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nclusion" sheetId="1" r:id="rId4"/>
    <sheet state="visible" name="Climbing Holds" sheetId="2" r:id="rId5"/>
    <sheet state="visible" name="Macros" sheetId="3" r:id="rId6"/>
    <sheet state="visible" name="AGB-Terms and Conditions" sheetId="4" r:id="rId7"/>
  </sheets>
  <definedNames>
    <definedName localSheetId="1" name="Z_A8815CF7_577B_4353_A347_CF046D6DF8BA_.wvu.Cols">'Climbing Holds'!$AB:$AC</definedName>
    <definedName localSheetId="2" name="Z_A8815CF7_577B_4353_A347_CF046D6DF8BA_.wvu.Cols">Macros!$AF:$AG</definedName>
  </definedNames>
  <calcPr/>
  <extLst>
    <ext uri="GoogleSheetsCustomDataVersion1">
      <go:sheetsCustomData xmlns:go="http://customooxmlschemas.google.com/" r:id="rId8" roundtripDataSignature="AMtx7mj7ut98FUqcD0K/plNHoyAtKkRGjw=="/>
    </ext>
  </extLst>
</workbook>
</file>

<file path=xl/sharedStrings.xml><?xml version="1.0" encoding="utf-8"?>
<sst xmlns="http://schemas.openxmlformats.org/spreadsheetml/2006/main" count="644" uniqueCount="275">
  <si>
    <t>Content</t>
  </si>
  <si>
    <t>Climbing Holds</t>
  </si>
  <si>
    <t>Macros</t>
  </si>
  <si>
    <t>Terms and Conditions</t>
  </si>
  <si>
    <t>Billing Adress / Shipping Adress</t>
  </si>
  <si>
    <t>Order Overview</t>
  </si>
  <si>
    <t>Company Name</t>
  </si>
  <si>
    <t>Number of Sets</t>
  </si>
  <si>
    <t>Street, No.</t>
  </si>
  <si>
    <t>Number of Holds</t>
  </si>
  <si>
    <t>Postal Code</t>
  </si>
  <si>
    <t>Total Weight (approx.)</t>
  </si>
  <si>
    <t>kg</t>
  </si>
  <si>
    <t>City</t>
  </si>
  <si>
    <t>Country</t>
  </si>
  <si>
    <t>VAT Ident. Number</t>
  </si>
  <si>
    <t>Net Price</t>
  </si>
  <si>
    <t>€</t>
  </si>
  <si>
    <t>Contact Person</t>
  </si>
  <si>
    <t>Phone Number</t>
  </si>
  <si>
    <t>E-Mail</t>
  </si>
  <si>
    <t>Assured Discount</t>
  </si>
  <si>
    <t>%</t>
  </si>
  <si>
    <t>Req. delivery date</t>
  </si>
  <si>
    <t>Discounted Net Price</t>
  </si>
  <si>
    <t>Comments</t>
  </si>
  <si>
    <t>Differing Shipping Adress</t>
  </si>
  <si>
    <t>des rabattierten Nettopreises</t>
  </si>
  <si>
    <t>Value of Goods (net)</t>
  </si>
  <si>
    <t>Min. quantity surcharge</t>
  </si>
  <si>
    <t>(under 500€ per color = 25€ )</t>
  </si>
  <si>
    <t>Net</t>
  </si>
  <si>
    <t xml:space="preserve">*All listed prices are in CHF, without VAT and shipping fees. Please use the Climbingholdsolds tab at the bottom of the spreadsheet to select your climbing holds or fiberglass macros.  </t>
  </si>
  <si>
    <t>Email your complete order to info@plasticfantasticshop.ch</t>
  </si>
  <si>
    <t>Back to Overview</t>
  </si>
  <si>
    <t>Click</t>
  </si>
  <si>
    <t>Valid
2023</t>
  </si>
  <si>
    <t>Picture</t>
  </si>
  <si>
    <t>Art.No.</t>
  </si>
  <si>
    <t>Name</t>
  </si>
  <si>
    <t>Level</t>
  </si>
  <si>
    <t>Size</t>
  </si>
  <si>
    <t>Holds</t>
  </si>
  <si>
    <t>Fixation</t>
  </si>
  <si>
    <t>Price</t>
  </si>
  <si>
    <t>RAL 3020      
RED</t>
  </si>
  <si>
    <t xml:space="preserve">RAL 5015 
BLUE   </t>
  </si>
  <si>
    <t>RAL 6018 
GREEN</t>
  </si>
  <si>
    <t>RAL 1023
Yellow</t>
  </si>
  <si>
    <t>RAL 2004 Organge</t>
  </si>
  <si>
    <t>Pant. 804C (fl) ORANGE</t>
  </si>
  <si>
    <t xml:space="preserve">RAL 9005
BLACK     </t>
  </si>
  <si>
    <t>RAL 
9010
White</t>
  </si>
  <si>
    <t>RAL 4008
Purple</t>
  </si>
  <si>
    <t>Pant. 806C
(fl) PINK</t>
  </si>
  <si>
    <t>Total</t>
  </si>
  <si>
    <t>Weight</t>
  </si>
  <si>
    <t>YINGS Complete</t>
  </si>
  <si>
    <t>easy-hard</t>
  </si>
  <si>
    <t>S-XXL</t>
  </si>
  <si>
    <t>Bolt-on
Screw-on</t>
  </si>
  <si>
    <t>NEW</t>
  </si>
  <si>
    <t>FATBAT OPEN JUGS XL+</t>
  </si>
  <si>
    <t>medium</t>
  </si>
  <si>
    <t>XL+</t>
  </si>
  <si>
    <t>FATBAT JUGS XL+ Block 1</t>
  </si>
  <si>
    <t>FATBAT JUGS XL+ Block 2</t>
  </si>
  <si>
    <t>easy</t>
  </si>
  <si>
    <t>FATBAT JUGS XL+ Block 3</t>
  </si>
  <si>
    <t>FATBAT JUGS XL+ Dualtex</t>
  </si>
  <si>
    <t>FATBAT OPEN JUGS XL+ Dualtex</t>
  </si>
  <si>
    <t>hard</t>
  </si>
  <si>
    <t>FATBAT JUGS XL I</t>
  </si>
  <si>
    <t>XL</t>
  </si>
  <si>
    <t>FATBAT OPEN JUGS XL</t>
  </si>
  <si>
    <t>FATBAT JUGS XL II</t>
  </si>
  <si>
    <t>FATBAT SLOPER XL Dualtex 1</t>
  </si>
  <si>
    <t>FATBAT SLOPER XL Dualtex 2</t>
  </si>
  <si>
    <t>FATBAT OPEN JUGS XL Dualtex</t>
  </si>
  <si>
    <t>FATBAT OPEN JUG L Dualtex</t>
  </si>
  <si>
    <t>L</t>
  </si>
  <si>
    <t>FATBAT SLOPER L Dualtex</t>
  </si>
  <si>
    <t>FATBAT JUGS L</t>
  </si>
  <si>
    <t>FATBAT DIRECTION JUGS L</t>
  </si>
  <si>
    <t>FATBAT OPEN JUGS L</t>
  </si>
  <si>
    <t>FATBAT INCUT CRIMPS M</t>
  </si>
  <si>
    <t>M</t>
  </si>
  <si>
    <t>FATBAT JUGS M</t>
  </si>
  <si>
    <t>FATBAT MINI INCUT S</t>
  </si>
  <si>
    <t>S</t>
  </si>
  <si>
    <t>Screw-on</t>
  </si>
  <si>
    <t>FATBAT Hold/Foothold Spax</t>
  </si>
  <si>
    <t>hard/medium</t>
  </si>
  <si>
    <t>FATBAT Foothold Bolt</t>
  </si>
  <si>
    <t>XS-S</t>
  </si>
  <si>
    <t>Bolt-on</t>
  </si>
  <si>
    <t>FATBAT Foothold Spax</t>
  </si>
  <si>
    <t>FATBAT -hard-</t>
  </si>
  <si>
    <t>medium-hard</t>
  </si>
  <si>
    <t>XS-XL</t>
  </si>
  <si>
    <t>FATBAT -easy-</t>
  </si>
  <si>
    <t>FATBAT Complete (5%)</t>
  </si>
  <si>
    <t>BATS XXL</t>
  </si>
  <si>
    <t>medium - hard</t>
  </si>
  <si>
    <t>XXL</t>
  </si>
  <si>
    <t>BATS XL</t>
  </si>
  <si>
    <t>BATS L Dualtex</t>
  </si>
  <si>
    <t>BATS L</t>
  </si>
  <si>
    <t>Screw-on
Bolt-on</t>
  </si>
  <si>
    <t>BATS M Dualtex</t>
  </si>
  <si>
    <t>BATS M</t>
  </si>
  <si>
    <t>BATS M2</t>
  </si>
  <si>
    <t>easy - medium</t>
  </si>
  <si>
    <t>BATS S2</t>
  </si>
  <si>
    <t>BATS S</t>
  </si>
  <si>
    <t>BATS XS Footholds</t>
  </si>
  <si>
    <t>XS</t>
  </si>
  <si>
    <t>BATS XS Holds</t>
  </si>
  <si>
    <t>BATS Complete 
(ohne Dualtex)</t>
  </si>
  <si>
    <t>mixed</t>
  </si>
  <si>
    <t>XS-XXL</t>
  </si>
  <si>
    <t>BATS Complete 
(mit Dualtex)</t>
  </si>
  <si>
    <t>MACRO (next page)</t>
  </si>
  <si>
    <t>Sahara Edge XXL</t>
  </si>
  <si>
    <t>Sahara Jug XXL</t>
  </si>
  <si>
    <t xml:space="preserve"> Sahara Jug XXL II</t>
  </si>
  <si>
    <t>Sahara Sloper XL</t>
  </si>
  <si>
    <t>Sahara Sloper II XL</t>
  </si>
  <si>
    <t>Sahara Sloper III XL</t>
  </si>
  <si>
    <t>Sahara Edge XL</t>
  </si>
  <si>
    <t>Sahara Jug XL</t>
  </si>
  <si>
    <t>Sahara Jug XL II</t>
  </si>
  <si>
    <t>Sahara Sloper L I</t>
  </si>
  <si>
    <t>Sahara Sloper L II</t>
  </si>
  <si>
    <t>Sahara Sloper L III</t>
  </si>
  <si>
    <t>Sahara Edge L</t>
  </si>
  <si>
    <t>Sahara Jug L</t>
  </si>
  <si>
    <t>Sahara Jug L II</t>
  </si>
  <si>
    <t>Sahara Crimpy Ledge L</t>
  </si>
  <si>
    <t>Sahara Crimpy Ledge L II</t>
  </si>
  <si>
    <t>Sahara Crimps M</t>
  </si>
  <si>
    <t>Sahara Crimps M II</t>
  </si>
  <si>
    <t>Sahara Footholds S I</t>
  </si>
  <si>
    <t>Sahara Footholds S II</t>
  </si>
  <si>
    <t>Sahara Juggy Complete</t>
  </si>
  <si>
    <t>easy-medium</t>
  </si>
  <si>
    <t>Bold-on
Screw-on</t>
  </si>
  <si>
    <t>Sahara Sloper Complete</t>
  </si>
  <si>
    <t>Sahara Complete</t>
  </si>
  <si>
    <t>Mixed</t>
  </si>
  <si>
    <t>Geo Ledges L-XL</t>
  </si>
  <si>
    <t>L - XL</t>
  </si>
  <si>
    <t>Geo Crimps L</t>
  </si>
  <si>
    <t>Geo Crimps L2</t>
  </si>
  <si>
    <t>Geo Crimps M-L</t>
  </si>
  <si>
    <t>medium
hard</t>
  </si>
  <si>
    <t>M-L</t>
  </si>
  <si>
    <t>Geo Crimps M-L2</t>
  </si>
  <si>
    <t>Geo Crimps M</t>
  </si>
  <si>
    <t>Geo Crimps M2</t>
  </si>
  <si>
    <t>Geo Edges S-M</t>
  </si>
  <si>
    <t>S-M</t>
  </si>
  <si>
    <t>Geo Crimpy Ledges S-M</t>
  </si>
  <si>
    <t>Geo Crimpy Ledges S2</t>
  </si>
  <si>
    <t>Geo Crimps S</t>
  </si>
  <si>
    <t>Geo Footholds Bolt</t>
  </si>
  <si>
    <t>Geo Footholds Spax</t>
  </si>
  <si>
    <t>Geo Complete</t>
  </si>
  <si>
    <t>XS-L</t>
  </si>
  <si>
    <t>Moon Edge XL</t>
  </si>
  <si>
    <t>Moon 
Sloper-Crimp L-XL</t>
  </si>
  <si>
    <t>L-XL</t>
  </si>
  <si>
    <t>Moon Jugs L</t>
  </si>
  <si>
    <t>Moon Sloper  L-XL</t>
  </si>
  <si>
    <t>Moon Pinches L2</t>
  </si>
  <si>
    <t>Moon Edges L</t>
  </si>
  <si>
    <t>Moon Jugs M-L2</t>
  </si>
  <si>
    <t>Moon Jugs M-L</t>
  </si>
  <si>
    <t>S-L</t>
  </si>
  <si>
    <t>Moon 
Crimpy-Pinches M-L</t>
  </si>
  <si>
    <t>Moon Crimps S-M</t>
  </si>
  <si>
    <t>Moon Crimps S-M2</t>
  </si>
  <si>
    <t>Moon Footholds Bolt</t>
  </si>
  <si>
    <t xml:space="preserve">Bolt-on
</t>
  </si>
  <si>
    <t>Moon Footholds Spax</t>
  </si>
  <si>
    <t>Scrow-on</t>
  </si>
  <si>
    <t>Moon Crinch Complete</t>
  </si>
  <si>
    <t>S-XL</t>
  </si>
  <si>
    <t>Moon Juggy Complete</t>
  </si>
  <si>
    <t>medium -
hard</t>
  </si>
  <si>
    <t xml:space="preserve">Moon Complete </t>
  </si>
  <si>
    <t>Fullmoon Jug XL</t>
  </si>
  <si>
    <t xml:space="preserve">easy </t>
  </si>
  <si>
    <t>Fullmoon Sloper XL</t>
  </si>
  <si>
    <t>Fullmoon Crimps L-XL</t>
  </si>
  <si>
    <t>Fullmoon Sloper L</t>
  </si>
  <si>
    <t>Fullmoon Jugs L</t>
  </si>
  <si>
    <t>Fullmoon Sloper M-L</t>
  </si>
  <si>
    <t>Fullmoon Jugs M-L</t>
  </si>
  <si>
    <t>Fullmoon Jugs M</t>
  </si>
  <si>
    <t>Fullmoon Crimps M</t>
  </si>
  <si>
    <t>Fullmoon Footholds Bolt S</t>
  </si>
  <si>
    <t>Fullmoon Footholds Spax XS</t>
  </si>
  <si>
    <t>Fullmoon Juggy Complete</t>
  </si>
  <si>
    <t>XS - XL</t>
  </si>
  <si>
    <t>Fullmoon Sloper Complete</t>
  </si>
  <si>
    <t>Fullmoon Complete</t>
  </si>
  <si>
    <t>POLYBOARD SET</t>
  </si>
  <si>
    <t>POLYBOARD</t>
  </si>
  <si>
    <t>-</t>
  </si>
  <si>
    <t>Total Sets</t>
  </si>
  <si>
    <t>Total Holds</t>
  </si>
  <si>
    <r>
      <rPr>
        <rFont val="Futura Lt BT"/>
        <b/>
        <color theme="1"/>
        <sz val="16.0"/>
      </rPr>
      <t>Total:</t>
    </r>
    <r>
      <rPr>
        <rFont val="Futura Lt BT"/>
        <color theme="1"/>
        <sz val="16.0"/>
      </rPr>
      <t xml:space="preserve">
ex. VAT. and shipping</t>
    </r>
  </si>
  <si>
    <t>Total weight in kg:</t>
  </si>
  <si>
    <t>Back to Conclusion</t>
  </si>
  <si>
    <t>Yellow RAL 1023</t>
  </si>
  <si>
    <t>Orange RAL 2004</t>
  </si>
  <si>
    <t>Red RAL 3020</t>
  </si>
  <si>
    <t>Violet RAL 4008</t>
  </si>
  <si>
    <t>Blue RAL 5015</t>
  </si>
  <si>
    <t>Mint RAL 6027</t>
  </si>
  <si>
    <t>Green RAL 6037</t>
  </si>
  <si>
    <t>Brown RAL 8007</t>
  </si>
  <si>
    <t>Grey RAL 7040</t>
  </si>
  <si>
    <t>Black RAL 9005</t>
  </si>
  <si>
    <t>White RAL 9010</t>
  </si>
  <si>
    <t>Luminous Yellow</t>
  </si>
  <si>
    <t xml:space="preserve">Luminous Orange </t>
  </si>
  <si>
    <t>Luminous Pink</t>
  </si>
  <si>
    <t>Luminous Green</t>
  </si>
  <si>
    <t>Length</t>
  </si>
  <si>
    <t>FULLTEX                                  FULLTEX</t>
  </si>
  <si>
    <t>PT.VM.00001</t>
  </si>
  <si>
    <t>MACRO BAT 1</t>
  </si>
  <si>
    <t>PT.VM.00002</t>
  </si>
  <si>
    <t>MACRO BAT 2</t>
  </si>
  <si>
    <t>PT.VM.00003</t>
  </si>
  <si>
    <t>MACRO BAT 3</t>
  </si>
  <si>
    <t>PT.VM.00004</t>
  </si>
  <si>
    <t>MACRO BAT 4</t>
  </si>
  <si>
    <t>PT.VM.00005</t>
  </si>
  <si>
    <t>MACRO BAT 5</t>
  </si>
  <si>
    <t>PT.VM.00006</t>
  </si>
  <si>
    <t>MACRO BAT 6</t>
  </si>
  <si>
    <t>PT.VM.00007</t>
  </si>
  <si>
    <t>MACRO BAT 7</t>
  </si>
  <si>
    <t>PT.VM.00008</t>
  </si>
  <si>
    <t>MACRO BAT 8</t>
  </si>
  <si>
    <t>10124</t>
  </si>
  <si>
    <t>10125</t>
  </si>
  <si>
    <t>10127</t>
  </si>
  <si>
    <t>10129</t>
  </si>
  <si>
    <t>10130</t>
  </si>
  <si>
    <t>10139</t>
  </si>
  <si>
    <t>10131</t>
  </si>
  <si>
    <t>10140</t>
  </si>
  <si>
    <t>10132</t>
  </si>
  <si>
    <t>10133</t>
  </si>
  <si>
    <t>10134</t>
  </si>
  <si>
    <t>10135</t>
  </si>
  <si>
    <t>10136</t>
  </si>
  <si>
    <t>10137</t>
  </si>
  <si>
    <t>10138</t>
  </si>
  <si>
    <t xml:space="preserve">DUALTEX                                                DUALTEX  </t>
  </si>
  <si>
    <t>PT.VM.00009</t>
  </si>
  <si>
    <t>PT.VM.00010</t>
  </si>
  <si>
    <t>PT.VM.00011</t>
  </si>
  <si>
    <t>PT.VM.00012</t>
  </si>
  <si>
    <t>PT.VM.00013</t>
  </si>
  <si>
    <t>PT.VM.00014</t>
  </si>
  <si>
    <t>PT.VM.00015</t>
  </si>
  <si>
    <t>PT.VM.00016</t>
  </si>
  <si>
    <t>MACRO BATS
Complete</t>
  </si>
  <si>
    <t xml:space="preserve">MACRO BATS
Complete Dualtex </t>
  </si>
  <si>
    <r>
      <rPr>
        <rFont val="Futura Lt BT"/>
        <b/>
        <color theme="1"/>
        <sz val="16.0"/>
      </rPr>
      <t>Total:</t>
    </r>
    <r>
      <rPr>
        <rFont val="Futura Lt BT"/>
        <color theme="1"/>
        <sz val="16.0"/>
      </rPr>
      <t xml:space="preserve">
ex. VAT. and shipping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</si>
</sst>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[$CHF]#,##0.00"/>
    <numFmt numFmtId="165" formatCode="_-* #,##0.00\ &quot;€&quot;_-;\-* #,##0.00\ &quot;€&quot;_-;_-* &quot;-&quot;??\ &quot;€&quot;_-;_-@"/>
    <numFmt numFmtId="166" formatCode="_-* #,##0\ &quot;€&quot;_-;\-* #,##0\ &quot;€&quot;_-;_-* &quot;-&quot;??\ &quot;€&quot;_-;_-@"/>
  </numFmts>
  <fonts count="35">
    <font>
      <sz val="11.0"/>
      <color theme="1"/>
      <name val="Calibri"/>
      <scheme val="minor"/>
    </font>
    <font>
      <sz val="11.0"/>
      <color theme="1"/>
      <name val="Poppins"/>
    </font>
    <font>
      <sz val="11.0"/>
      <color theme="1"/>
      <name val="Calibri"/>
    </font>
    <font>
      <b/>
      <sz val="12.0"/>
      <color theme="1"/>
      <name val="Poppins"/>
    </font>
    <font>
      <u/>
      <sz val="11.0"/>
      <color theme="10"/>
      <name val="Calibri"/>
    </font>
    <font/>
    <font>
      <b/>
      <sz val="11.0"/>
      <color theme="1"/>
      <name val="Poppins"/>
    </font>
    <font>
      <u/>
      <sz val="11.0"/>
      <color theme="10"/>
      <name val="Calibri"/>
    </font>
    <font>
      <sz val="11.0"/>
      <color theme="0"/>
      <name val="Poppins"/>
    </font>
    <font>
      <b/>
      <sz val="11.0"/>
      <color theme="0"/>
      <name val="Poppins"/>
    </font>
    <font>
      <sz val="11.0"/>
      <color theme="0"/>
      <name val="Calibri"/>
    </font>
    <font>
      <sz val="8.0"/>
      <color theme="1"/>
      <name val="Poppins"/>
    </font>
    <font>
      <sz val="8.0"/>
      <color theme="0"/>
      <name val="Poppins"/>
    </font>
    <font>
      <sz val="11.0"/>
      <color rgb="FF000000"/>
      <name val="Arial"/>
    </font>
    <font>
      <sz val="10.0"/>
      <color theme="1"/>
      <name val="Poppins"/>
    </font>
    <font>
      <b/>
      <sz val="11.0"/>
      <color rgb="FF000000"/>
      <name val="Roboto"/>
    </font>
    <font>
      <b/>
      <sz val="10.0"/>
      <color theme="0"/>
      <name val="Poppins"/>
    </font>
    <font>
      <b/>
      <sz val="10.0"/>
      <color theme="1"/>
      <name val="Poppins"/>
    </font>
    <font>
      <b/>
      <sz val="9.0"/>
      <color rgb="FFF2F2F2"/>
      <name val="Poppins"/>
    </font>
    <font>
      <b/>
      <sz val="10.0"/>
      <color rgb="FF00B050"/>
      <name val="Poppins"/>
    </font>
    <font>
      <b/>
      <u/>
      <sz val="11.0"/>
      <color theme="10"/>
      <name val="Poppins"/>
    </font>
    <font>
      <sz val="16.0"/>
      <color theme="1"/>
      <name val="Poppins"/>
    </font>
    <font>
      <b/>
      <sz val="16.0"/>
      <color theme="1"/>
      <name val="Poppins"/>
    </font>
    <font>
      <b/>
      <sz val="28.0"/>
      <color theme="1"/>
      <name val="Poppins"/>
    </font>
    <font>
      <b/>
      <sz val="10.0"/>
      <color theme="0"/>
      <name val="Calibri"/>
    </font>
    <font>
      <b/>
      <sz val="10.0"/>
      <color rgb="FFFFFF00"/>
      <name val="Calibri"/>
    </font>
    <font>
      <b/>
      <sz val="10.0"/>
      <color theme="1"/>
      <name val="Calibri"/>
    </font>
    <font>
      <b/>
      <sz val="11.0"/>
      <color theme="0"/>
      <name val="Calibri"/>
    </font>
    <font>
      <u/>
      <sz val="11.0"/>
      <color theme="10"/>
      <name val="Calibri"/>
    </font>
    <font>
      <b/>
      <sz val="8.0"/>
      <color theme="0"/>
      <name val="Calibri"/>
    </font>
    <font>
      <b/>
      <sz val="8.0"/>
      <color theme="1"/>
      <name val="Calibri"/>
    </font>
    <font>
      <sz val="8.0"/>
      <color theme="1"/>
      <name val="Calibri"/>
    </font>
    <font>
      <b/>
      <sz val="18.0"/>
      <color theme="1"/>
      <name val="Poppins"/>
    </font>
    <font>
      <b/>
      <sz val="11.0"/>
      <color theme="1"/>
      <name val="Calibri"/>
    </font>
    <font>
      <sz val="11.0"/>
      <color rgb="FF00B050"/>
      <name val="Calibri"/>
    </font>
  </fonts>
  <fills count="32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BB1E10"/>
        <bgColor rgb="FFBB1E10"/>
      </patternFill>
    </fill>
    <fill>
      <patternFill patternType="solid">
        <fgColor rgb="FF007CB0"/>
        <bgColor rgb="FF007CB0"/>
      </patternFill>
    </fill>
    <fill>
      <patternFill patternType="solid">
        <fgColor rgb="FF61993B"/>
        <bgColor rgb="FF61993B"/>
      </patternFill>
    </fill>
    <fill>
      <patternFill patternType="solid">
        <fgColor rgb="FFFFFF00"/>
        <bgColor rgb="FFFFFF00"/>
      </patternFill>
    </fill>
    <fill>
      <patternFill patternType="solid">
        <fgColor rgb="FFFF9933"/>
        <bgColor rgb="FFFF9933"/>
      </patternFill>
    </fill>
    <fill>
      <patternFill patternType="solid">
        <fgColor rgb="FFFC7124"/>
        <bgColor rgb="FFFC7124"/>
      </patternFill>
    </fill>
    <fill>
      <patternFill patternType="solid">
        <fgColor rgb="FF0E0E10"/>
        <bgColor rgb="FF0E0E10"/>
      </patternFill>
    </fill>
    <fill>
      <patternFill patternType="solid">
        <fgColor rgb="FFF2F2F2"/>
        <bgColor rgb="FFF2F2F2"/>
      </patternFill>
    </fill>
    <fill>
      <patternFill patternType="solid">
        <fgColor rgb="FF7030A0"/>
        <bgColor rgb="FF7030A0"/>
      </patternFill>
    </fill>
    <fill>
      <patternFill patternType="solid">
        <fgColor rgb="FFFF3399"/>
        <bgColor rgb="FFFF3399"/>
      </patternFill>
    </fill>
    <fill>
      <patternFill patternType="solid">
        <fgColor rgb="FFF16055"/>
        <bgColor rgb="FFF16055"/>
      </patternFill>
    </fill>
    <fill>
      <patternFill patternType="solid">
        <fgColor rgb="FF00A1E2"/>
        <bgColor rgb="FF00A1E2"/>
      </patternFill>
    </fill>
    <fill>
      <patternFill patternType="solid">
        <fgColor rgb="FFA2CF83"/>
        <bgColor rgb="FFA2CF83"/>
      </patternFill>
    </fill>
    <fill>
      <patternFill patternType="solid">
        <fgColor rgb="FFFFFF99"/>
        <bgColor rgb="FFFFFF99"/>
      </patternFill>
    </fill>
    <fill>
      <patternFill patternType="solid">
        <fgColor rgb="FF595959"/>
        <bgColor rgb="FF595959"/>
      </patternFill>
    </fill>
    <fill>
      <patternFill patternType="solid">
        <fgColor rgb="FFCC00FF"/>
        <bgColor rgb="FFCC00FF"/>
      </patternFill>
    </fill>
    <fill>
      <patternFill patternType="solid">
        <fgColor rgb="FFFF93C9"/>
        <bgColor rgb="FFFF93C9"/>
      </patternFill>
    </fill>
    <fill>
      <patternFill patternType="solid">
        <fgColor rgb="FFF7B528"/>
        <bgColor rgb="FFF7B528"/>
      </patternFill>
    </fill>
    <fill>
      <patternFill patternType="solid">
        <fgColor rgb="FFE25303"/>
        <bgColor rgb="FFE25303"/>
      </patternFill>
    </fill>
    <fill>
      <patternFill patternType="solid">
        <fgColor rgb="FF844C82"/>
        <bgColor rgb="FF844C82"/>
      </patternFill>
    </fill>
    <fill>
      <patternFill patternType="solid">
        <fgColor rgb="FF7EBAB5"/>
        <bgColor rgb="FF7EBAB5"/>
      </patternFill>
    </fill>
    <fill>
      <patternFill patternType="solid">
        <fgColor rgb="FF008B29"/>
        <bgColor rgb="FF008B29"/>
      </patternFill>
    </fill>
    <fill>
      <patternFill patternType="solid">
        <fgColor rgb="FF70452A"/>
        <bgColor rgb="FF70452A"/>
      </patternFill>
    </fill>
    <fill>
      <patternFill patternType="solid">
        <fgColor rgb="FF989EA1"/>
        <bgColor rgb="FF989EA1"/>
      </patternFill>
    </fill>
    <fill>
      <patternFill patternType="solid">
        <fgColor rgb="FFF1ECE1"/>
        <bgColor rgb="FFF1ECE1"/>
      </patternFill>
    </fill>
    <fill>
      <patternFill patternType="solid">
        <fgColor rgb="FFFF4D06"/>
        <bgColor rgb="FFFF4D06"/>
      </patternFill>
    </fill>
    <fill>
      <patternFill patternType="solid">
        <fgColor rgb="FFE90596"/>
        <bgColor rgb="FFE90596"/>
      </patternFill>
    </fill>
    <fill>
      <patternFill patternType="solid">
        <fgColor rgb="FFAADB1E"/>
        <bgColor rgb="FFAADB1E"/>
      </patternFill>
    </fill>
  </fills>
  <borders count="248">
    <border/>
    <border>
      <left/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/>
      <top/>
      <bottom/>
    </border>
    <border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/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theme="1"/>
      </left>
      <top style="medium">
        <color theme="1"/>
      </top>
      <bottom style="medium">
        <color theme="1"/>
      </bottom>
    </border>
    <border>
      <top style="medium">
        <color theme="1"/>
      </top>
      <bottom style="medium">
        <color theme="1"/>
      </bottom>
    </border>
    <border>
      <right style="medium">
        <color theme="1"/>
      </right>
      <top style="medium">
        <color theme="1"/>
      </top>
      <bottom style="medium">
        <color theme="1"/>
      </bottom>
    </border>
    <border>
      <right style="medium">
        <color rgb="FF000000"/>
      </right>
      <bottom style="medium">
        <color theme="1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theme="1"/>
      </top>
      <bottom style="medium">
        <color rgb="FF000000"/>
      </bottom>
    </border>
    <border>
      <top style="medium">
        <color theme="1"/>
      </top>
      <bottom style="medium">
        <color rgb="FF000000"/>
      </bottom>
    </border>
    <border>
      <left style="medium">
        <color rgb="FF000000"/>
      </left>
      <right style="medium">
        <color theme="1"/>
      </right>
      <top style="medium">
        <color theme="1"/>
      </top>
      <bottom style="medium">
        <color rgb="FF000000"/>
      </bottom>
    </border>
    <border>
      <left/>
      <right style="medium">
        <color rgb="FF000000"/>
      </right>
      <top/>
      <bottom/>
    </border>
    <border>
      <left style="medium">
        <color rgb="FF000000"/>
      </left>
      <right style="thin">
        <color rgb="FFA2CF83"/>
      </right>
      <top style="medium">
        <color theme="1"/>
      </top>
      <bottom style="medium">
        <color rgb="FF000000"/>
      </bottom>
    </border>
    <border>
      <left style="thin">
        <color rgb="FFA2CF83"/>
      </left>
      <right style="thin">
        <color rgb="FF92D050"/>
      </right>
      <top style="medium">
        <color theme="1"/>
      </top>
      <bottom style="medium">
        <color rgb="FF000000"/>
      </bottom>
    </border>
    <border>
      <left style="thin">
        <color rgb="FF92D050"/>
      </left>
      <right style="thin">
        <color rgb="FFA2CF83"/>
      </right>
      <bottom style="medium">
        <color rgb="FF000000"/>
      </bottom>
    </border>
    <border>
      <right style="thin">
        <color rgb="FF92D050"/>
      </right>
      <top style="medium">
        <color rgb="FF000000"/>
      </top>
      <bottom style="medium">
        <color rgb="FF000000"/>
      </bottom>
    </border>
    <border>
      <left style="thin">
        <color rgb="FF92D050"/>
      </left>
      <right style="thin">
        <color rgb="FF92D050"/>
      </right>
      <top style="medium">
        <color rgb="FF000000"/>
      </top>
      <bottom style="medium">
        <color rgb="FF000000"/>
      </bottom>
    </border>
    <border>
      <left style="thin">
        <color rgb="FF92D05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theme="1"/>
      </right>
      <bottom style="medium">
        <color rgb="FF000000"/>
      </bottom>
    </border>
    <border>
      <left style="medium">
        <color theme="1"/>
      </left>
      <right style="dotted">
        <color theme="1"/>
      </right>
      <top/>
      <bottom style="medium">
        <color rgb="FF000000"/>
      </bottom>
    </border>
    <border>
      <left style="dotted">
        <color rgb="FF000000"/>
      </left>
      <right style="dotted">
        <color rgb="FF000000"/>
      </right>
      <top/>
      <bottom style="medium">
        <color rgb="FF000000"/>
      </bottom>
    </border>
    <border>
      <left/>
      <right/>
      <top/>
      <bottom style="medium">
        <color rgb="FF000000"/>
      </bottom>
    </border>
    <border>
      <left style="dotted">
        <color rgb="FF000000"/>
      </left>
      <righ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/>
      <top/>
      <bottom/>
    </border>
    <border>
      <left style="medium">
        <color rgb="FF000000"/>
      </left>
      <right style="thin">
        <color rgb="FFA2CF83"/>
      </right>
      <top/>
      <bottom style="thin">
        <color rgb="FFA2CF83"/>
      </bottom>
    </border>
    <border>
      <left style="thin">
        <color rgb="FFA2CF83"/>
      </left>
      <right style="thin">
        <color rgb="FF92D050"/>
      </right>
      <bottom style="thin">
        <color rgb="FFA2CF83"/>
      </bottom>
    </border>
    <border>
      <right style="thin">
        <color rgb="FFA2CF83"/>
      </right>
      <bottom style="thin">
        <color rgb="FFA2CF83"/>
      </bottom>
    </border>
    <border>
      <right style="thin">
        <color rgb="FF92D050"/>
      </right>
    </border>
    <border>
      <left style="thin">
        <color rgb="FF92D050"/>
      </left>
      <right style="thin">
        <color rgb="FF92D050"/>
      </right>
      <bottom style="thin">
        <color rgb="FFA2CF83"/>
      </bottom>
    </border>
    <border>
      <left style="thin">
        <color rgb="FF92D050"/>
      </left>
      <right style="medium">
        <color rgb="FF000000"/>
      </right>
    </border>
    <border>
      <left style="medium">
        <color rgb="FF000000"/>
      </left>
      <right style="medium">
        <color theme="1"/>
      </right>
    </border>
    <border>
      <left style="medium">
        <color theme="1"/>
      </left>
      <right style="dotted">
        <color theme="1"/>
      </right>
      <top/>
      <bottom style="dotted">
        <color theme="1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dotted">
        <color rgb="FF000000"/>
      </right>
      <top/>
      <bottom style="dotted">
        <color theme="1"/>
      </bottom>
    </border>
    <border>
      <left/>
      <right/>
      <top/>
      <bottom style="dotted">
        <color theme="1"/>
      </bottom>
    </border>
    <border>
      <left style="dotted">
        <color rgb="FF000000"/>
      </left>
      <right/>
      <top/>
      <bottom style="dotted">
        <color theme="1"/>
      </bottom>
    </border>
    <border>
      <right style="medium">
        <color rgb="FF000000"/>
      </right>
    </border>
    <border>
      <left style="dotted">
        <color rgb="FF000000"/>
      </left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 style="dotted">
        <color rgb="FF000000"/>
      </right>
      <top style="dotted">
        <color theme="1"/>
      </top>
      <bottom style="dotted">
        <color theme="1"/>
      </bottom>
    </border>
    <border>
      <left style="dotted">
        <color rgb="FF000000"/>
      </left>
      <right style="dotted">
        <color rgb="FF000000"/>
      </right>
      <top/>
      <bottom/>
    </border>
    <border>
      <left style="medium">
        <color rgb="FF000000"/>
      </left>
      <right style="thin">
        <color rgb="FFA2CF83"/>
      </right>
      <top style="medium">
        <color rgb="FF000000"/>
      </top>
      <bottom style="thin">
        <color rgb="FFA2CF83"/>
      </bottom>
    </border>
    <border>
      <left style="thin">
        <color rgb="FFA2CF83"/>
      </left>
      <right style="thin">
        <color rgb="FF92D050"/>
      </right>
      <top style="medium">
        <color rgb="FF000000"/>
      </top>
      <bottom style="thin">
        <color rgb="FFA2CF83"/>
      </bottom>
    </border>
    <border>
      <right style="thin">
        <color rgb="FFA2CF83"/>
      </right>
      <top style="medium">
        <color rgb="FF000000"/>
      </top>
      <bottom style="thin">
        <color rgb="FFA2CF83"/>
      </bottom>
    </border>
    <border>
      <right style="thin">
        <color rgb="FF92D050"/>
      </right>
      <top style="medium">
        <color rgb="FF000000"/>
      </top>
    </border>
    <border>
      <left style="thin">
        <color rgb="FF92D050"/>
      </left>
      <right style="thin">
        <color rgb="FF92D050"/>
      </right>
      <top style="medium">
        <color rgb="FF000000"/>
      </top>
      <bottom style="thin">
        <color rgb="FFA2CF83"/>
      </bottom>
    </border>
    <border>
      <left style="thin">
        <color rgb="FF92D05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/>
      <right style="dotted">
        <color theme="1"/>
      </right>
      <top/>
      <bottom style="dotted">
        <color theme="1"/>
      </bottom>
    </border>
    <border>
      <left style="medium">
        <color rgb="FF000000"/>
      </left>
      <right style="thin">
        <color rgb="FFA2CF83"/>
      </right>
      <top style="thin">
        <color rgb="FFA2CF83"/>
      </top>
      <bottom style="thin">
        <color rgb="FFA2CF83"/>
      </bottom>
    </border>
    <border>
      <left style="medium">
        <color rgb="FF000000"/>
      </left>
      <right style="medium">
        <color rgb="FF000000"/>
      </right>
    </border>
    <border>
      <left style="dotted">
        <color rgb="FF000000"/>
      </left>
      <right style="dotted">
        <color rgb="FF000000"/>
      </right>
      <top style="dotted">
        <color rgb="FF000000"/>
      </top>
      <bottom/>
    </border>
    <border>
      <left style="dotted">
        <color rgb="FF000000"/>
      </left>
      <right/>
      <top style="dotted">
        <color theme="1"/>
      </top>
      <bottom style="dotted">
        <color theme="1"/>
      </bottom>
    </border>
    <border>
      <left style="medium">
        <color rgb="FF000000"/>
      </left>
      <right style="thin">
        <color rgb="FFA2CF83"/>
      </right>
      <top style="thin">
        <color rgb="FFA2CF83"/>
      </top>
      <bottom style="medium">
        <color rgb="FF000000"/>
      </bottom>
    </border>
    <border>
      <left style="thin">
        <color rgb="FFA2CF83"/>
      </left>
      <right style="thin">
        <color rgb="FF92D050"/>
      </right>
      <bottom style="medium">
        <color rgb="FF000000"/>
      </bottom>
    </border>
    <border>
      <right style="thin">
        <color rgb="FFA2CF83"/>
      </right>
      <bottom style="medium">
        <color rgb="FF000000"/>
      </bottom>
    </border>
    <border>
      <right style="thin">
        <color rgb="FF92D050"/>
      </right>
      <bottom style="medium">
        <color rgb="FF000000"/>
      </bottom>
    </border>
    <border>
      <left style="thin">
        <color rgb="FF92D050"/>
      </left>
      <right style="thin">
        <color rgb="FF92D050"/>
      </right>
      <bottom style="medium">
        <color rgb="FF000000"/>
      </bottom>
    </border>
    <border>
      <left style="thin">
        <color rgb="FF92D05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/>
      <right style="dotted">
        <color theme="1"/>
      </right>
      <top/>
      <bottom style="medium">
        <color rgb="FF000000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top style="dotted">
        <color theme="1"/>
      </top>
      <bottom style="medium">
        <color rgb="FF000000"/>
      </bottom>
    </border>
    <border>
      <left style="dotted">
        <color rgb="FF000000"/>
      </left>
      <right/>
      <top style="dotted">
        <color theme="1"/>
      </top>
      <bottom style="medium">
        <color rgb="FF000000"/>
      </bottom>
    </border>
    <border>
      <left style="dotted">
        <color rgb="FF000000"/>
      </left>
      <right style="medium">
        <color theme="1"/>
      </right>
      <top/>
      <bottom style="dotted">
        <color theme="1"/>
      </bottom>
    </border>
    <border>
      <left style="medium">
        <color theme="1"/>
      </left>
      <right style="medium">
        <color theme="1"/>
      </right>
    </border>
    <border>
      <left style="dotted">
        <color rgb="FF000000"/>
      </left>
      <right style="medium">
        <color theme="1"/>
      </right>
      <top style="dotted">
        <color theme="1"/>
      </top>
      <bottom style="dotted">
        <color theme="1"/>
      </bottom>
    </border>
    <border>
      <left style="medium">
        <color theme="1"/>
      </left>
      <right style="medium">
        <color theme="1"/>
      </right>
      <top style="thin">
        <color rgb="FF92D050"/>
      </top>
    </border>
    <border>
      <left style="thin">
        <color rgb="FF92D050"/>
      </left>
      <right style="medium">
        <color rgb="FF000000"/>
      </right>
      <top style="thin">
        <color rgb="FFA2CF83"/>
      </top>
    </border>
    <border>
      <left style="thin">
        <color rgb="FF92D050"/>
      </left>
      <right style="medium">
        <color rgb="FF000000"/>
      </right>
      <bottom style="thin">
        <color rgb="FF92D050"/>
      </bottom>
    </border>
    <border>
      <right style="thin">
        <color rgb="FF92D050"/>
      </right>
      <bottom style="thin">
        <color rgb="FFA2CF83"/>
      </bottom>
    </border>
    <border>
      <left style="thin">
        <color rgb="FFA2CF83"/>
      </left>
      <right style="thin">
        <color rgb="FF92D050"/>
      </right>
    </border>
    <border>
      <right style="thin">
        <color rgb="FFA2CF83"/>
      </right>
    </border>
    <border>
      <left style="thin">
        <color rgb="FF92D050"/>
      </left>
      <right style="thin">
        <color rgb="FF92D050"/>
      </right>
    </border>
    <border>
      <left style="thin">
        <color rgb="FF92D050"/>
      </left>
      <right style="thin">
        <color rgb="FF92D050"/>
      </right>
      <top style="thin">
        <color rgb="FF92D050"/>
      </top>
    </border>
    <border>
      <left style="medium">
        <color rgb="FF000000"/>
      </left>
    </border>
    <border>
      <left style="dotted">
        <color rgb="FF000000"/>
      </left>
      <right style="dotted">
        <color rgb="FF000000"/>
      </right>
      <top style="dotted">
        <color theme="1"/>
      </top>
      <bottom style="dotted">
        <color rgb="FF000000"/>
      </bottom>
    </border>
    <border>
      <left style="dotted">
        <color rgb="FF000000"/>
      </left>
      <right/>
      <top style="dotted">
        <color rgb="FF000000"/>
      </top>
      <bottom/>
    </border>
    <border>
      <left style="dotted">
        <color rgb="FF000000"/>
      </left>
      <right style="medium">
        <color theme="1"/>
      </right>
      <top style="dotted">
        <color rgb="FF000000"/>
      </top>
      <bottom/>
    </border>
    <border>
      <left style="medium">
        <color rgb="FF000000"/>
      </left>
      <right style="thin">
        <color rgb="FFA2CF83"/>
      </right>
      <top style="thin">
        <color rgb="FFA2CF83"/>
      </top>
      <bottom/>
    </border>
    <border>
      <left style="thin">
        <color rgb="FF92D050"/>
      </left>
    </border>
    <border>
      <left style="thin">
        <color rgb="FFA2CF83"/>
      </left>
      <right style="thin">
        <color rgb="FF92D050"/>
      </right>
      <top style="thin">
        <color rgb="FFA2CF83"/>
      </top>
    </border>
    <border>
      <left style="thin">
        <color rgb="FF92D050"/>
      </left>
      <right style="thin">
        <color rgb="FFA2CF83"/>
      </right>
    </border>
    <border>
      <left style="medium">
        <color theme="1"/>
      </left>
      <right style="dotted">
        <color rgb="FF000000"/>
      </right>
      <top/>
      <bottom/>
    </border>
    <border>
      <left/>
      <right style="dotted">
        <color rgb="FF000000"/>
      </right>
      <top/>
      <bottom/>
    </border>
    <border>
      <left style="medium">
        <color rgb="FF000000"/>
      </left>
      <right style="thin">
        <color rgb="FFA2CF83"/>
      </right>
      <top style="medium">
        <color rgb="FF000000"/>
      </top>
      <bottom style="medium">
        <color rgb="FF000000"/>
      </bottom>
    </border>
    <border>
      <left style="thin">
        <color rgb="FFA2CF83"/>
      </left>
      <top style="medium">
        <color rgb="FF000000"/>
      </top>
      <bottom style="medium">
        <color rgb="FF000000"/>
      </bottom>
    </border>
    <border>
      <right style="thin">
        <color rgb="FFA2CF83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dotted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  <right style="dotted">
        <color rgb="FF000000"/>
      </right>
      <top style="medium">
        <color rgb="FF000000"/>
      </top>
      <bottom style="medium">
        <color rgb="FF000000"/>
      </bottom>
    </border>
    <border>
      <left/>
      <right style="dotted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  <right/>
      <top style="medium">
        <color rgb="FF000000"/>
      </top>
      <bottom style="medium">
        <color rgb="FF000000"/>
      </bottom>
    </border>
    <border>
      <left style="dotted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A2CF83"/>
      </right>
    </border>
    <border>
      <left style="thin">
        <color rgb="FFA2CF83"/>
      </left>
      <right style="thin">
        <color rgb="FFA2CF83"/>
      </right>
    </border>
    <border>
      <left style="thin">
        <color rgb="FFA2CF83"/>
      </left>
    </border>
    <border>
      <left style="medium">
        <color rgb="FF000000"/>
      </left>
      <right style="medium">
        <color rgb="FF000000"/>
      </right>
      <top/>
      <bottom style="thin">
        <color rgb="FF92D050"/>
      </bottom>
    </border>
    <border>
      <left style="medium">
        <color rgb="FF000000"/>
      </left>
      <right style="dotted">
        <color rgb="FF000000"/>
      </right>
      <top/>
      <bottom style="dotted">
        <color rgb="FF000000"/>
      </bottom>
    </border>
    <border>
      <left/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/>
      <top/>
      <bottom style="dotted">
        <color rgb="FF000000"/>
      </bottom>
    </border>
    <border>
      <left style="dotted">
        <color rgb="FF000000"/>
      </left>
      <right style="medium">
        <color rgb="FF000000"/>
      </right>
      <top/>
      <bottom style="dotted">
        <color rgb="FF000000"/>
      </bottom>
    </border>
    <border>
      <left style="medium">
        <color rgb="FF000000"/>
      </left>
      <right style="medium">
        <color rgb="FF000000"/>
      </right>
      <top style="thin">
        <color rgb="FF92D050"/>
      </top>
      <bottom style="thin">
        <color rgb="FF92D050"/>
      </bottom>
    </border>
    <border>
      <left style="medium">
        <color rgb="FF000000"/>
      </left>
      <right style="medium">
        <color rgb="FF000000"/>
      </right>
      <top style="thin">
        <color rgb="FF92D050"/>
      </top>
      <bottom/>
    </border>
    <border>
      <left/>
      <right/>
      <top/>
      <bottom style="thin">
        <color rgb="FF92D050"/>
      </bottom>
    </border>
    <border>
      <left style="medium">
        <color rgb="FF000000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/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/>
      <top style="dotted">
        <color rgb="FF000000"/>
      </top>
      <bottom style="dotted">
        <color rgb="FF000000"/>
      </bottom>
    </border>
    <border>
      <left style="dotted">
        <color rgb="FF000000"/>
      </left>
      <right style="medium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right style="dotted">
        <color rgb="FF000000"/>
      </right>
      <top/>
      <bottom/>
    </border>
    <border>
      <left style="dotted">
        <color rgb="FF000000"/>
      </left>
      <right/>
      <top/>
      <bottom/>
    </border>
    <border>
      <left style="dotted">
        <color rgb="FF000000"/>
      </left>
      <right style="medium">
        <color rgb="FF000000"/>
      </right>
      <top/>
      <bottom/>
    </border>
    <border>
      <left style="thin">
        <color rgb="FFA2CF83"/>
      </left>
      <right style="medium">
        <color rgb="FF000000"/>
      </right>
    </border>
    <border>
      <left style="medium">
        <color rgb="FF000000"/>
      </left>
      <right style="thin">
        <color rgb="FFA2CF83"/>
      </right>
      <bottom style="medium">
        <color rgb="FF000000"/>
      </bottom>
    </border>
    <border>
      <left style="thin">
        <color rgb="FFA2CF83"/>
      </left>
      <right style="thin">
        <color rgb="FFA2CF83"/>
      </right>
      <bottom style="medium">
        <color rgb="FF000000"/>
      </bottom>
    </border>
    <border>
      <left style="thin">
        <color rgb="FFA2CF83"/>
      </left>
      <bottom style="medium">
        <color rgb="FF000000"/>
      </bottom>
    </border>
    <border>
      <left style="thin">
        <color rgb="FFA2CF83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dotted">
        <color rgb="FF000000"/>
      </right>
      <top/>
      <bottom style="medium">
        <color rgb="FF000000"/>
      </bottom>
    </border>
    <border>
      <left/>
      <right style="dotted">
        <color rgb="FF000000"/>
      </right>
      <top/>
      <bottom style="medium">
        <color rgb="FF000000"/>
      </bottom>
    </border>
    <border>
      <left style="dotted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rgb="FF000000"/>
      </bottom>
    </border>
    <border>
      <left style="medium">
        <color theme="1"/>
      </left>
      <right style="thin">
        <color rgb="FF92D050"/>
      </right>
      <top style="medium">
        <color rgb="FF000000"/>
      </top>
      <bottom/>
    </border>
    <border>
      <left style="thin">
        <color rgb="FF92D050"/>
      </left>
      <right style="thin">
        <color rgb="FF92D050"/>
      </right>
      <bottom style="thin">
        <color rgb="FF92D050"/>
      </bottom>
    </border>
    <border>
      <left style="thin">
        <color rgb="FF92D050"/>
      </left>
      <right style="thin">
        <color rgb="FF92D050"/>
      </right>
      <top/>
      <bottom style="thin">
        <color rgb="FF92D050"/>
      </bottom>
    </border>
    <border>
      <left style="thin">
        <color rgb="FF92D050"/>
      </left>
      <right/>
      <top/>
      <bottom style="thin">
        <color rgb="FF92D050"/>
      </bottom>
    </border>
    <border>
      <left style="thin">
        <color rgb="FFA2CF83"/>
      </left>
      <right style="medium">
        <color theme="1"/>
      </right>
      <top/>
      <bottom style="thin">
        <color rgb="FFA2CF83"/>
      </bottom>
    </border>
    <border>
      <left/>
      <right style="medium">
        <color theme="1"/>
      </right>
      <top/>
      <bottom style="thin">
        <color rgb="FF92D050"/>
      </bottom>
    </border>
    <border>
      <left style="medium">
        <color theme="1"/>
      </left>
      <right style="dotted">
        <color rgb="FF000000"/>
      </right>
      <top/>
      <bottom style="dotted">
        <color rgb="FF000000"/>
      </bottom>
    </border>
    <border>
      <left style="dotted">
        <color rgb="FF000000"/>
      </left>
      <right style="medium">
        <color theme="1"/>
      </right>
      <top/>
      <bottom style="dotted">
        <color rgb="FF000000"/>
      </bottom>
    </border>
    <border>
      <left style="medium">
        <color theme="1"/>
      </left>
      <right style="medium">
        <color theme="1"/>
      </right>
      <bottom style="thin">
        <color rgb="FF92D050"/>
      </bottom>
    </border>
    <border>
      <left style="medium">
        <color theme="1"/>
      </left>
      <right style="thin">
        <color rgb="FF92D050"/>
      </right>
      <top/>
      <bottom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</border>
    <border>
      <left style="thin">
        <color rgb="FF92D050"/>
      </left>
      <right style="medium">
        <color theme="1"/>
      </right>
      <top/>
      <bottom style="thin">
        <color rgb="FF92D050"/>
      </bottom>
    </border>
    <border>
      <left style="medium">
        <color theme="1"/>
      </left>
      <right style="dotted">
        <color rgb="FF000000"/>
      </right>
      <top style="dotted">
        <color rgb="FF000000"/>
      </top>
      <bottom style="dotted">
        <color rgb="FF000000"/>
      </bottom>
    </border>
    <border>
      <left style="dotted">
        <color rgb="FF000000"/>
      </left>
      <right style="medium">
        <color theme="1"/>
      </right>
      <top style="dotted">
        <color rgb="FF000000"/>
      </top>
      <bottom style="dotted">
        <color rgb="FF000000"/>
      </bottom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</border>
    <border>
      <left style="thin">
        <color rgb="FF92D050"/>
      </left>
      <right style="medium">
        <color theme="1"/>
      </right>
      <bottom style="thin">
        <color rgb="FF92D050"/>
      </bottom>
    </border>
    <border>
      <left style="thin">
        <color rgb="FF92D050"/>
      </left>
      <right style="medium">
        <color theme="1"/>
      </right>
      <top style="thin">
        <color rgb="FF92D050"/>
      </top>
      <bottom style="thin">
        <color rgb="FFA2CF83"/>
      </bottom>
    </border>
    <border>
      <left/>
      <right style="medium">
        <color theme="1"/>
      </right>
      <top/>
      <bottom/>
    </border>
    <border>
      <left style="medium">
        <color theme="1"/>
      </left>
      <right style="dotted">
        <color rgb="FF000000"/>
      </right>
      <top style="dotted">
        <color rgb="FF000000"/>
      </top>
      <bottom/>
    </border>
    <border>
      <left/>
      <right style="dotted">
        <color rgb="FF000000"/>
      </right>
      <top style="dotted">
        <color rgb="FF000000"/>
      </top>
      <bottom/>
    </border>
    <border>
      <left style="medium">
        <color theme="1"/>
      </left>
      <right style="thin">
        <color rgb="FF92D050"/>
      </right>
      <top/>
      <bottom style="medium">
        <color theme="1"/>
      </bottom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theme="1"/>
      </bottom>
    </border>
    <border>
      <left style="thin">
        <color rgb="FF92D050"/>
      </left>
      <right style="medium">
        <color theme="1"/>
      </right>
      <bottom style="medium">
        <color theme="1"/>
      </bottom>
    </border>
    <border>
      <right style="medium">
        <color theme="1"/>
      </right>
      <top style="thin">
        <color rgb="FFA2CF83"/>
      </top>
      <bottom style="medium">
        <color theme="1"/>
      </bottom>
    </border>
    <border>
      <left style="medium">
        <color theme="1"/>
      </left>
      <right style="dotted">
        <color rgb="FF000000"/>
      </right>
      <top style="dotted">
        <color rgb="FF000000"/>
      </top>
      <bottom style="medium">
        <color theme="1"/>
      </bottom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theme="1"/>
      </bottom>
    </border>
    <border>
      <left/>
      <right style="dotted">
        <color rgb="FF000000"/>
      </right>
      <top style="dotted">
        <color rgb="FF000000"/>
      </top>
      <bottom style="medium">
        <color theme="1"/>
      </bottom>
    </border>
    <border>
      <left style="dotted">
        <color rgb="FF000000"/>
      </left>
      <right/>
      <top style="dotted">
        <color rgb="FF000000"/>
      </top>
      <bottom style="medium">
        <color theme="1"/>
      </bottom>
    </border>
    <border>
      <left style="dotted">
        <color rgb="FF000000"/>
      </left>
      <right style="medium">
        <color theme="1"/>
      </right>
      <top style="dotted">
        <color rgb="FF000000"/>
      </top>
      <bottom style="medium">
        <color theme="1"/>
      </bottom>
    </border>
    <border>
      <left style="medium">
        <color rgb="FF000000"/>
      </left>
      <right style="thin">
        <color rgb="FFA2CF83"/>
      </right>
      <top style="medium">
        <color theme="1"/>
      </top>
    </border>
    <border>
      <left style="thin">
        <color rgb="FFA2CF83"/>
      </left>
      <right style="thin">
        <color rgb="FFA2CF83"/>
      </right>
      <bottom style="thin">
        <color rgb="FFA2CF83"/>
      </bottom>
    </border>
    <border>
      <right style="medium">
        <color rgb="FF000000"/>
      </right>
      <bottom style="thin">
        <color rgb="FF92D050"/>
      </bottom>
    </border>
    <border>
      <left style="medium">
        <color rgb="FF000000"/>
      </left>
      <right/>
      <top style="medium">
        <color theme="1"/>
      </top>
      <bottom style="thin">
        <color rgb="FFA2CF83"/>
      </bottom>
    </border>
    <border>
      <left style="medium">
        <color theme="1"/>
      </left>
      <right style="dotted">
        <color rgb="FF000000"/>
      </right>
      <top style="medium">
        <color theme="1"/>
      </top>
      <bottom style="dotted">
        <color theme="1"/>
      </bottom>
    </border>
    <border>
      <left style="dotted">
        <color rgb="FF000000"/>
      </left>
      <right style="dotted">
        <color rgb="FF000000"/>
      </right>
      <top style="medium">
        <color theme="1"/>
      </top>
      <bottom style="dotted">
        <color theme="1"/>
      </bottom>
    </border>
    <border>
      <left/>
      <right style="dotted">
        <color rgb="FF000000"/>
      </right>
      <top style="medium">
        <color theme="1"/>
      </top>
      <bottom style="dotted">
        <color theme="1"/>
      </bottom>
    </border>
    <border>
      <left style="dotted">
        <color rgb="FF000000"/>
      </left>
      <right/>
      <top style="medium">
        <color theme="1"/>
      </top>
      <bottom style="dotted">
        <color theme="1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92D050"/>
      </bottom>
    </border>
    <border>
      <left style="thin">
        <color rgb="FFA2CF83"/>
      </left>
      <right style="thin">
        <color rgb="FFA2CF83"/>
      </right>
      <top style="thin">
        <color rgb="FFA2CF83"/>
      </top>
      <bottom style="thin">
        <color rgb="FFA2CF83"/>
      </bottom>
    </border>
    <border>
      <left/>
      <right style="thin">
        <color rgb="FF92D050"/>
      </right>
      <top/>
      <bottom style="thin">
        <color rgb="FF92D050"/>
      </bottom>
    </border>
    <border>
      <left style="thin">
        <color rgb="FF92D050"/>
      </left>
      <right style="medium">
        <color rgb="FF000000"/>
      </right>
      <top/>
      <bottom style="thin">
        <color rgb="FF92D050"/>
      </bottom>
    </border>
    <border>
      <left style="medium">
        <color rgb="FF000000"/>
      </left>
      <right style="medium">
        <color rgb="FF000000"/>
      </right>
      <bottom style="thin">
        <color rgb="FF92D050"/>
      </bottom>
    </border>
    <border>
      <right style="thin">
        <color rgb="FF92D050"/>
      </right>
      <bottom style="thin">
        <color rgb="FF92D050"/>
      </bottom>
    </border>
    <border>
      <left/>
      <right style="thin">
        <color rgb="FF92D050"/>
      </right>
      <top style="thin">
        <color rgb="FF92D050"/>
      </top>
      <bottom style="thin">
        <color rgb="FF92D050"/>
      </bottom>
    </border>
    <border>
      <right style="thin">
        <color rgb="FF92D050"/>
      </right>
      <top style="thin">
        <color rgb="FF92D050"/>
      </top>
      <bottom style="thin">
        <color rgb="FF92D050"/>
      </bottom>
    </border>
    <border>
      <left/>
      <right style="thin">
        <color rgb="FF92D050"/>
      </right>
      <top style="thin">
        <color rgb="FF92D050"/>
      </top>
      <bottom/>
    </border>
    <border>
      <left style="thin">
        <color rgb="FFA2CF83"/>
      </left>
      <right style="thin">
        <color rgb="FF92D050"/>
      </right>
      <top style="thin">
        <color rgb="FF92D050"/>
      </top>
      <bottom style="thin">
        <color rgb="FFA2CF83"/>
      </bottom>
    </border>
    <border>
      <left style="thin">
        <color rgb="FFA2CF83"/>
      </left>
      <right style="thin">
        <color rgb="FFA2CF83"/>
      </right>
      <top style="thin">
        <color rgb="FFA2CF83"/>
      </top>
      <bottom/>
    </border>
    <border>
      <left style="thin">
        <color rgb="FFA2CF83"/>
      </left>
      <right/>
      <top style="thin">
        <color rgb="FFA2CF83"/>
      </top>
      <bottom/>
    </border>
    <border>
      <left style="thin">
        <color rgb="FFA2CF83"/>
      </left>
      <right style="thin">
        <color rgb="FFA2CF83"/>
      </right>
      <top style="thin">
        <color rgb="FFA2CF83"/>
      </top>
      <bottom style="medium">
        <color rgb="FF000000"/>
      </bottom>
    </border>
    <border>
      <left style="thin">
        <color rgb="FFA2CF83"/>
      </left>
      <top style="thin">
        <color rgb="FFA2CF83"/>
      </top>
      <bottom style="medium">
        <color rgb="FF000000"/>
      </bottom>
    </border>
    <border>
      <left style="medium">
        <color theme="1"/>
      </left>
      <right style="dotted">
        <color rgb="FF000000"/>
      </right>
      <top style="dotted">
        <color rgb="FF000000"/>
      </top>
      <bottom style="medium">
        <color rgb="FF000000"/>
      </bottom>
    </border>
    <border>
      <left/>
      <right style="dotted">
        <color rgb="FF000000"/>
      </right>
      <top style="dotted">
        <color rgb="FF000000"/>
      </top>
      <bottom style="medium">
        <color rgb="FF000000"/>
      </bottom>
    </border>
    <border>
      <left style="dotted">
        <color rgb="FF000000"/>
      </left>
      <right/>
      <top style="dotted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92D050"/>
      </top>
      <bottom style="medium">
        <color rgb="FF000000"/>
      </bottom>
    </border>
    <border>
      <left style="medium">
        <color rgb="FF000000"/>
      </left>
      <right/>
      <top/>
      <bottom style="thin">
        <color rgb="FF92D050"/>
      </bottom>
    </border>
    <border>
      <left style="dotted">
        <color rgb="FF000000"/>
      </left>
      <right style="medium">
        <color theme="1"/>
      </right>
      <top/>
      <bottom/>
    </border>
    <border>
      <left style="thin">
        <color rgb="FF92D050"/>
      </left>
      <right style="medium">
        <color rgb="FF000000"/>
      </right>
      <top style="thin">
        <color rgb="FF92D050"/>
      </top>
      <bottom style="thin">
        <color rgb="FFA2CF83"/>
      </bottom>
    </border>
    <border>
      <left style="medium">
        <color theme="1"/>
      </left>
      <right style="dotted">
        <color theme="1"/>
      </right>
      <top style="dotted">
        <color theme="1"/>
      </top>
      <bottom style="dotted">
        <color theme="1"/>
      </bottom>
    </border>
    <border>
      <left style="dotted">
        <color theme="1"/>
      </left>
      <right style="dotted">
        <color rgb="FF000000"/>
      </right>
      <top style="dotted">
        <color theme="1"/>
      </top>
      <bottom style="dotted">
        <color theme="1"/>
      </bottom>
    </border>
    <border>
      <left/>
      <right/>
      <top style="dotted">
        <color theme="1"/>
      </top>
      <bottom style="dotted">
        <color theme="1"/>
      </bottom>
    </border>
    <border>
      <left/>
      <right style="dotted">
        <color rgb="FF000000"/>
      </right>
      <top style="dotted">
        <color theme="1"/>
      </top>
      <bottom style="dotted">
        <color theme="1"/>
      </bottom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A2CF83"/>
      </bottom>
    </border>
    <border>
      <left style="thin">
        <color rgb="FF92D050"/>
      </left>
      <right style="medium">
        <color rgb="FF000000"/>
      </right>
      <bottom style="thin">
        <color rgb="FFA2CF83"/>
      </bottom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92D050"/>
      </bottom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rgb="FF000000"/>
      </bottom>
    </border>
    <border>
      <left style="thin">
        <color rgb="FF92D050"/>
      </left>
      <right style="medium">
        <color rgb="FF000000"/>
      </right>
      <top style="thin">
        <color rgb="FFA2CF83"/>
      </top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left style="medium">
        <color theme="1"/>
      </left>
      <right style="dotted">
        <color rgb="FF000000"/>
      </right>
      <top/>
      <bottom style="medium">
        <color theme="1"/>
      </bottom>
    </border>
    <border>
      <left/>
      <right style="dotted">
        <color rgb="FF000000"/>
      </right>
      <top/>
      <bottom style="medium">
        <color theme="1"/>
      </bottom>
    </border>
    <border>
      <left style="dotted">
        <color rgb="FF000000"/>
      </left>
      <right style="dotted">
        <color rgb="FF000000"/>
      </right>
      <top/>
      <bottom style="medium">
        <color theme="1"/>
      </bottom>
    </border>
    <border>
      <left style="medium">
        <color theme="1"/>
      </left>
      <right/>
      <top style="medium">
        <color theme="1"/>
      </top>
      <bottom style="medium">
        <color rgb="FF000000"/>
      </bottom>
    </border>
    <border>
      <left/>
      <right/>
      <top style="medium">
        <color theme="1"/>
      </top>
      <bottom style="medium">
        <color rgb="FF000000"/>
      </bottom>
    </border>
    <border>
      <left/>
      <right style="medium">
        <color rgb="FF000000"/>
      </right>
      <top style="medium">
        <color theme="1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right/>
      <top style="medium">
        <color theme="1"/>
      </top>
      <bottom style="medium">
        <color theme="1"/>
      </bottom>
    </border>
    <border>
      <left style="dotted">
        <color rgb="FF000000"/>
      </left>
      <right style="dotted">
        <color rgb="FF000000"/>
      </right>
      <top style="medium">
        <color theme="1"/>
      </top>
      <bottom style="medium">
        <color theme="1"/>
      </bottom>
    </border>
    <border>
      <left/>
      <right style="dotted">
        <color rgb="FF000000"/>
      </right>
      <top style="medium">
        <color theme="1"/>
      </top>
      <bottom style="medium">
        <color theme="1"/>
      </bottom>
    </border>
    <border>
      <left style="dotted">
        <color rgb="FF000000"/>
      </left>
      <right/>
      <top style="medium">
        <color theme="1"/>
      </top>
      <bottom style="medium">
        <color theme="1"/>
      </bottom>
    </border>
    <border>
      <left style="dotted">
        <color rgb="FF000000"/>
      </left>
      <right style="medium">
        <color theme="1"/>
      </right>
      <top style="medium">
        <color theme="1"/>
      </top>
      <bottom style="medium">
        <color theme="1"/>
      </bottom>
    </border>
    <border>
      <left/>
      <top/>
      <bottom style="medium">
        <color theme="1"/>
      </bottom>
    </border>
    <border>
      <top/>
      <bottom style="medium">
        <color theme="1"/>
      </bottom>
    </border>
    <border>
      <left style="medium">
        <color theme="1"/>
      </left>
      <right style="medium">
        <color theme="1"/>
      </right>
      <bottom style="medium">
        <color theme="1"/>
      </bottom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lef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/>
    </border>
    <border>
      <left style="medium">
        <color rgb="FF000000"/>
      </left>
      <right style="thin">
        <color rgb="FFA2CF83"/>
      </right>
      <top/>
      <bottom style="dotted">
        <color rgb="FF000000"/>
      </bottom>
    </border>
    <border>
      <bottom style="dotted">
        <color rgb="FF000000"/>
      </bottom>
    </border>
    <border>
      <left/>
      <right/>
      <top/>
      <bottom style="dotted">
        <color rgb="FF000000"/>
      </bottom>
    </border>
    <border>
      <left style="medium">
        <color theme="1"/>
      </left>
      <right style="medium">
        <color theme="1"/>
      </right>
      <bottom style="medium">
        <color rgb="FF000000"/>
      </bottom>
    </border>
    <border>
      <left/>
      <right style="medium">
        <color rgb="FF000000"/>
      </right>
    </border>
    <border>
      <left style="medium">
        <color rgb="FF000000"/>
      </left>
      <right style="thin">
        <color rgb="FFA2CF83"/>
      </right>
      <top/>
      <bottom/>
    </border>
    <border>
      <right style="medium">
        <color theme="1"/>
      </right>
      <top style="thin">
        <color rgb="FF92D050"/>
      </top>
      <bottom style="medium">
        <color rgb="FF000000"/>
      </bottom>
    </border>
    <border>
      <left style="medium">
        <color rgb="FF000000"/>
      </left>
      <right style="thin">
        <color rgb="FFA2CF83"/>
      </right>
      <top style="dotted">
        <color rgb="FF000000"/>
      </top>
      <bottom style="dotted">
        <color rgb="FF000000"/>
      </bottom>
    </border>
    <border>
      <top style="dotted">
        <color rgb="FF000000"/>
      </top>
      <bottom style="dotted">
        <color rgb="FF000000"/>
      </bottom>
    </border>
    <border>
      <left style="medium">
        <color rgb="FF000000"/>
      </left>
      <right style="medium">
        <color rgb="FF000000"/>
      </right>
      <top style="dotted">
        <color rgb="FF000000"/>
      </top>
      <bottom style="dotted">
        <color rgb="FF000000"/>
      </bottom>
    </border>
    <border>
      <left/>
      <right style="medium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right style="thin">
        <color rgb="FFA2CF83"/>
      </right>
      <top/>
      <bottom style="medium">
        <color rgb="FF000000"/>
      </bottom>
    </border>
    <border>
      <bottom style="medium">
        <color rgb="FF000000"/>
      </bottom>
    </border>
    <border>
      <right style="thin">
        <color rgb="FFA2CF83"/>
      </right>
      <top style="dotted">
        <color rgb="FF000000"/>
      </top>
      <bottom style="medium">
        <color rgb="FF000000"/>
      </bottom>
    </border>
    <border>
      <left/>
      <right style="medium">
        <color theme="1"/>
      </right>
      <top/>
      <bottom style="medium">
        <color theme="1"/>
      </bottom>
    </border>
  </borders>
  <cellStyleXfs count="1">
    <xf borderId="0" fillId="0" fontId="0" numFmtId="0" applyAlignment="1" applyFont="1"/>
  </cellStyleXfs>
  <cellXfs count="501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Border="1" applyFont="1"/>
    <xf borderId="1" fillId="2" fontId="3" numFmtId="0" xfId="0" applyBorder="1" applyFont="1"/>
    <xf borderId="1" fillId="2" fontId="4" numFmtId="0" xfId="0" applyBorder="1" applyFont="1"/>
    <xf borderId="2" fillId="2" fontId="1" numFmtId="0" xfId="0" applyAlignment="1" applyBorder="1" applyFont="1">
      <alignment horizontal="center"/>
    </xf>
    <xf borderId="3" fillId="0" fontId="5" numFmtId="0" xfId="0" applyBorder="1" applyFont="1"/>
    <xf borderId="1" fillId="2" fontId="1" numFmtId="1" xfId="0" applyBorder="1" applyFont="1" applyNumberFormat="1"/>
    <xf borderId="1" fillId="2" fontId="1" numFmtId="2" xfId="0" applyBorder="1" applyFont="1" applyNumberFormat="1"/>
    <xf borderId="4" fillId="2" fontId="6" numFmtId="0" xfId="0" applyBorder="1" applyFont="1"/>
    <xf borderId="4" fillId="2" fontId="6" numFmtId="164" xfId="0" applyBorder="1" applyFont="1" applyNumberFormat="1"/>
    <xf borderId="1" fillId="2" fontId="1" numFmtId="164" xfId="0" applyBorder="1" applyFont="1" applyNumberFormat="1"/>
    <xf borderId="2" fillId="2" fontId="7" numFmtId="0" xfId="0" applyAlignment="1" applyBorder="1" applyFont="1">
      <alignment horizontal="center"/>
    </xf>
    <xf borderId="1" fillId="2" fontId="8" numFmtId="0" xfId="0" applyBorder="1" applyFont="1"/>
    <xf borderId="1" fillId="2" fontId="8" numFmtId="164" xfId="0" applyBorder="1" applyFont="1" applyNumberFormat="1"/>
    <xf borderId="5" fillId="2" fontId="1" numFmtId="0" xfId="0" applyAlignment="1" applyBorder="1" applyFont="1">
      <alignment horizontal="center"/>
    </xf>
    <xf borderId="6" fillId="0" fontId="5" numFmtId="0" xfId="0" applyBorder="1" applyFont="1"/>
    <xf borderId="1" fillId="2" fontId="9" numFmtId="0" xfId="0" applyBorder="1" applyFont="1"/>
    <xf borderId="0" fillId="0" fontId="10" numFmtId="164" xfId="0" applyFont="1" applyNumberFormat="1"/>
    <xf borderId="1" fillId="2" fontId="9" numFmtId="164" xfId="0" applyBorder="1" applyFont="1" applyNumberFormat="1"/>
    <xf borderId="7" fillId="2" fontId="11" numFmtId="0" xfId="0" applyAlignment="1" applyBorder="1" applyFont="1">
      <alignment horizontal="center" shrinkToFit="0" wrapText="1"/>
    </xf>
    <xf borderId="8" fillId="0" fontId="5" numFmtId="0" xfId="0" applyBorder="1" applyFont="1"/>
    <xf borderId="9" fillId="0" fontId="5" numFmtId="0" xfId="0" applyBorder="1" applyFont="1"/>
    <xf borderId="10" fillId="0" fontId="5" numFmtId="0" xfId="0" applyBorder="1" applyFont="1"/>
    <xf borderId="11" fillId="0" fontId="5" numFmtId="0" xfId="0" applyBorder="1" applyFont="1"/>
    <xf borderId="12" fillId="0" fontId="5" numFmtId="0" xfId="0" applyBorder="1" applyFont="1"/>
    <xf borderId="1" fillId="2" fontId="11" numFmtId="0" xfId="0" applyAlignment="1" applyBorder="1" applyFont="1">
      <alignment horizontal="center"/>
    </xf>
    <xf borderId="1" fillId="2" fontId="12" numFmtId="0" xfId="0" applyBorder="1" applyFont="1"/>
    <xf borderId="1" fillId="2" fontId="11" numFmtId="0" xfId="0" applyBorder="1" applyFont="1"/>
    <xf borderId="1" fillId="2" fontId="6" numFmtId="164" xfId="0" applyBorder="1" applyFont="1" applyNumberFormat="1"/>
    <xf borderId="1" fillId="2" fontId="6" numFmtId="2" xfId="0" applyBorder="1" applyFont="1" applyNumberFormat="1"/>
    <xf borderId="4" fillId="2" fontId="3" numFmtId="2" xfId="0" applyBorder="1" applyFont="1" applyNumberFormat="1"/>
    <xf borderId="4" fillId="2" fontId="3" numFmtId="164" xfId="0" applyBorder="1" applyFont="1" applyNumberFormat="1"/>
    <xf borderId="7" fillId="2" fontId="11" numFmtId="0" xfId="0" applyAlignment="1" applyBorder="1" applyFont="1">
      <alignment horizontal="center"/>
    </xf>
    <xf borderId="5" fillId="3" fontId="13" numFmtId="0" xfId="0" applyAlignment="1" applyBorder="1" applyFill="1" applyFont="1">
      <alignment horizontal="center" shrinkToFit="0" vertical="center" wrapText="1"/>
    </xf>
    <xf borderId="13" fillId="0" fontId="5" numFmtId="0" xfId="0" applyBorder="1" applyFont="1"/>
    <xf borderId="6" fillId="2" fontId="14" numFmtId="0" xfId="0" applyAlignment="1" applyBorder="1" applyFont="1">
      <alignment horizontal="left" shrinkToFit="0" vertical="top" wrapText="1"/>
    </xf>
    <xf borderId="5" fillId="3" fontId="15" numFmtId="0" xfId="0" applyAlignment="1" applyBorder="1" applyFont="1">
      <alignment horizontal="center" vertical="center"/>
    </xf>
    <xf borderId="1" fillId="2" fontId="14" numFmtId="0" xfId="0" applyAlignment="1" applyBorder="1" applyFont="1">
      <alignment horizontal="center"/>
    </xf>
    <xf borderId="1" fillId="2" fontId="1" numFmtId="0" xfId="0" applyAlignment="1" applyBorder="1" applyFont="1">
      <alignment horizontal="left"/>
    </xf>
    <xf borderId="0" fillId="0" fontId="1" numFmtId="0" xfId="0" applyFont="1"/>
    <xf borderId="1" fillId="2" fontId="6" numFmtId="0" xfId="0" applyBorder="1" applyFont="1"/>
    <xf borderId="1" fillId="2" fontId="6" numFmtId="164" xfId="0" applyAlignment="1" applyBorder="1" applyFont="1" applyNumberFormat="1">
      <alignment horizontal="center"/>
    </xf>
    <xf borderId="14" fillId="2" fontId="6" numFmtId="164" xfId="0" applyAlignment="1" applyBorder="1" applyFont="1" applyNumberFormat="1">
      <alignment horizontal="center" shrinkToFit="0" vertical="center" wrapText="1"/>
    </xf>
    <xf borderId="15" fillId="0" fontId="3" numFmtId="0" xfId="0" applyAlignment="1" applyBorder="1" applyFont="1">
      <alignment horizontal="center" vertical="center"/>
    </xf>
    <xf borderId="16" fillId="0" fontId="3" numFmtId="0" xfId="0" applyAlignment="1" applyBorder="1" applyFont="1">
      <alignment horizontal="center" vertical="center"/>
    </xf>
    <xf borderId="17" fillId="0" fontId="3" numFmtId="0" xfId="0" applyAlignment="1" applyBorder="1" applyFont="1">
      <alignment horizontal="center" vertical="center"/>
    </xf>
    <xf borderId="18" fillId="0" fontId="3" numFmtId="164" xfId="0" applyAlignment="1" applyBorder="1" applyFont="1" applyNumberFormat="1">
      <alignment horizontal="center" vertical="center"/>
    </xf>
    <xf borderId="19" fillId="4" fontId="16" numFmtId="0" xfId="0" applyAlignment="1" applyBorder="1" applyFill="1" applyFont="1">
      <alignment horizontal="center" shrinkToFit="0" wrapText="1"/>
    </xf>
    <xf borderId="20" fillId="5" fontId="16" numFmtId="0" xfId="0" applyAlignment="1" applyBorder="1" applyFill="1" applyFont="1">
      <alignment horizontal="center" shrinkToFit="0" wrapText="1"/>
    </xf>
    <xf borderId="20" fillId="6" fontId="16" numFmtId="0" xfId="0" applyAlignment="1" applyBorder="1" applyFill="1" applyFont="1">
      <alignment horizontal="center" shrinkToFit="0" wrapText="1"/>
    </xf>
    <xf borderId="20" fillId="7" fontId="17" numFmtId="0" xfId="0" applyAlignment="1" applyBorder="1" applyFill="1" applyFont="1">
      <alignment horizontal="center" shrinkToFit="0" wrapText="1"/>
    </xf>
    <xf borderId="20" fillId="8" fontId="16" numFmtId="0" xfId="0" applyAlignment="1" applyBorder="1" applyFill="1" applyFont="1">
      <alignment horizontal="center" shrinkToFit="0" wrapText="1"/>
    </xf>
    <xf borderId="20" fillId="9" fontId="18" numFmtId="0" xfId="0" applyAlignment="1" applyBorder="1" applyFill="1" applyFont="1">
      <alignment horizontal="center" shrinkToFit="0" wrapText="1"/>
    </xf>
    <xf borderId="20" fillId="10" fontId="16" numFmtId="0" xfId="0" applyAlignment="1" applyBorder="1" applyFill="1" applyFont="1">
      <alignment horizontal="center" shrinkToFit="0" wrapText="1"/>
    </xf>
    <xf borderId="20" fillId="11" fontId="17" numFmtId="0" xfId="0" applyAlignment="1" applyBorder="1" applyFill="1" applyFont="1">
      <alignment horizontal="center" shrinkToFit="0" wrapText="1"/>
    </xf>
    <xf borderId="20" fillId="12" fontId="16" numFmtId="0" xfId="0" applyAlignment="1" applyBorder="1" applyFill="1" applyFont="1">
      <alignment horizontal="center" shrinkToFit="0" wrapText="1"/>
    </xf>
    <xf borderId="21" fillId="13" fontId="18" numFmtId="0" xfId="0" applyAlignment="1" applyBorder="1" applyFill="1" applyFont="1">
      <alignment horizontal="center" shrinkToFit="0" wrapText="1"/>
    </xf>
    <xf borderId="22" fillId="2" fontId="17" numFmtId="0" xfId="0" applyAlignment="1" applyBorder="1" applyFont="1">
      <alignment horizontal="center" shrinkToFit="0" vertical="top" wrapText="1"/>
    </xf>
    <xf borderId="23" fillId="0" fontId="5" numFmtId="0" xfId="0" applyBorder="1" applyFont="1"/>
    <xf borderId="24" fillId="0" fontId="6" numFmtId="164" xfId="0" applyAlignment="1" applyBorder="1" applyFont="1" applyNumberFormat="1">
      <alignment horizontal="center" vertical="center"/>
    </xf>
    <xf borderId="1" fillId="2" fontId="10" numFmtId="0" xfId="0" applyBorder="1" applyFont="1"/>
    <xf borderId="25" fillId="2" fontId="14" numFmtId="0" xfId="0" applyAlignment="1" applyBorder="1" applyFont="1">
      <alignment horizontal="center"/>
    </xf>
    <xf borderId="26" fillId="2" fontId="1" numFmtId="0" xfId="0" applyBorder="1" applyFont="1"/>
    <xf borderId="27" fillId="0" fontId="6" numFmtId="0" xfId="0" applyAlignment="1" applyBorder="1" applyFont="1">
      <alignment horizontal="center" vertical="center"/>
    </xf>
    <xf borderId="28" fillId="0" fontId="6" numFmtId="0" xfId="0" applyAlignment="1" applyBorder="1" applyFont="1">
      <alignment horizontal="left" vertical="center"/>
    </xf>
    <xf borderId="29" fillId="0" fontId="1" numFmtId="0" xfId="0" applyAlignment="1" applyBorder="1" applyFont="1">
      <alignment horizontal="center" shrinkToFit="0" vertical="center" wrapText="1"/>
    </xf>
    <xf borderId="30" fillId="0" fontId="1" numFmtId="0" xfId="0" applyAlignment="1" applyBorder="1" applyFont="1">
      <alignment horizontal="center" vertical="center"/>
    </xf>
    <xf borderId="31" fillId="0" fontId="1" numFmtId="0" xfId="0" applyAlignment="1" applyBorder="1" applyFont="1">
      <alignment horizontal="center" shrinkToFit="0" vertical="center" wrapText="1"/>
    </xf>
    <xf borderId="32" fillId="0" fontId="6" numFmtId="164" xfId="0" applyAlignment="1" applyBorder="1" applyFont="1" applyNumberFormat="1">
      <alignment horizontal="center" vertical="center"/>
    </xf>
    <xf borderId="33" fillId="14" fontId="6" numFmtId="1" xfId="0" applyAlignment="1" applyBorder="1" applyFill="1" applyFont="1" applyNumberFormat="1">
      <alignment horizontal="center" vertical="center"/>
    </xf>
    <xf borderId="34" fillId="15" fontId="6" numFmtId="1" xfId="0" applyAlignment="1" applyBorder="1" applyFill="1" applyFont="1" applyNumberFormat="1">
      <alignment horizontal="center" vertical="center"/>
    </xf>
    <xf borderId="34" fillId="16" fontId="6" numFmtId="1" xfId="0" applyAlignment="1" applyBorder="1" applyFill="1" applyFont="1" applyNumberFormat="1">
      <alignment horizontal="center" vertical="center"/>
    </xf>
    <xf borderId="34" fillId="17" fontId="6" numFmtId="1" xfId="0" applyAlignment="1" applyBorder="1" applyFill="1" applyFont="1" applyNumberFormat="1">
      <alignment horizontal="center" vertical="center"/>
    </xf>
    <xf borderId="34" fillId="8" fontId="9" numFmtId="1" xfId="0" applyAlignment="1" applyBorder="1" applyFont="1" applyNumberFormat="1">
      <alignment horizontal="center" vertical="center"/>
    </xf>
    <xf borderId="35" fillId="9" fontId="6" numFmtId="1" xfId="0" applyAlignment="1" applyBorder="1" applyFont="1" applyNumberFormat="1">
      <alignment horizontal="center" vertical="center"/>
    </xf>
    <xf borderId="34" fillId="18" fontId="9" numFmtId="1" xfId="0" applyAlignment="1" applyBorder="1" applyFill="1" applyFont="1" applyNumberFormat="1">
      <alignment horizontal="center" vertical="center"/>
    </xf>
    <xf borderId="36" fillId="2" fontId="6" numFmtId="1" xfId="0" applyAlignment="1" applyBorder="1" applyFont="1" applyNumberFormat="1">
      <alignment horizontal="center" vertical="center"/>
    </xf>
    <xf borderId="36" fillId="19" fontId="9" numFmtId="1" xfId="0" applyAlignment="1" applyBorder="1" applyFill="1" applyFont="1" applyNumberFormat="1">
      <alignment horizontal="center" vertical="center"/>
    </xf>
    <xf borderId="36" fillId="20" fontId="6" numFmtId="1" xfId="0" applyAlignment="1" applyBorder="1" applyFill="1" applyFont="1" applyNumberFormat="1">
      <alignment horizontal="center" vertical="center"/>
    </xf>
    <xf borderId="37" fillId="2" fontId="1" numFmtId="0" xfId="0" applyAlignment="1" applyBorder="1" applyFont="1">
      <alignment horizontal="center" vertical="center"/>
    </xf>
    <xf borderId="35" fillId="2" fontId="1" numFmtId="0" xfId="0" applyAlignment="1" applyBorder="1" applyFont="1">
      <alignment horizontal="center" vertical="center"/>
    </xf>
    <xf borderId="35" fillId="2" fontId="19" numFmtId="0" xfId="0" applyAlignment="1" applyBorder="1" applyFont="1">
      <alignment horizontal="center" vertical="center"/>
    </xf>
    <xf borderId="38" fillId="2" fontId="1" numFmtId="0" xfId="0" applyAlignment="1" applyBorder="1" applyFont="1">
      <alignment horizontal="center" vertical="center"/>
    </xf>
    <xf borderId="39" fillId="0" fontId="6" numFmtId="164" xfId="0" applyAlignment="1" applyBorder="1" applyFont="1" applyNumberFormat="1">
      <alignment horizontal="center" vertical="center"/>
    </xf>
    <xf borderId="40" fillId="2" fontId="1" numFmtId="0" xfId="0" applyBorder="1" applyFont="1"/>
    <xf borderId="1" fillId="2" fontId="10" numFmtId="2" xfId="0" applyAlignment="1" applyBorder="1" applyFont="1" applyNumberFormat="1">
      <alignment horizontal="center" vertical="center"/>
    </xf>
    <xf borderId="1" fillId="2" fontId="10" numFmtId="0" xfId="0" applyAlignment="1" applyBorder="1" applyFont="1">
      <alignment horizontal="center" vertical="center"/>
    </xf>
    <xf borderId="1" fillId="2" fontId="19" numFmtId="0" xfId="0" applyAlignment="1" applyBorder="1" applyFont="1">
      <alignment horizontal="center" vertical="center"/>
    </xf>
    <xf borderId="41" fillId="2" fontId="1" numFmtId="0" xfId="0" applyBorder="1" applyFont="1"/>
    <xf borderId="42" fillId="0" fontId="6" numFmtId="0" xfId="0" applyAlignment="1" applyBorder="1" applyFont="1">
      <alignment horizontal="center" vertical="center"/>
    </xf>
    <xf borderId="43" fillId="0" fontId="6" numFmtId="0" xfId="0" applyAlignment="1" applyBorder="1" applyFont="1">
      <alignment horizontal="left" vertical="center"/>
    </xf>
    <xf borderId="44" fillId="0" fontId="1" numFmtId="0" xfId="0" applyAlignment="1" applyBorder="1" applyFont="1">
      <alignment horizontal="center" vertical="center"/>
    </xf>
    <xf borderId="45" fillId="0" fontId="1" numFmtId="0" xfId="0" applyAlignment="1" applyBorder="1" applyFont="1">
      <alignment horizontal="center" vertical="center"/>
    </xf>
    <xf borderId="46" fillId="0" fontId="1" numFmtId="165" xfId="0" applyAlignment="1" applyBorder="1" applyFont="1" applyNumberFormat="1">
      <alignment horizontal="center" shrinkToFit="0" vertical="center" wrapText="1"/>
    </xf>
    <xf borderId="47" fillId="0" fontId="6" numFmtId="164" xfId="0" applyAlignment="1" applyBorder="1" applyFont="1" applyNumberFormat="1">
      <alignment horizontal="center" vertical="center"/>
    </xf>
    <xf borderId="48" fillId="14" fontId="6" numFmtId="1" xfId="0" applyAlignment="1" applyBorder="1" applyFont="1" applyNumberFormat="1">
      <alignment horizontal="center" vertical="center"/>
    </xf>
    <xf borderId="49" fillId="15" fontId="6" numFmtId="1" xfId="0" applyAlignment="1" applyBorder="1" applyFont="1" applyNumberFormat="1">
      <alignment horizontal="center" vertical="center"/>
    </xf>
    <xf borderId="50" fillId="16" fontId="6" numFmtId="1" xfId="0" applyAlignment="1" applyBorder="1" applyFont="1" applyNumberFormat="1">
      <alignment horizontal="center" vertical="center"/>
    </xf>
    <xf borderId="50" fillId="17" fontId="6" numFmtId="1" xfId="0" applyAlignment="1" applyBorder="1" applyFont="1" applyNumberFormat="1">
      <alignment horizontal="center" vertical="center"/>
    </xf>
    <xf borderId="50" fillId="8" fontId="9" numFmtId="1" xfId="0" applyAlignment="1" applyBorder="1" applyFont="1" applyNumberFormat="1">
      <alignment horizontal="center" vertical="center"/>
    </xf>
    <xf borderId="51" fillId="9" fontId="6" numFmtId="1" xfId="0" applyAlignment="1" applyBorder="1" applyFont="1" applyNumberFormat="1">
      <alignment horizontal="center" vertical="center"/>
    </xf>
    <xf borderId="50" fillId="18" fontId="9" numFmtId="1" xfId="0" applyAlignment="1" applyBorder="1" applyFont="1" applyNumberFormat="1">
      <alignment horizontal="center" vertical="center"/>
    </xf>
    <xf borderId="52" fillId="2" fontId="6" numFmtId="1" xfId="0" applyAlignment="1" applyBorder="1" applyFont="1" applyNumberFormat="1">
      <alignment horizontal="center" vertical="center"/>
    </xf>
    <xf borderId="52" fillId="19" fontId="9" numFmtId="1" xfId="0" applyAlignment="1" applyBorder="1" applyFont="1" applyNumberFormat="1">
      <alignment horizontal="center" vertical="center"/>
    </xf>
    <xf borderId="52" fillId="20" fontId="6" numFmtId="1" xfId="0" applyAlignment="1" applyBorder="1" applyFont="1" applyNumberFormat="1">
      <alignment horizontal="center" vertical="center"/>
    </xf>
    <xf borderId="40" fillId="2" fontId="1" numFmtId="0" xfId="0" applyAlignment="1" applyBorder="1" applyFont="1">
      <alignment horizontal="center" vertical="center"/>
    </xf>
    <xf borderId="1" fillId="2" fontId="1" numFmtId="0" xfId="0" applyAlignment="1" applyBorder="1" applyFont="1">
      <alignment horizontal="center" vertical="center"/>
    </xf>
    <xf borderId="25" fillId="2" fontId="1" numFmtId="0" xfId="0" applyAlignment="1" applyBorder="1" applyFont="1">
      <alignment horizontal="center" vertical="center"/>
    </xf>
    <xf borderId="53" fillId="0" fontId="6" numFmtId="164" xfId="0" applyAlignment="1" applyBorder="1" applyFont="1" applyNumberFormat="1">
      <alignment horizontal="center" vertical="center"/>
    </xf>
    <xf borderId="1" fillId="2" fontId="2" numFmtId="166" xfId="0" applyAlignment="1" applyBorder="1" applyFont="1" applyNumberFormat="1">
      <alignment horizontal="center" vertical="center"/>
    </xf>
    <xf borderId="1" fillId="2" fontId="2" numFmtId="0" xfId="0" applyAlignment="1" applyBorder="1" applyFont="1">
      <alignment horizontal="center" vertical="center"/>
    </xf>
    <xf borderId="1" fillId="2" fontId="2" numFmtId="166" xfId="0" applyBorder="1" applyFont="1" applyNumberFormat="1"/>
    <xf borderId="54" fillId="15" fontId="6" numFmtId="1" xfId="0" applyAlignment="1" applyBorder="1" applyFont="1" applyNumberFormat="1">
      <alignment horizontal="center" vertical="center"/>
    </xf>
    <xf borderId="55" fillId="8" fontId="9" numFmtId="1" xfId="0" applyAlignment="1" applyBorder="1" applyFont="1" applyNumberFormat="1">
      <alignment horizontal="center" vertical="center"/>
    </xf>
    <xf borderId="56" fillId="15" fontId="6" numFmtId="1" xfId="0" applyAlignment="1" applyBorder="1" applyFont="1" applyNumberFormat="1">
      <alignment horizontal="center" vertical="center"/>
    </xf>
    <xf borderId="1" fillId="2" fontId="2" numFmtId="0" xfId="0" applyAlignment="1" applyBorder="1" applyFont="1">
      <alignment vertical="center"/>
    </xf>
    <xf borderId="57" fillId="2" fontId="1" numFmtId="0" xfId="0" applyAlignment="1" applyBorder="1" applyFont="1">
      <alignment horizontal="center" vertical="center"/>
    </xf>
    <xf borderId="58" fillId="0" fontId="6" numFmtId="0" xfId="0" applyAlignment="1" applyBorder="1" applyFont="1">
      <alignment horizontal="center" vertical="center"/>
    </xf>
    <xf borderId="59" fillId="0" fontId="6" numFmtId="0" xfId="0" applyAlignment="1" applyBorder="1" applyFont="1">
      <alignment horizontal="left" vertical="center"/>
    </xf>
    <xf borderId="60" fillId="0" fontId="1" numFmtId="0" xfId="0" applyAlignment="1" applyBorder="1" applyFont="1">
      <alignment horizontal="center" vertical="center"/>
    </xf>
    <xf borderId="61" fillId="0" fontId="1" numFmtId="0" xfId="0" applyAlignment="1" applyBorder="1" applyFont="1">
      <alignment horizontal="center" vertical="center"/>
    </xf>
    <xf borderId="62" fillId="0" fontId="1" numFmtId="0" xfId="0" applyAlignment="1" applyBorder="1" applyFont="1">
      <alignment horizontal="center" shrinkToFit="0" vertical="center" wrapText="1"/>
    </xf>
    <xf borderId="63" fillId="0" fontId="6" numFmtId="164" xfId="0" applyAlignment="1" applyBorder="1" applyFont="1" applyNumberFormat="1">
      <alignment horizontal="center" vertical="center"/>
    </xf>
    <xf borderId="64" fillId="14" fontId="6" numFmtId="1" xfId="0" applyAlignment="1" applyBorder="1" applyFont="1" applyNumberFormat="1">
      <alignment horizontal="center" vertical="center"/>
    </xf>
    <xf borderId="65" fillId="2" fontId="1" numFmtId="0" xfId="0" applyAlignment="1" applyBorder="1" applyFont="1">
      <alignment horizontal="center" vertical="center"/>
    </xf>
    <xf borderId="46" fillId="0" fontId="1" numFmtId="0" xfId="0" applyAlignment="1" applyBorder="1" applyFont="1">
      <alignment horizontal="center" shrinkToFit="0" vertical="center" wrapText="1"/>
    </xf>
    <xf borderId="66" fillId="0" fontId="6" numFmtId="164" xfId="0" applyAlignment="1" applyBorder="1" applyFont="1" applyNumberFormat="1">
      <alignment horizontal="center" vertical="center"/>
    </xf>
    <xf borderId="67" fillId="15" fontId="6" numFmtId="1" xfId="0" applyAlignment="1" applyBorder="1" applyFont="1" applyNumberFormat="1">
      <alignment horizontal="center" vertical="center"/>
    </xf>
    <xf borderId="55" fillId="16" fontId="6" numFmtId="1" xfId="0" applyAlignment="1" applyBorder="1" applyFont="1" applyNumberFormat="1">
      <alignment horizontal="center" vertical="center"/>
    </xf>
    <xf borderId="55" fillId="17" fontId="6" numFmtId="1" xfId="0" applyAlignment="1" applyBorder="1" applyFont="1" applyNumberFormat="1">
      <alignment horizontal="center" vertical="center"/>
    </xf>
    <xf borderId="55" fillId="18" fontId="9" numFmtId="1" xfId="0" applyAlignment="1" applyBorder="1" applyFont="1" applyNumberFormat="1">
      <alignment horizontal="center" vertical="center"/>
    </xf>
    <xf borderId="68" fillId="2" fontId="6" numFmtId="1" xfId="0" applyAlignment="1" applyBorder="1" applyFont="1" applyNumberFormat="1">
      <alignment horizontal="center" vertical="center"/>
    </xf>
    <xf borderId="68" fillId="19" fontId="9" numFmtId="1" xfId="0" applyAlignment="1" applyBorder="1" applyFont="1" applyNumberFormat="1">
      <alignment horizontal="center" vertical="center"/>
    </xf>
    <xf borderId="68" fillId="20" fontId="6" numFmtId="1" xfId="0" applyAlignment="1" applyBorder="1" applyFont="1" applyNumberFormat="1">
      <alignment horizontal="center" vertical="center"/>
    </xf>
    <xf borderId="69" fillId="2" fontId="1" numFmtId="0" xfId="0" applyAlignment="1" applyBorder="1" applyFont="1">
      <alignment horizontal="center" vertical="center"/>
    </xf>
    <xf borderId="70" fillId="0" fontId="6" numFmtId="0" xfId="0" applyAlignment="1" applyBorder="1" applyFont="1">
      <alignment horizontal="center" vertical="center"/>
    </xf>
    <xf borderId="71" fillId="0" fontId="6" numFmtId="0" xfId="0" applyAlignment="1" applyBorder="1" applyFont="1">
      <alignment horizontal="left" vertical="center"/>
    </xf>
    <xf borderId="72" fillId="0" fontId="1" numFmtId="0" xfId="0" applyAlignment="1" applyBorder="1" applyFont="1">
      <alignment horizontal="center" vertical="center"/>
    </xf>
    <xf borderId="73" fillId="0" fontId="1" numFmtId="0" xfId="0" applyAlignment="1" applyBorder="1" applyFont="1">
      <alignment horizontal="center" vertical="center"/>
    </xf>
    <xf borderId="74" fillId="0" fontId="1" numFmtId="0" xfId="0" applyAlignment="1" applyBorder="1" applyFont="1">
      <alignment horizontal="center" shrinkToFit="0" vertical="center" wrapText="1"/>
    </xf>
    <xf borderId="75" fillId="0" fontId="6" numFmtId="164" xfId="0" applyAlignment="1" applyBorder="1" applyFont="1" applyNumberFormat="1">
      <alignment horizontal="center" vertical="center"/>
    </xf>
    <xf borderId="76" fillId="14" fontId="6" numFmtId="1" xfId="0" applyAlignment="1" applyBorder="1" applyFont="1" applyNumberFormat="1">
      <alignment horizontal="center" vertical="center"/>
    </xf>
    <xf borderId="77" fillId="15" fontId="6" numFmtId="1" xfId="0" applyAlignment="1" applyBorder="1" applyFont="1" applyNumberFormat="1">
      <alignment horizontal="center" vertical="center"/>
    </xf>
    <xf borderId="78" fillId="16" fontId="6" numFmtId="1" xfId="0" applyAlignment="1" applyBorder="1" applyFont="1" applyNumberFormat="1">
      <alignment horizontal="center" vertical="center"/>
    </xf>
    <xf borderId="78" fillId="17" fontId="6" numFmtId="1" xfId="0" applyAlignment="1" applyBorder="1" applyFont="1" applyNumberFormat="1">
      <alignment horizontal="center" vertical="center"/>
    </xf>
    <xf borderId="78" fillId="18" fontId="9" numFmtId="1" xfId="0" applyAlignment="1" applyBorder="1" applyFont="1" applyNumberFormat="1">
      <alignment horizontal="center" vertical="center"/>
    </xf>
    <xf borderId="79" fillId="2" fontId="6" numFmtId="1" xfId="0" applyAlignment="1" applyBorder="1" applyFont="1" applyNumberFormat="1">
      <alignment horizontal="center" vertical="center"/>
    </xf>
    <xf borderId="79" fillId="19" fontId="9" numFmtId="1" xfId="0" applyAlignment="1" applyBorder="1" applyFont="1" applyNumberFormat="1">
      <alignment horizontal="center" vertical="center"/>
    </xf>
    <xf borderId="79" fillId="20" fontId="6" numFmtId="1" xfId="0" applyAlignment="1" applyBorder="1" applyFont="1" applyNumberFormat="1">
      <alignment horizontal="center" vertical="center"/>
    </xf>
    <xf borderId="80" fillId="20" fontId="6" numFmtId="1" xfId="0" applyAlignment="1" applyBorder="1" applyFont="1" applyNumberFormat="1">
      <alignment horizontal="center" vertical="center"/>
    </xf>
    <xf borderId="81" fillId="0" fontId="6" numFmtId="164" xfId="0" applyAlignment="1" applyBorder="1" applyFont="1" applyNumberFormat="1">
      <alignment horizontal="center" vertical="center"/>
    </xf>
    <xf borderId="1" fillId="2" fontId="2" numFmtId="165" xfId="0" applyAlignment="1" applyBorder="1" applyFont="1" applyNumberFormat="1">
      <alignment horizontal="center" vertical="center"/>
    </xf>
    <xf borderId="65" fillId="2" fontId="1" numFmtId="0" xfId="0" applyBorder="1" applyFont="1"/>
    <xf borderId="82" fillId="20" fontId="6" numFmtId="1" xfId="0" applyAlignment="1" applyBorder="1" applyFont="1" applyNumberFormat="1">
      <alignment horizontal="center" vertical="center"/>
    </xf>
    <xf borderId="83" fillId="0" fontId="6" numFmtId="164" xfId="0" applyAlignment="1" applyBorder="1" applyFont="1" applyNumberFormat="1">
      <alignment horizontal="center" vertical="center"/>
    </xf>
    <xf borderId="84" fillId="0" fontId="1" numFmtId="0" xfId="0" applyAlignment="1" applyBorder="1" applyFont="1">
      <alignment horizontal="center" shrinkToFit="0" vertical="center" wrapText="1"/>
    </xf>
    <xf borderId="85" fillId="0" fontId="1" numFmtId="0" xfId="0" applyAlignment="1" applyBorder="1" applyFont="1">
      <alignment horizontal="center" shrinkToFit="0" vertical="center" wrapText="1"/>
    </xf>
    <xf borderId="86" fillId="0" fontId="1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vertical="center"/>
    </xf>
    <xf borderId="1" fillId="2" fontId="9" numFmtId="0" xfId="0" applyAlignment="1" applyBorder="1" applyFont="1">
      <alignment horizontal="center" vertical="center"/>
    </xf>
    <xf borderId="87" fillId="0" fontId="6" numFmtId="0" xfId="0" applyAlignment="1" applyBorder="1" applyFont="1">
      <alignment horizontal="center" vertical="center"/>
    </xf>
    <xf borderId="88" fillId="0" fontId="6" numFmtId="0" xfId="0" applyAlignment="1" applyBorder="1" applyFont="1">
      <alignment horizontal="left" vertical="center"/>
    </xf>
    <xf borderId="89" fillId="0" fontId="1" numFmtId="0" xfId="0" applyAlignment="1" applyBorder="1" applyFont="1">
      <alignment horizontal="center" vertical="center"/>
    </xf>
    <xf borderId="90" fillId="0" fontId="1" numFmtId="0" xfId="0" applyAlignment="1" applyBorder="1" applyFont="1">
      <alignment horizontal="center" vertical="center"/>
    </xf>
    <xf borderId="91" fillId="0" fontId="6" numFmtId="164" xfId="0" applyAlignment="1" applyBorder="1" applyFont="1" applyNumberFormat="1">
      <alignment horizontal="center" vertical="center"/>
    </xf>
    <xf borderId="67" fillId="16" fontId="6" numFmtId="1" xfId="0" applyAlignment="1" applyBorder="1" applyFont="1" applyNumberFormat="1">
      <alignment horizontal="center" vertical="center"/>
    </xf>
    <xf borderId="67" fillId="17" fontId="6" numFmtId="1" xfId="0" applyAlignment="1" applyBorder="1" applyFont="1" applyNumberFormat="1">
      <alignment horizontal="center" vertical="center"/>
    </xf>
    <xf borderId="92" fillId="8" fontId="9" numFmtId="1" xfId="0" applyAlignment="1" applyBorder="1" applyFont="1" applyNumberFormat="1">
      <alignment horizontal="center" vertical="center"/>
    </xf>
    <xf borderId="67" fillId="18" fontId="9" numFmtId="1" xfId="0" applyAlignment="1" applyBorder="1" applyFont="1" applyNumberFormat="1">
      <alignment horizontal="center" vertical="center"/>
    </xf>
    <xf borderId="93" fillId="2" fontId="6" numFmtId="1" xfId="0" applyAlignment="1" applyBorder="1" applyFont="1" applyNumberFormat="1">
      <alignment horizontal="center" vertical="center"/>
    </xf>
    <xf borderId="93" fillId="19" fontId="9" numFmtId="1" xfId="0" applyAlignment="1" applyBorder="1" applyFont="1" applyNumberFormat="1">
      <alignment horizontal="center" vertical="center"/>
    </xf>
    <xf borderId="94" fillId="20" fontId="6" numFmtId="1" xfId="0" applyAlignment="1" applyBorder="1" applyFont="1" applyNumberFormat="1">
      <alignment horizontal="center" vertical="center"/>
    </xf>
    <xf borderId="49" fillId="8" fontId="9" numFmtId="1" xfId="0" applyAlignment="1" applyBorder="1" applyFont="1" applyNumberFormat="1">
      <alignment horizontal="center" vertical="center"/>
    </xf>
    <xf borderId="95" fillId="2" fontId="1" numFmtId="0" xfId="0" applyBorder="1" applyFont="1"/>
    <xf borderId="88" fillId="0" fontId="6" numFmtId="0" xfId="0" applyAlignment="1" applyBorder="1" applyFont="1">
      <alignment horizontal="left" shrinkToFit="0" vertical="center" wrapText="1"/>
    </xf>
    <xf borderId="96" fillId="0" fontId="1" numFmtId="0" xfId="0" applyAlignment="1" applyBorder="1" applyFont="1">
      <alignment horizontal="center" vertical="center"/>
    </xf>
    <xf borderId="53" fillId="0" fontId="1" numFmtId="0" xfId="0" applyAlignment="1" applyBorder="1" applyFont="1">
      <alignment horizontal="center" shrinkToFit="0" vertical="center" wrapText="1"/>
    </xf>
    <xf borderId="54" fillId="8" fontId="9" numFmtId="1" xfId="0" applyAlignment="1" applyBorder="1" applyFont="1" applyNumberFormat="1">
      <alignment horizontal="center" vertical="center"/>
    </xf>
    <xf borderId="97" fillId="0" fontId="6" numFmtId="0" xfId="0" applyAlignment="1" applyBorder="1" applyFont="1">
      <alignment horizontal="center" vertical="center"/>
    </xf>
    <xf borderId="98" fillId="0" fontId="6" numFmtId="0" xfId="0" applyAlignment="1" applyBorder="1" applyFont="1">
      <alignment horizontal="left" shrinkToFit="0" vertical="center" wrapText="1"/>
    </xf>
    <xf borderId="99" fillId="14" fontId="6" numFmtId="1" xfId="0" applyAlignment="1" applyBorder="1" applyFont="1" applyNumberFormat="1">
      <alignment horizontal="center" vertical="center"/>
    </xf>
    <xf borderId="56" fillId="8" fontId="9" numFmtId="1" xfId="0" applyAlignment="1" applyBorder="1" applyFont="1" applyNumberFormat="1">
      <alignment horizontal="center" vertical="center"/>
    </xf>
    <xf borderId="100" fillId="9" fontId="6" numFmtId="1" xfId="0" applyAlignment="1" applyBorder="1" applyFont="1" applyNumberFormat="1">
      <alignment horizontal="center" vertical="center"/>
    </xf>
    <xf borderId="101" fillId="2" fontId="1" numFmtId="0" xfId="0" applyBorder="1" applyFont="1"/>
    <xf borderId="102" fillId="0" fontId="6" numFmtId="0" xfId="0" applyAlignment="1" applyBorder="1" applyFont="1">
      <alignment horizontal="center" vertical="center"/>
    </xf>
    <xf borderId="103" fillId="0" fontId="20" numFmtId="0" xfId="0" applyAlignment="1" applyBorder="1" applyFont="1">
      <alignment horizontal="left" shrinkToFit="0" vertical="center" wrapText="1"/>
    </xf>
    <xf borderId="104" fillId="0" fontId="1" numFmtId="0" xfId="0" applyAlignment="1" applyBorder="1" applyFont="1">
      <alignment horizontal="center" vertical="center"/>
    </xf>
    <xf borderId="105" fillId="0" fontId="1" numFmtId="0" xfId="0" applyAlignment="1" applyBorder="1" applyFont="1">
      <alignment horizontal="center" shrinkToFit="0" vertical="center" wrapText="1"/>
    </xf>
    <xf borderId="106" fillId="0" fontId="6" numFmtId="164" xfId="0" applyAlignment="1" applyBorder="1" applyFont="1" applyNumberFormat="1">
      <alignment horizontal="center" vertical="center"/>
    </xf>
    <xf borderId="107" fillId="14" fontId="6" numFmtId="1" xfId="0" applyAlignment="1" applyBorder="1" applyFont="1" applyNumberFormat="1">
      <alignment horizontal="center" vertical="center"/>
    </xf>
    <xf borderId="108" fillId="15" fontId="6" numFmtId="1" xfId="0" applyAlignment="1" applyBorder="1" applyFont="1" applyNumberFormat="1">
      <alignment horizontal="center" vertical="center"/>
    </xf>
    <xf borderId="108" fillId="16" fontId="6" numFmtId="1" xfId="0" applyAlignment="1" applyBorder="1" applyFont="1" applyNumberFormat="1">
      <alignment horizontal="center" vertical="center"/>
    </xf>
    <xf borderId="108" fillId="17" fontId="6" numFmtId="1" xfId="0" applyAlignment="1" applyBorder="1" applyFont="1" applyNumberFormat="1">
      <alignment horizontal="center" vertical="center"/>
    </xf>
    <xf borderId="108" fillId="8" fontId="9" numFmtId="1" xfId="0" applyAlignment="1" applyBorder="1" applyFont="1" applyNumberFormat="1">
      <alignment horizontal="center" vertical="center"/>
    </xf>
    <xf borderId="109" fillId="9" fontId="6" numFmtId="1" xfId="0" applyAlignment="1" applyBorder="1" applyFont="1" applyNumberFormat="1">
      <alignment horizontal="center" vertical="center"/>
    </xf>
    <xf borderId="108" fillId="18" fontId="9" numFmtId="1" xfId="0" applyAlignment="1" applyBorder="1" applyFont="1" applyNumberFormat="1">
      <alignment horizontal="center" vertical="center"/>
    </xf>
    <xf borderId="110" fillId="2" fontId="6" numFmtId="1" xfId="0" applyAlignment="1" applyBorder="1" applyFont="1" applyNumberFormat="1">
      <alignment horizontal="center" vertical="center"/>
    </xf>
    <xf borderId="110" fillId="19" fontId="9" numFmtId="1" xfId="0" applyAlignment="1" applyBorder="1" applyFont="1" applyNumberFormat="1">
      <alignment horizontal="center" vertical="center"/>
    </xf>
    <xf borderId="111" fillId="20" fontId="6" numFmtId="1" xfId="0" applyAlignment="1" applyBorder="1" applyFont="1" applyNumberFormat="1">
      <alignment horizontal="center" vertical="center"/>
    </xf>
    <xf borderId="19" fillId="2" fontId="1" numFmtId="0" xfId="0" applyAlignment="1" applyBorder="1" applyFont="1">
      <alignment horizontal="center" vertical="center"/>
    </xf>
    <xf borderId="20" fillId="2" fontId="1" numFmtId="0" xfId="0" applyAlignment="1" applyBorder="1" applyFont="1">
      <alignment horizontal="center" vertical="center"/>
    </xf>
    <xf borderId="20" fillId="2" fontId="19" numFmtId="0" xfId="0" applyAlignment="1" applyBorder="1" applyFont="1">
      <alignment horizontal="center" vertical="center"/>
    </xf>
    <xf borderId="21" fillId="2" fontId="1" numFmtId="0" xfId="0" applyAlignment="1" applyBorder="1" applyFont="1">
      <alignment horizontal="center" vertical="center"/>
    </xf>
    <xf borderId="105" fillId="0" fontId="6" numFmtId="164" xfId="0" applyAlignment="1" applyBorder="1" applyFont="1" applyNumberFormat="1">
      <alignment horizontal="center" vertical="center"/>
    </xf>
    <xf borderId="112" fillId="0" fontId="1" numFmtId="0" xfId="0" applyBorder="1" applyFont="1"/>
    <xf borderId="113" fillId="0" fontId="6" numFmtId="0" xfId="0" applyAlignment="1" applyBorder="1" applyFont="1">
      <alignment horizontal="center" vertical="center"/>
    </xf>
    <xf borderId="113" fillId="0" fontId="6" numFmtId="0" xfId="0" applyAlignment="1" applyBorder="1" applyFont="1">
      <alignment horizontal="left" vertical="center"/>
    </xf>
    <xf borderId="113" fillId="0" fontId="1" numFmtId="0" xfId="0" applyAlignment="1" applyBorder="1" applyFont="1">
      <alignment horizontal="center" vertical="center"/>
    </xf>
    <xf borderId="114" fillId="0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vertical="center"/>
    </xf>
    <xf borderId="115" fillId="2" fontId="6" numFmtId="164" xfId="0" applyAlignment="1" applyBorder="1" applyFont="1" applyNumberFormat="1">
      <alignment horizontal="center" vertical="center"/>
    </xf>
    <xf borderId="116" fillId="14" fontId="6" numFmtId="1" xfId="0" applyAlignment="1" applyBorder="1" applyFont="1" applyNumberFormat="1">
      <alignment horizontal="center" vertical="center"/>
    </xf>
    <xf borderId="54" fillId="16" fontId="6" numFmtId="1" xfId="0" applyAlignment="1" applyBorder="1" applyFont="1" applyNumberFormat="1">
      <alignment horizontal="center" vertical="center"/>
    </xf>
    <xf borderId="54" fillId="17" fontId="6" numFmtId="1" xfId="0" applyAlignment="1" applyBorder="1" applyFont="1" applyNumberFormat="1">
      <alignment horizontal="center" vertical="center"/>
    </xf>
    <xf borderId="117" fillId="9" fontId="6" numFmtId="1" xfId="0" applyAlignment="1" applyBorder="1" applyFont="1" applyNumberFormat="1">
      <alignment horizontal="center" vertical="center"/>
    </xf>
    <xf borderId="54" fillId="18" fontId="9" numFmtId="1" xfId="0" applyAlignment="1" applyBorder="1" applyFont="1" applyNumberFormat="1">
      <alignment horizontal="center" vertical="center"/>
    </xf>
    <xf borderId="118" fillId="2" fontId="6" numFmtId="1" xfId="0" applyAlignment="1" applyBorder="1" applyFont="1" applyNumberFormat="1">
      <alignment horizontal="center" vertical="center"/>
    </xf>
    <xf borderId="118" fillId="19" fontId="9" numFmtId="1" xfId="0" applyAlignment="1" applyBorder="1" applyFont="1" applyNumberFormat="1">
      <alignment horizontal="center" vertical="center"/>
    </xf>
    <xf borderId="119" fillId="20" fontId="6" numFmtId="1" xfId="0" applyAlignment="1" applyBorder="1" applyFont="1" applyNumberFormat="1">
      <alignment horizontal="center" vertical="center"/>
    </xf>
    <xf borderId="120" fillId="2" fontId="6" numFmtId="164" xfId="0" applyAlignment="1" applyBorder="1" applyFont="1" applyNumberFormat="1">
      <alignment horizontal="center" vertical="center"/>
    </xf>
    <xf borderId="121" fillId="2" fontId="6" numFmtId="164" xfId="0" applyAlignment="1" applyBorder="1" applyFont="1" applyNumberFormat="1">
      <alignment horizontal="center" vertical="center"/>
    </xf>
    <xf borderId="122" fillId="2" fontId="6" numFmtId="164" xfId="0" applyAlignment="1" applyBorder="1" applyFont="1" applyNumberFormat="1">
      <alignment horizontal="center" vertical="center"/>
    </xf>
    <xf borderId="123" fillId="14" fontId="6" numFmtId="1" xfId="0" applyAlignment="1" applyBorder="1" applyFont="1" applyNumberFormat="1">
      <alignment horizontal="center" vertical="center"/>
    </xf>
    <xf borderId="49" fillId="16" fontId="6" numFmtId="1" xfId="0" applyAlignment="1" applyBorder="1" applyFont="1" applyNumberFormat="1">
      <alignment horizontal="center" vertical="center"/>
    </xf>
    <xf borderId="49" fillId="17" fontId="6" numFmtId="1" xfId="0" applyAlignment="1" applyBorder="1" applyFont="1" applyNumberFormat="1">
      <alignment horizontal="center" vertical="center"/>
    </xf>
    <xf borderId="124" fillId="9" fontId="6" numFmtId="1" xfId="0" applyAlignment="1" applyBorder="1" applyFont="1" applyNumberFormat="1">
      <alignment horizontal="center" vertical="center"/>
    </xf>
    <xf borderId="49" fillId="18" fontId="9" numFmtId="1" xfId="0" applyAlignment="1" applyBorder="1" applyFont="1" applyNumberFormat="1">
      <alignment horizontal="center" vertical="center"/>
    </xf>
    <xf borderId="125" fillId="2" fontId="6" numFmtId="1" xfId="0" applyAlignment="1" applyBorder="1" applyFont="1" applyNumberFormat="1">
      <alignment horizontal="center" vertical="center"/>
    </xf>
    <xf borderId="125" fillId="19" fontId="9" numFmtId="1" xfId="0" applyAlignment="1" applyBorder="1" applyFont="1" applyNumberFormat="1">
      <alignment horizontal="center" vertical="center"/>
    </xf>
    <xf borderId="126" fillId="20" fontId="6" numFmtId="1" xfId="0" applyAlignment="1" applyBorder="1" applyFont="1" applyNumberFormat="1">
      <alignment horizontal="center" vertical="center"/>
    </xf>
    <xf borderId="127" fillId="14" fontId="6" numFmtId="1" xfId="0" applyAlignment="1" applyBorder="1" applyFont="1" applyNumberFormat="1">
      <alignment horizontal="center" vertical="center"/>
    </xf>
    <xf borderId="56" fillId="16" fontId="6" numFmtId="1" xfId="0" applyAlignment="1" applyBorder="1" applyFont="1" applyNumberFormat="1">
      <alignment horizontal="center" vertical="center"/>
    </xf>
    <xf borderId="56" fillId="17" fontId="6" numFmtId="1" xfId="0" applyAlignment="1" applyBorder="1" applyFont="1" applyNumberFormat="1">
      <alignment horizontal="center" vertical="center"/>
    </xf>
    <xf borderId="56" fillId="18" fontId="9" numFmtId="1" xfId="0" applyAlignment="1" applyBorder="1" applyFont="1" applyNumberFormat="1">
      <alignment horizontal="center" vertical="center"/>
    </xf>
    <xf borderId="128" fillId="2" fontId="6" numFmtId="1" xfId="0" applyAlignment="1" applyBorder="1" applyFont="1" applyNumberFormat="1">
      <alignment horizontal="center" vertical="center"/>
    </xf>
    <xf borderId="128" fillId="19" fontId="9" numFmtId="1" xfId="0" applyAlignment="1" applyBorder="1" applyFont="1" applyNumberFormat="1">
      <alignment horizontal="center" vertical="center"/>
    </xf>
    <xf borderId="129" fillId="20" fontId="6" numFmtId="1" xfId="0" applyAlignment="1" applyBorder="1" applyFont="1" applyNumberFormat="1">
      <alignment horizontal="center" vertical="center"/>
    </xf>
    <xf borderId="130" fillId="0" fontId="1" numFmtId="0" xfId="0" applyAlignment="1" applyBorder="1" applyFont="1">
      <alignment horizontal="center" vertical="center"/>
    </xf>
    <xf borderId="130" fillId="0" fontId="1" numFmtId="0" xfId="0" applyAlignment="1" applyBorder="1" applyFont="1">
      <alignment horizontal="center" shrinkToFit="0" vertical="center" wrapText="1"/>
    </xf>
    <xf borderId="131" fillId="0" fontId="1" numFmtId="0" xfId="0" applyBorder="1" applyFont="1"/>
    <xf borderId="132" fillId="0" fontId="6" numFmtId="0" xfId="0" applyAlignment="1" applyBorder="1" applyFont="1">
      <alignment horizontal="center" vertical="center"/>
    </xf>
    <xf borderId="132" fillId="0" fontId="6" numFmtId="0" xfId="0" applyAlignment="1" applyBorder="1" applyFont="1">
      <alignment horizontal="left" vertical="center"/>
    </xf>
    <xf borderId="132" fillId="0" fontId="1" numFmtId="0" xfId="0" applyAlignment="1" applyBorder="1" applyFont="1">
      <alignment horizontal="center" vertical="center"/>
    </xf>
    <xf borderId="133" fillId="0" fontId="1" numFmtId="0" xfId="0" applyAlignment="1" applyBorder="1" applyFont="1">
      <alignment horizontal="center" vertical="center"/>
    </xf>
    <xf borderId="134" fillId="0" fontId="1" numFmtId="0" xfId="0" applyAlignment="1" applyBorder="1" applyFont="1">
      <alignment horizontal="center" vertical="center"/>
    </xf>
    <xf borderId="35" fillId="2" fontId="6" numFmtId="164" xfId="0" applyAlignment="1" applyBorder="1" applyFont="1" applyNumberFormat="1">
      <alignment horizontal="center" vertical="center"/>
    </xf>
    <xf borderId="135" fillId="14" fontId="6" numFmtId="1" xfId="0" applyAlignment="1" applyBorder="1" applyFont="1" applyNumberFormat="1">
      <alignment horizontal="center" vertical="center"/>
    </xf>
    <xf borderId="136" fillId="9" fontId="6" numFmtId="1" xfId="0" applyAlignment="1" applyBorder="1" applyFont="1" applyNumberFormat="1">
      <alignment horizontal="center" vertical="center"/>
    </xf>
    <xf borderId="137" fillId="20" fontId="6" numFmtId="1" xfId="0" applyAlignment="1" applyBorder="1" applyFont="1" applyNumberFormat="1">
      <alignment horizontal="center" vertical="center"/>
    </xf>
    <xf borderId="138" fillId="0" fontId="6" numFmtId="164" xfId="0" applyAlignment="1" applyBorder="1" applyFont="1" applyNumberFormat="1">
      <alignment horizontal="center" vertical="center"/>
    </xf>
    <xf borderId="139" fillId="2" fontId="1" numFmtId="0" xfId="0" applyBorder="1" applyFont="1"/>
    <xf borderId="140" fillId="0" fontId="6" numFmtId="0" xfId="0" applyAlignment="1" applyBorder="1" applyFont="1">
      <alignment horizontal="center" vertical="center"/>
    </xf>
    <xf borderId="140" fillId="0" fontId="6" numFmtId="0" xfId="0" applyAlignment="1" applyBorder="1" applyFont="1">
      <alignment horizontal="left" shrinkToFit="0" vertical="center" wrapText="1"/>
    </xf>
    <xf borderId="140" fillId="0" fontId="1" numFmtId="0" xfId="0" applyAlignment="1" applyBorder="1" applyFont="1">
      <alignment horizontal="center" shrinkToFit="0" vertical="center" wrapText="1"/>
    </xf>
    <xf borderId="141" fillId="2" fontId="1" numFmtId="0" xfId="0" applyAlignment="1" applyBorder="1" applyFont="1">
      <alignment horizontal="center" vertical="center"/>
    </xf>
    <xf borderId="142" fillId="2" fontId="1" numFmtId="0" xfId="0" applyAlignment="1" applyBorder="1" applyFont="1">
      <alignment horizontal="center" vertical="center"/>
    </xf>
    <xf borderId="143" fillId="2" fontId="1" numFmtId="0" xfId="0" applyAlignment="1" applyBorder="1" applyFont="1">
      <alignment horizontal="center" shrinkToFit="0" vertical="center" wrapText="1"/>
    </xf>
    <xf borderId="144" fillId="2" fontId="6" numFmtId="164" xfId="0" applyAlignment="1" applyBorder="1" applyFont="1" applyNumberFormat="1">
      <alignment horizontal="center" vertical="center"/>
    </xf>
    <xf borderId="145" fillId="14" fontId="6" numFmtId="1" xfId="0" applyAlignment="1" applyBorder="1" applyFont="1" applyNumberFormat="1">
      <alignment horizontal="center" vertical="center"/>
    </xf>
    <xf borderId="146" fillId="20" fontId="6" numFmtId="1" xfId="0" applyAlignment="1" applyBorder="1" applyFont="1" applyNumberFormat="1">
      <alignment horizontal="center" vertical="center"/>
    </xf>
    <xf borderId="147" fillId="0" fontId="6" numFmtId="164" xfId="0" applyAlignment="1" applyBorder="1" applyFont="1" applyNumberFormat="1">
      <alignment horizontal="center" vertical="center"/>
    </xf>
    <xf borderId="148" fillId="2" fontId="1" numFmtId="0" xfId="0" applyBorder="1" applyFont="1"/>
    <xf borderId="149" fillId="0" fontId="6" numFmtId="0" xfId="0" applyAlignment="1" applyBorder="1" applyFont="1">
      <alignment horizontal="center" vertical="center"/>
    </xf>
    <xf borderId="149" fillId="0" fontId="6" numFmtId="0" xfId="0" applyAlignment="1" applyBorder="1" applyFont="1">
      <alignment horizontal="left" shrinkToFit="0" vertical="center" wrapText="1"/>
    </xf>
    <xf borderId="149" fillId="0" fontId="1" numFmtId="0" xfId="0" applyAlignment="1" applyBorder="1" applyFont="1">
      <alignment horizontal="center" shrinkToFit="0" vertical="center" wrapText="1"/>
    </xf>
    <xf borderId="149" fillId="2" fontId="1" numFmtId="0" xfId="0" applyAlignment="1" applyBorder="1" applyFont="1">
      <alignment horizontal="center" vertical="center"/>
    </xf>
    <xf borderId="150" fillId="2" fontId="1" numFmtId="0" xfId="0" applyAlignment="1" applyBorder="1" applyFont="1">
      <alignment horizontal="center" shrinkToFit="0" vertical="center" wrapText="1"/>
    </xf>
    <xf borderId="151" fillId="14" fontId="6" numFmtId="1" xfId="0" applyAlignment="1" applyBorder="1" applyFont="1" applyNumberFormat="1">
      <alignment horizontal="center" vertical="center"/>
    </xf>
    <xf borderId="152" fillId="20" fontId="6" numFmtId="1" xfId="0" applyAlignment="1" applyBorder="1" applyFont="1" applyNumberFormat="1">
      <alignment horizontal="center" vertical="center"/>
    </xf>
    <xf borderId="153" fillId="0" fontId="6" numFmtId="164" xfId="0" applyAlignment="1" applyBorder="1" applyFont="1" applyNumberFormat="1">
      <alignment horizontal="center" vertical="center"/>
    </xf>
    <xf borderId="149" fillId="2" fontId="6" numFmtId="0" xfId="0" applyAlignment="1" applyBorder="1" applyFont="1">
      <alignment horizontal="left" vertical="center"/>
    </xf>
    <xf borderId="149" fillId="2" fontId="1" numFmtId="0" xfId="0" applyAlignment="1" applyBorder="1" applyFont="1">
      <alignment horizontal="center" shrinkToFit="0" vertical="center" wrapText="1"/>
    </xf>
    <xf borderId="149" fillId="0" fontId="6" numFmtId="0" xfId="0" applyAlignment="1" applyBorder="1" applyFont="1">
      <alignment horizontal="left" vertical="center"/>
    </xf>
    <xf borderId="149" fillId="0" fontId="1" numFmtId="0" xfId="0" applyAlignment="1" applyBorder="1" applyFont="1">
      <alignment horizontal="center" vertical="center"/>
    </xf>
    <xf borderId="154" fillId="0" fontId="1" numFmtId="0" xfId="0" applyAlignment="1" applyBorder="1" applyFont="1">
      <alignment horizontal="center" shrinkToFit="0" vertical="center" wrapText="1"/>
    </xf>
    <xf borderId="90" fillId="0" fontId="6" numFmtId="0" xfId="0" applyAlignment="1" applyBorder="1" applyFont="1">
      <alignment horizontal="left" vertical="center"/>
    </xf>
    <xf borderId="155" fillId="0" fontId="1" numFmtId="0" xfId="0" applyAlignment="1" applyBorder="1" applyFont="1">
      <alignment horizontal="center" shrinkToFit="0" vertical="center" wrapText="1"/>
    </xf>
    <xf borderId="156" fillId="2" fontId="6" numFmtId="164" xfId="0" applyAlignment="1" applyBorder="1" applyFont="1" applyNumberFormat="1">
      <alignment horizontal="center" vertical="center"/>
    </xf>
    <xf borderId="157" fillId="14" fontId="6" numFmtId="1" xfId="0" applyAlignment="1" applyBorder="1" applyFont="1" applyNumberFormat="1">
      <alignment horizontal="center" vertical="center"/>
    </xf>
    <xf borderId="67" fillId="8" fontId="9" numFmtId="1" xfId="0" applyAlignment="1" applyBorder="1" applyFont="1" applyNumberFormat="1">
      <alignment horizontal="center" vertical="center"/>
    </xf>
    <xf borderId="158" fillId="9" fontId="6" numFmtId="1" xfId="0" applyAlignment="1" applyBorder="1" applyFont="1" applyNumberFormat="1">
      <alignment horizontal="center" vertical="center"/>
    </xf>
    <xf borderId="159" fillId="2" fontId="1" numFmtId="0" xfId="0" applyBorder="1" applyFont="1"/>
    <xf borderId="160" fillId="0" fontId="6" numFmtId="0" xfId="0" applyAlignment="1" applyBorder="1" applyFont="1">
      <alignment horizontal="center" vertical="center"/>
    </xf>
    <xf borderId="160" fillId="0" fontId="6" numFmtId="0" xfId="0" applyAlignment="1" applyBorder="1" applyFont="1">
      <alignment horizontal="left" shrinkToFit="0" vertical="center" wrapText="1"/>
    </xf>
    <xf borderId="160" fillId="0" fontId="1" numFmtId="0" xfId="0" applyAlignment="1" applyBorder="1" applyFont="1">
      <alignment horizontal="center" shrinkToFit="0" vertical="center" wrapText="1"/>
    </xf>
    <xf borderId="160" fillId="0" fontId="1" numFmtId="0" xfId="0" applyAlignment="1" applyBorder="1" applyFont="1">
      <alignment horizontal="center" vertical="center"/>
    </xf>
    <xf borderId="161" fillId="0" fontId="1" numFmtId="0" xfId="0" applyAlignment="1" applyBorder="1" applyFont="1">
      <alignment horizontal="center" shrinkToFit="0" vertical="center" wrapText="1"/>
    </xf>
    <xf borderId="162" fillId="0" fontId="6" numFmtId="164" xfId="0" applyAlignment="1" applyBorder="1" applyFont="1" applyNumberFormat="1">
      <alignment horizontal="center" vertical="center"/>
    </xf>
    <xf borderId="163" fillId="14" fontId="6" numFmtId="1" xfId="0" applyAlignment="1" applyBorder="1" applyFont="1" applyNumberFormat="1">
      <alignment horizontal="center" vertical="center"/>
    </xf>
    <xf borderId="164" fillId="15" fontId="6" numFmtId="1" xfId="0" applyAlignment="1" applyBorder="1" applyFont="1" applyNumberFormat="1">
      <alignment horizontal="center" vertical="center"/>
    </xf>
    <xf borderId="164" fillId="16" fontId="6" numFmtId="1" xfId="0" applyAlignment="1" applyBorder="1" applyFont="1" applyNumberFormat="1">
      <alignment horizontal="center" vertical="center"/>
    </xf>
    <xf borderId="164" fillId="17" fontId="6" numFmtId="1" xfId="0" applyAlignment="1" applyBorder="1" applyFont="1" applyNumberFormat="1">
      <alignment horizontal="center" vertical="center"/>
    </xf>
    <xf borderId="164" fillId="8" fontId="9" numFmtId="1" xfId="0" applyAlignment="1" applyBorder="1" applyFont="1" applyNumberFormat="1">
      <alignment horizontal="center" vertical="center"/>
    </xf>
    <xf borderId="165" fillId="9" fontId="6" numFmtId="1" xfId="0" applyAlignment="1" applyBorder="1" applyFont="1" applyNumberFormat="1">
      <alignment horizontal="center" vertical="center"/>
    </xf>
    <xf borderId="164" fillId="18" fontId="9" numFmtId="1" xfId="0" applyAlignment="1" applyBorder="1" applyFont="1" applyNumberFormat="1">
      <alignment horizontal="center" vertical="center"/>
    </xf>
    <xf borderId="166" fillId="2" fontId="6" numFmtId="1" xfId="0" applyAlignment="1" applyBorder="1" applyFont="1" applyNumberFormat="1">
      <alignment horizontal="center" vertical="center"/>
    </xf>
    <xf borderId="166" fillId="19" fontId="9" numFmtId="1" xfId="0" applyAlignment="1" applyBorder="1" applyFont="1" applyNumberFormat="1">
      <alignment horizontal="center" vertical="center"/>
    </xf>
    <xf borderId="167" fillId="20" fontId="6" numFmtId="1" xfId="0" applyAlignment="1" applyBorder="1" applyFont="1" applyNumberFormat="1">
      <alignment horizontal="center" vertical="center"/>
    </xf>
    <xf borderId="168" fillId="0" fontId="1" numFmtId="0" xfId="0" applyBorder="1" applyFont="1"/>
    <xf borderId="169" fillId="0" fontId="6" numFmtId="0" xfId="0" applyAlignment="1" applyBorder="1" applyFont="1">
      <alignment horizontal="center" vertical="center"/>
    </xf>
    <xf borderId="169" fillId="0" fontId="6" numFmtId="0" xfId="0" applyAlignment="1" applyBorder="1" applyFont="1">
      <alignment horizontal="left" shrinkToFit="0" vertical="center" wrapText="1"/>
    </xf>
    <xf borderId="169" fillId="0" fontId="1" numFmtId="0" xfId="0" applyAlignment="1" applyBorder="1" applyFont="1">
      <alignment horizontal="center" shrinkToFit="0" vertical="center" wrapText="1"/>
    </xf>
    <xf borderId="169" fillId="0" fontId="1" numFmtId="0" xfId="0" applyAlignment="1" applyBorder="1" applyFont="1">
      <alignment horizontal="center" vertical="center"/>
    </xf>
    <xf borderId="43" fillId="0" fontId="1" numFmtId="0" xfId="0" applyAlignment="1" applyBorder="1" applyFont="1">
      <alignment horizontal="center" vertical="center"/>
    </xf>
    <xf borderId="170" fillId="0" fontId="1" numFmtId="0" xfId="0" applyAlignment="1" applyBorder="1" applyFont="1">
      <alignment horizontal="center" shrinkToFit="0" vertical="center" wrapText="1"/>
    </xf>
    <xf borderId="171" fillId="2" fontId="6" numFmtId="164" xfId="0" applyAlignment="1" applyBorder="1" applyFont="1" applyNumberFormat="1">
      <alignment horizontal="center" vertical="center"/>
    </xf>
    <xf borderId="172" fillId="14" fontId="6" numFmtId="1" xfId="0" applyAlignment="1" applyBorder="1" applyFont="1" applyNumberFormat="1">
      <alignment horizontal="center" vertical="center"/>
    </xf>
    <xf borderId="173" fillId="15" fontId="6" numFmtId="1" xfId="0" applyAlignment="1" applyBorder="1" applyFont="1" applyNumberFormat="1">
      <alignment horizontal="center" vertical="center"/>
    </xf>
    <xf borderId="173" fillId="16" fontId="6" numFmtId="1" xfId="0" applyAlignment="1" applyBorder="1" applyFont="1" applyNumberFormat="1">
      <alignment horizontal="center" vertical="center"/>
    </xf>
    <xf borderId="173" fillId="17" fontId="6" numFmtId="1" xfId="0" applyAlignment="1" applyBorder="1" applyFont="1" applyNumberFormat="1">
      <alignment horizontal="center" vertical="center"/>
    </xf>
    <xf borderId="173" fillId="8" fontId="9" numFmtId="1" xfId="0" applyAlignment="1" applyBorder="1" applyFont="1" applyNumberFormat="1">
      <alignment horizontal="center" vertical="center"/>
    </xf>
    <xf borderId="174" fillId="9" fontId="6" numFmtId="1" xfId="0" applyAlignment="1" applyBorder="1" applyFont="1" applyNumberFormat="1">
      <alignment horizontal="center" vertical="center"/>
    </xf>
    <xf borderId="173" fillId="18" fontId="9" numFmtId="1" xfId="0" applyAlignment="1" applyBorder="1" applyFont="1" applyNumberFormat="1">
      <alignment horizontal="center" vertical="center"/>
    </xf>
    <xf borderId="175" fillId="2" fontId="6" numFmtId="1" xfId="0" applyAlignment="1" applyBorder="1" applyFont="1" applyNumberFormat="1">
      <alignment horizontal="center" vertical="center"/>
    </xf>
    <xf borderId="175" fillId="19" fontId="9" numFmtId="1" xfId="0" applyAlignment="1" applyBorder="1" applyFont="1" applyNumberFormat="1">
      <alignment horizontal="center" vertical="center"/>
    </xf>
    <xf borderId="175" fillId="20" fontId="6" numFmtId="1" xfId="0" applyAlignment="1" applyBorder="1" applyFont="1" applyNumberFormat="1">
      <alignment horizontal="center" vertical="center"/>
    </xf>
    <xf borderId="176" fillId="2" fontId="1" numFmtId="0" xfId="0" applyAlignment="1" applyBorder="1" applyFont="1">
      <alignment horizontal="center" vertical="center"/>
    </xf>
    <xf borderId="177" fillId="2" fontId="1" numFmtId="0" xfId="0" applyAlignment="1" applyBorder="1" applyFont="1">
      <alignment horizontal="center" vertical="center"/>
    </xf>
    <xf borderId="178" fillId="2" fontId="1" numFmtId="0" xfId="0" applyAlignment="1" applyBorder="1" applyFont="1">
      <alignment horizontal="center" vertical="center"/>
    </xf>
    <xf borderId="179" fillId="0" fontId="6" numFmtId="164" xfId="0" applyAlignment="1" applyBorder="1" applyFont="1" applyNumberFormat="1">
      <alignment horizontal="center" vertical="center"/>
    </xf>
    <xf borderId="180" fillId="2" fontId="6" numFmtId="0" xfId="0" applyAlignment="1" applyBorder="1" applyFont="1">
      <alignment horizontal="center" vertical="center"/>
    </xf>
    <xf borderId="180" fillId="2" fontId="6" numFmtId="0" xfId="0" applyAlignment="1" applyBorder="1" applyFont="1">
      <alignment horizontal="left" shrinkToFit="0" vertical="center" wrapText="1"/>
    </xf>
    <xf borderId="180" fillId="2" fontId="1" numFmtId="0" xfId="0" applyAlignment="1" applyBorder="1" applyFont="1">
      <alignment horizontal="center" vertical="center"/>
    </xf>
    <xf borderId="181" fillId="2" fontId="1" numFmtId="0" xfId="0" applyAlignment="1" applyBorder="1" applyFont="1">
      <alignment horizontal="center" vertical="center"/>
    </xf>
    <xf borderId="182" fillId="2" fontId="1" numFmtId="0" xfId="0" applyAlignment="1" applyBorder="1" applyFont="1">
      <alignment horizontal="center" shrinkToFit="0" vertical="center" wrapText="1"/>
    </xf>
    <xf borderId="118" fillId="20" fontId="6" numFmtId="1" xfId="0" applyAlignment="1" applyBorder="1" applyFont="1" applyNumberFormat="1">
      <alignment horizontal="center" vertical="center"/>
    </xf>
    <xf borderId="183" fillId="0" fontId="6" numFmtId="164" xfId="0" applyAlignment="1" applyBorder="1" applyFont="1" applyNumberFormat="1">
      <alignment horizontal="center" vertical="center"/>
    </xf>
    <xf borderId="180" fillId="0" fontId="6" numFmtId="0" xfId="0" applyAlignment="1" applyBorder="1" applyFont="1">
      <alignment horizontal="center" vertical="center"/>
    </xf>
    <xf borderId="180" fillId="0" fontId="6" numFmtId="0" xfId="0" applyAlignment="1" applyBorder="1" applyFont="1">
      <alignment horizontal="left" shrinkToFit="0" vertical="center" wrapText="1"/>
    </xf>
    <xf borderId="180" fillId="0" fontId="1" numFmtId="0" xfId="0" applyAlignment="1" applyBorder="1" applyFont="1">
      <alignment horizontal="center" vertical="center"/>
    </xf>
    <xf borderId="184" fillId="0" fontId="1" numFmtId="0" xfId="0" applyAlignment="1" applyBorder="1" applyFont="1">
      <alignment horizontal="center" vertical="center"/>
    </xf>
    <xf borderId="180" fillId="2" fontId="6" numFmtId="0" xfId="0" applyAlignment="1" applyBorder="1" applyFont="1">
      <alignment horizontal="left" vertical="center"/>
    </xf>
    <xf borderId="185" fillId="2" fontId="1" numFmtId="0" xfId="0" applyAlignment="1" applyBorder="1" applyFont="1">
      <alignment horizontal="center" vertical="center"/>
    </xf>
    <xf borderId="125" fillId="20" fontId="6" numFmtId="1" xfId="0" applyAlignment="1" applyBorder="1" applyFont="1" applyNumberFormat="1">
      <alignment horizontal="center" vertical="center"/>
    </xf>
    <xf borderId="120" fillId="0" fontId="6" numFmtId="164" xfId="0" applyAlignment="1" applyBorder="1" applyFont="1" applyNumberFormat="1">
      <alignment horizontal="center" vertical="center"/>
    </xf>
    <xf borderId="180" fillId="0" fontId="6" numFmtId="0" xfId="0" applyAlignment="1" applyBorder="1" applyFont="1">
      <alignment horizontal="left" vertical="center"/>
    </xf>
    <xf borderId="186" fillId="0" fontId="1" numFmtId="0" xfId="0" applyAlignment="1" applyBorder="1" applyFont="1">
      <alignment horizontal="center" vertical="center"/>
    </xf>
    <xf borderId="187" fillId="2" fontId="1" numFmtId="0" xfId="0" applyAlignment="1" applyBorder="1" applyFont="1">
      <alignment horizontal="center" vertical="center"/>
    </xf>
    <xf borderId="93" fillId="20" fontId="6" numFmtId="1" xfId="0" applyAlignment="1" applyBorder="1" applyFont="1" applyNumberFormat="1">
      <alignment horizontal="center" vertical="center"/>
    </xf>
    <xf borderId="188" fillId="2" fontId="1" numFmtId="0" xfId="0" applyAlignment="1" applyBorder="1" applyFont="1">
      <alignment horizontal="center" vertical="center"/>
    </xf>
    <xf borderId="189" fillId="2" fontId="6" numFmtId="0" xfId="0" applyAlignment="1" applyBorder="1" applyFont="1">
      <alignment horizontal="center" vertical="center"/>
    </xf>
    <xf borderId="189" fillId="2" fontId="6" numFmtId="0" xfId="0" applyAlignment="1" applyBorder="1" applyFont="1">
      <alignment horizontal="left" vertical="center"/>
    </xf>
    <xf borderId="189" fillId="2" fontId="1" numFmtId="0" xfId="0" applyAlignment="1" applyBorder="1" applyFont="1">
      <alignment horizontal="center" vertical="center"/>
    </xf>
    <xf borderId="189" fillId="2" fontId="1" numFmtId="0" xfId="0" applyAlignment="1" applyBorder="1" applyFont="1">
      <alignment horizontal="center" shrinkToFit="0" vertical="center" wrapText="1"/>
    </xf>
    <xf borderId="190" fillId="2" fontId="1" numFmtId="0" xfId="0" applyAlignment="1" applyBorder="1" applyFont="1">
      <alignment horizontal="center" vertical="center"/>
    </xf>
    <xf borderId="191" fillId="0" fontId="6" numFmtId="0" xfId="0" applyAlignment="1" applyBorder="1" applyFont="1">
      <alignment horizontal="center" vertical="center"/>
    </xf>
    <xf borderId="191" fillId="0" fontId="6" numFmtId="0" xfId="0" applyAlignment="1" applyBorder="1" applyFont="1">
      <alignment horizontal="left" vertical="center"/>
    </xf>
    <xf borderId="191" fillId="0" fontId="1" numFmtId="0" xfId="0" applyAlignment="1" applyBorder="1" applyFont="1">
      <alignment horizontal="center" vertical="center"/>
    </xf>
    <xf borderId="192" fillId="0" fontId="1" numFmtId="0" xfId="0" applyAlignment="1" applyBorder="1" applyFont="1">
      <alignment horizontal="center" vertical="center"/>
    </xf>
    <xf borderId="39" fillId="0" fontId="1" numFmtId="0" xfId="0" applyAlignment="1" applyBorder="1" applyFont="1">
      <alignment horizontal="center" shrinkToFit="0" vertical="center" wrapText="1"/>
    </xf>
    <xf borderId="193" fillId="14" fontId="6" numFmtId="1" xfId="0" applyAlignment="1" applyBorder="1" applyFont="1" applyNumberFormat="1">
      <alignment horizontal="center" vertical="center"/>
    </xf>
    <xf borderId="77" fillId="16" fontId="6" numFmtId="1" xfId="0" applyAlignment="1" applyBorder="1" applyFont="1" applyNumberFormat="1">
      <alignment horizontal="center" vertical="center"/>
    </xf>
    <xf borderId="77" fillId="17" fontId="6" numFmtId="1" xfId="0" applyAlignment="1" applyBorder="1" applyFont="1" applyNumberFormat="1">
      <alignment horizontal="center" vertical="center"/>
    </xf>
    <xf borderId="77" fillId="8" fontId="9" numFmtId="1" xfId="0" applyAlignment="1" applyBorder="1" applyFont="1" applyNumberFormat="1">
      <alignment horizontal="center" vertical="center"/>
    </xf>
    <xf borderId="194" fillId="9" fontId="6" numFmtId="1" xfId="0" applyAlignment="1" applyBorder="1" applyFont="1" applyNumberFormat="1">
      <alignment horizontal="center" vertical="center"/>
    </xf>
    <xf borderId="77" fillId="18" fontId="9" numFmtId="1" xfId="0" applyAlignment="1" applyBorder="1" applyFont="1" applyNumberFormat="1">
      <alignment horizontal="center" vertical="center"/>
    </xf>
    <xf borderId="195" fillId="2" fontId="6" numFmtId="1" xfId="0" applyAlignment="1" applyBorder="1" applyFont="1" applyNumberFormat="1">
      <alignment horizontal="center" vertical="center"/>
    </xf>
    <xf borderId="195" fillId="19" fontId="9" numFmtId="1" xfId="0" applyAlignment="1" applyBorder="1" applyFont="1" applyNumberFormat="1">
      <alignment horizontal="center" vertical="center"/>
    </xf>
    <xf borderId="195" fillId="20" fontId="6" numFmtId="1" xfId="0" applyAlignment="1" applyBorder="1" applyFont="1" applyNumberFormat="1">
      <alignment horizontal="center" vertical="center"/>
    </xf>
    <xf borderId="196" fillId="0" fontId="6" numFmtId="164" xfId="0" applyAlignment="1" applyBorder="1" applyFont="1" applyNumberFormat="1">
      <alignment horizontal="center" vertical="center"/>
    </xf>
    <xf borderId="169" fillId="0" fontId="6" numFmtId="0" xfId="0" applyAlignment="1" applyBorder="1" applyFont="1">
      <alignment horizontal="left" vertical="center"/>
    </xf>
    <xf borderId="197" fillId="2" fontId="6" numFmtId="164" xfId="0" applyAlignment="1" applyBorder="1" applyFont="1" applyNumberFormat="1">
      <alignment horizontal="center" vertical="center"/>
    </xf>
    <xf borderId="198" fillId="20" fontId="6" numFmtId="1" xfId="0" applyAlignment="1" applyBorder="1" applyFont="1" applyNumberFormat="1">
      <alignment horizontal="center" vertical="center"/>
    </xf>
    <xf borderId="97" fillId="0" fontId="1" numFmtId="0" xfId="0" applyAlignment="1" applyBorder="1" applyFont="1">
      <alignment horizontal="center" vertical="center"/>
    </xf>
    <xf borderId="199" fillId="0" fontId="1" numFmtId="0" xfId="0" applyAlignment="1" applyBorder="1" applyFont="1">
      <alignment horizontal="center" shrinkToFit="0" vertical="center" wrapText="1"/>
    </xf>
    <xf borderId="200" fillId="14" fontId="6" numFmtId="1" xfId="0" applyAlignment="1" applyBorder="1" applyFont="1" applyNumberFormat="1">
      <alignment horizontal="center" vertical="center"/>
    </xf>
    <xf borderId="201" fillId="15" fontId="6" numFmtId="1" xfId="0" applyAlignment="1" applyBorder="1" applyFont="1" applyNumberFormat="1">
      <alignment horizontal="center" vertical="center"/>
    </xf>
    <xf borderId="202" fillId="9" fontId="6" numFmtId="1" xfId="0" applyAlignment="1" applyBorder="1" applyFont="1" applyNumberFormat="1">
      <alignment horizontal="center" vertical="center"/>
    </xf>
    <xf borderId="203" fillId="15" fontId="6" numFmtId="1" xfId="0" applyAlignment="1" applyBorder="1" applyFont="1" applyNumberFormat="1">
      <alignment horizontal="center" vertical="center"/>
    </xf>
    <xf borderId="204" fillId="0" fontId="1" numFmtId="0" xfId="0" applyAlignment="1" applyBorder="1" applyFont="1">
      <alignment horizontal="center" vertical="center"/>
    </xf>
    <xf borderId="205" fillId="0" fontId="1" numFmtId="0" xfId="0" applyAlignment="1" applyBorder="1" applyFont="1">
      <alignment horizontal="center" shrinkToFit="0" vertical="center" wrapText="1"/>
    </xf>
    <xf borderId="100" fillId="15" fontId="6" numFmtId="1" xfId="0" applyAlignment="1" applyBorder="1" applyFont="1" applyNumberFormat="1">
      <alignment horizontal="center" vertical="center"/>
    </xf>
    <xf borderId="1" fillId="9" fontId="6" numFmtId="1" xfId="0" applyAlignment="1" applyBorder="1" applyFont="1" applyNumberFormat="1">
      <alignment horizontal="center" vertical="center"/>
    </xf>
    <xf borderId="42" fillId="0" fontId="1" numFmtId="0" xfId="0" applyAlignment="1" applyBorder="1" applyFont="1">
      <alignment horizontal="center" vertical="center"/>
    </xf>
    <xf borderId="206" fillId="0" fontId="1" numFmtId="0" xfId="0" applyAlignment="1" applyBorder="1" applyFont="1">
      <alignment horizontal="center" vertical="center"/>
    </xf>
    <xf borderId="114" fillId="0" fontId="6" numFmtId="0" xfId="0" applyAlignment="1" applyBorder="1" applyFont="1">
      <alignment horizontal="center" vertical="center"/>
    </xf>
    <xf borderId="37" fillId="2" fontId="1" numFmtId="0" xfId="0" applyBorder="1" applyFont="1"/>
    <xf borderId="207" fillId="0" fontId="1" numFmtId="0" xfId="0" applyAlignment="1" applyBorder="1" applyFont="1">
      <alignment horizontal="center" vertical="center"/>
    </xf>
    <xf borderId="208" fillId="0" fontId="1" numFmtId="0" xfId="0" applyAlignment="1" applyBorder="1" applyFont="1">
      <alignment horizontal="center" shrinkToFit="0" vertical="center" wrapText="1"/>
    </xf>
    <xf borderId="209" fillId="0" fontId="6" numFmtId="164" xfId="0" applyAlignment="1" applyBorder="1" applyFont="1" applyNumberFormat="1">
      <alignment horizontal="center" vertical="center"/>
    </xf>
    <xf borderId="210" fillId="14" fontId="6" numFmtId="1" xfId="0" applyAlignment="1" applyBorder="1" applyFont="1" applyNumberFormat="1">
      <alignment horizontal="center" vertical="center"/>
    </xf>
    <xf borderId="211" fillId="9" fontId="6" numFmtId="1" xfId="0" applyAlignment="1" applyBorder="1" applyFont="1" applyNumberFormat="1">
      <alignment horizontal="center" vertical="center"/>
    </xf>
    <xf borderId="212" fillId="8" fontId="9" numFmtId="1" xfId="0" applyAlignment="1" applyBorder="1" applyFont="1" applyNumberFormat="1">
      <alignment horizontal="center" vertical="center"/>
    </xf>
    <xf borderId="213" fillId="2" fontId="1" numFmtId="0" xfId="0" applyAlignment="1" applyBorder="1" applyFont="1">
      <alignment horizontal="center" vertical="center"/>
    </xf>
    <xf borderId="214" fillId="2" fontId="1" numFmtId="0" xfId="0" applyAlignment="1" applyBorder="1" applyFont="1">
      <alignment horizontal="center" vertical="center"/>
    </xf>
    <xf borderId="215" fillId="2" fontId="1" numFmtId="0" xfId="0" applyAlignment="1" applyBorder="1" applyFont="1">
      <alignment horizontal="center" vertical="center"/>
    </xf>
    <xf borderId="1" fillId="2" fontId="1" numFmtId="0" xfId="0" applyAlignment="1" applyBorder="1" applyFont="1">
      <alignment horizontal="left" vertical="center"/>
    </xf>
    <xf borderId="5" fillId="2" fontId="1" numFmtId="0" xfId="0" applyAlignment="1" applyBorder="1" applyFont="1">
      <alignment horizontal="center" vertical="center"/>
    </xf>
    <xf borderId="216" fillId="2" fontId="6" numFmtId="164" xfId="0" applyAlignment="1" applyBorder="1" applyFont="1" applyNumberFormat="1">
      <alignment horizontal="center" vertical="center"/>
    </xf>
    <xf borderId="100" fillId="14" fontId="6" numFmtId="1" xfId="0" applyAlignment="1" applyBorder="1" applyFont="1" applyNumberFormat="1">
      <alignment horizontal="center" vertical="center"/>
    </xf>
    <xf borderId="217" fillId="2" fontId="6" numFmtId="1" xfId="0" applyAlignment="1" applyBorder="1" applyFont="1" applyNumberFormat="1">
      <alignment horizontal="center" vertical="center"/>
    </xf>
    <xf borderId="218" fillId="0" fontId="5" numFmtId="0" xfId="0" applyBorder="1" applyFont="1"/>
    <xf borderId="219" fillId="0" fontId="5" numFmtId="0" xfId="0" applyBorder="1" applyFont="1"/>
    <xf borderId="75" fillId="0" fontId="8" numFmtId="164" xfId="0" applyBorder="1" applyFont="1" applyNumberFormat="1"/>
    <xf borderId="14" fillId="2" fontId="6" numFmtId="164" xfId="0" applyAlignment="1" applyBorder="1" applyFont="1" applyNumberFormat="1">
      <alignment horizontal="center" vertical="center"/>
    </xf>
    <xf borderId="220" fillId="14" fontId="6" numFmtId="1" xfId="0" applyAlignment="1" applyBorder="1" applyFont="1" applyNumberFormat="1">
      <alignment horizontal="center" vertical="center"/>
    </xf>
    <xf borderId="221" fillId="15" fontId="6" numFmtId="1" xfId="0" applyAlignment="1" applyBorder="1" applyFont="1" applyNumberFormat="1">
      <alignment horizontal="center" vertical="center"/>
    </xf>
    <xf borderId="221" fillId="16" fontId="6" numFmtId="1" xfId="0" applyAlignment="1" applyBorder="1" applyFont="1" applyNumberFormat="1">
      <alignment horizontal="center" vertical="center"/>
    </xf>
    <xf borderId="221" fillId="17" fontId="6" numFmtId="1" xfId="0" applyAlignment="1" applyBorder="1" applyFont="1" applyNumberFormat="1">
      <alignment horizontal="center" vertical="center"/>
    </xf>
    <xf borderId="221" fillId="8" fontId="9" numFmtId="1" xfId="0" applyAlignment="1" applyBorder="1" applyFont="1" applyNumberFormat="1">
      <alignment horizontal="center" vertical="center"/>
    </xf>
    <xf borderId="222" fillId="9" fontId="6" numFmtId="1" xfId="0" applyAlignment="1" applyBorder="1" applyFont="1" applyNumberFormat="1">
      <alignment horizontal="center" vertical="center"/>
    </xf>
    <xf borderId="221" fillId="18" fontId="9" numFmtId="1" xfId="0" applyAlignment="1" applyBorder="1" applyFont="1" applyNumberFormat="1">
      <alignment horizontal="center" vertical="center"/>
    </xf>
    <xf borderId="223" fillId="2" fontId="6" numFmtId="1" xfId="0" applyAlignment="1" applyBorder="1" applyFont="1" applyNumberFormat="1">
      <alignment horizontal="center" vertical="center"/>
    </xf>
    <xf borderId="223" fillId="19" fontId="9" numFmtId="1" xfId="0" applyAlignment="1" applyBorder="1" applyFont="1" applyNumberFormat="1">
      <alignment horizontal="center" vertical="center"/>
    </xf>
    <xf borderId="224" fillId="20" fontId="6" numFmtId="1" xfId="0" applyAlignment="1" applyBorder="1" applyFont="1" applyNumberFormat="1">
      <alignment horizontal="center" vertical="center"/>
    </xf>
    <xf borderId="225" fillId="2" fontId="6" numFmtId="1" xfId="0" applyAlignment="1" applyBorder="1" applyFont="1" applyNumberFormat="1">
      <alignment horizontal="center" vertical="center"/>
    </xf>
    <xf borderId="226" fillId="0" fontId="5" numFmtId="0" xfId="0" applyBorder="1" applyFont="1"/>
    <xf borderId="227" fillId="0" fontId="1" numFmtId="164" xfId="0" applyBorder="1" applyFont="1" applyNumberFormat="1"/>
    <xf borderId="1" fillId="2" fontId="1" numFmtId="164" xfId="0" applyAlignment="1" applyBorder="1" applyFont="1" applyNumberFormat="1">
      <alignment horizontal="center" vertical="center"/>
    </xf>
    <xf borderId="1" fillId="2" fontId="8" numFmtId="0" xfId="0" applyAlignment="1" applyBorder="1" applyFont="1">
      <alignment horizontal="center" vertical="center"/>
    </xf>
    <xf borderId="15" fillId="2" fontId="21" numFmtId="0" xfId="0" applyAlignment="1" applyBorder="1" applyFont="1">
      <alignment horizontal="center" shrinkToFit="0" vertical="center" wrapText="1"/>
    </xf>
    <xf borderId="16" fillId="0" fontId="5" numFmtId="0" xfId="0" applyBorder="1" applyFont="1"/>
    <xf borderId="17" fillId="0" fontId="5" numFmtId="0" xfId="0" applyBorder="1" applyFont="1"/>
    <xf borderId="228" fillId="2" fontId="22" numFmtId="164" xfId="0" applyAlignment="1" applyBorder="1" applyFont="1" applyNumberFormat="1">
      <alignment horizontal="center" vertical="center"/>
    </xf>
    <xf borderId="15" fillId="2" fontId="1" numFmtId="0" xfId="0" applyAlignment="1" applyBorder="1" applyFont="1">
      <alignment horizontal="center" vertical="center"/>
    </xf>
    <xf borderId="228" fillId="2" fontId="1" numFmtId="164" xfId="0" applyAlignment="1" applyBorder="1" applyFont="1" applyNumberFormat="1">
      <alignment horizontal="center" vertical="center"/>
    </xf>
    <xf borderId="1" fillId="2" fontId="2" numFmtId="0" xfId="0" applyAlignment="1" applyBorder="1" applyFont="1">
      <alignment horizontal="left"/>
    </xf>
    <xf borderId="0" fillId="0" fontId="14" numFmtId="0" xfId="0" applyAlignment="1" applyFont="1">
      <alignment horizontal="center"/>
    </xf>
    <xf borderId="0" fillId="0" fontId="1" numFmtId="0" xfId="0" applyAlignment="1" applyFont="1">
      <alignment horizontal="left"/>
    </xf>
    <xf borderId="0" fillId="0" fontId="1" numFmtId="164" xfId="0" applyFont="1" applyNumberFormat="1"/>
    <xf borderId="0" fillId="0" fontId="8" numFmtId="0" xfId="0" applyFont="1"/>
    <xf borderId="0" fillId="0" fontId="10" numFmtId="0" xfId="0" applyFont="1"/>
    <xf borderId="5" fillId="2" fontId="23" numFmtId="0" xfId="0" applyAlignment="1" applyBorder="1" applyFont="1">
      <alignment horizontal="left"/>
    </xf>
    <xf borderId="1" fillId="2" fontId="24" numFmtId="0" xfId="0" applyAlignment="1" applyBorder="1" applyFont="1">
      <alignment horizontal="center" shrinkToFit="0" wrapText="1"/>
    </xf>
    <xf borderId="1" fillId="2" fontId="25" numFmtId="0" xfId="0" applyAlignment="1" applyBorder="1" applyFont="1">
      <alignment horizontal="center" shrinkToFit="0" wrapText="1"/>
    </xf>
    <xf borderId="1" fillId="2" fontId="26" numFmtId="0" xfId="0" applyAlignment="1" applyBorder="1" applyFont="1">
      <alignment horizontal="center" shrinkToFit="0" wrapText="1"/>
    </xf>
    <xf borderId="1" fillId="2" fontId="27" numFmtId="0" xfId="0" applyAlignment="1" applyBorder="1" applyFont="1">
      <alignment shrinkToFit="0" wrapText="1"/>
    </xf>
    <xf borderId="1" fillId="2" fontId="26" numFmtId="164" xfId="0" applyAlignment="1" applyBorder="1" applyFont="1" applyNumberFormat="1">
      <alignment horizontal="center" shrinkToFit="0" wrapText="1"/>
    </xf>
    <xf borderId="229" fillId="2" fontId="6" numFmtId="164" xfId="0" applyAlignment="1" applyBorder="1" applyFont="1" applyNumberFormat="1">
      <alignment horizontal="center"/>
    </xf>
    <xf borderId="1" fillId="2" fontId="2" numFmtId="164" xfId="0" applyBorder="1" applyFont="1" applyNumberFormat="1"/>
    <xf borderId="1" fillId="2" fontId="28" numFmtId="0" xfId="0" applyAlignment="1" applyBorder="1" applyFont="1">
      <alignment horizontal="left" vertical="top"/>
    </xf>
    <xf borderId="230" fillId="2" fontId="6" numFmtId="164" xfId="0" applyAlignment="1" applyBorder="1" applyFont="1" applyNumberFormat="1">
      <alignment horizontal="center" shrinkToFit="0" vertical="center" wrapText="1"/>
    </xf>
    <xf borderId="176" fillId="21" fontId="29" numFmtId="0" xfId="0" applyAlignment="1" applyBorder="1" applyFill="1" applyFont="1">
      <alignment horizontal="center" shrinkToFit="0" wrapText="1"/>
    </xf>
    <xf borderId="177" fillId="22" fontId="29" numFmtId="0" xfId="0" applyAlignment="1" applyBorder="1" applyFill="1" applyFont="1">
      <alignment horizontal="center" shrinkToFit="0" wrapText="1"/>
    </xf>
    <xf borderId="177" fillId="4" fontId="29" numFmtId="0" xfId="0" applyAlignment="1" applyBorder="1" applyFont="1">
      <alignment horizontal="center" shrinkToFit="0" wrapText="1"/>
    </xf>
    <xf borderId="177" fillId="23" fontId="29" numFmtId="0" xfId="0" applyAlignment="1" applyBorder="1" applyFill="1" applyFont="1">
      <alignment horizontal="center" shrinkToFit="0" wrapText="1"/>
    </xf>
    <xf borderId="177" fillId="5" fontId="29" numFmtId="0" xfId="0" applyAlignment="1" applyBorder="1" applyFont="1">
      <alignment horizontal="center" shrinkToFit="0" wrapText="1"/>
    </xf>
    <xf borderId="177" fillId="24" fontId="30" numFmtId="0" xfId="0" applyAlignment="1" applyBorder="1" applyFill="1" applyFont="1">
      <alignment horizontal="center" shrinkToFit="0" wrapText="1"/>
    </xf>
    <xf borderId="177" fillId="25" fontId="29" numFmtId="0" xfId="0" applyAlignment="1" applyBorder="1" applyFill="1" applyFont="1">
      <alignment horizontal="center" shrinkToFit="0" wrapText="1"/>
    </xf>
    <xf borderId="177" fillId="26" fontId="29" numFmtId="0" xfId="0" applyAlignment="1" applyBorder="1" applyFill="1" applyFont="1">
      <alignment horizontal="center" shrinkToFit="0" wrapText="1"/>
    </xf>
    <xf borderId="177" fillId="27" fontId="29" numFmtId="0" xfId="0" applyAlignment="1" applyBorder="1" applyFill="1" applyFont="1">
      <alignment horizontal="center" shrinkToFit="0" wrapText="1"/>
    </xf>
    <xf borderId="177" fillId="10" fontId="29" numFmtId="0" xfId="0" applyAlignment="1" applyBorder="1" applyFont="1">
      <alignment horizontal="center" shrinkToFit="0" wrapText="1"/>
    </xf>
    <xf borderId="177" fillId="28" fontId="30" numFmtId="0" xfId="0" applyAlignment="1" applyBorder="1" applyFill="1" applyFont="1">
      <alignment horizontal="center" shrinkToFit="0" wrapText="1"/>
    </xf>
    <xf borderId="177" fillId="7" fontId="30" numFmtId="0" xfId="0" applyAlignment="1" applyBorder="1" applyFont="1">
      <alignment horizontal="center" shrinkToFit="0" wrapText="1"/>
    </xf>
    <xf borderId="177" fillId="29" fontId="30" numFmtId="0" xfId="0" applyAlignment="1" applyBorder="1" applyFill="1" applyFont="1">
      <alignment horizontal="center" shrinkToFit="0" wrapText="1"/>
    </xf>
    <xf borderId="177" fillId="30" fontId="30" numFmtId="0" xfId="0" applyAlignment="1" applyBorder="1" applyFill="1" applyFont="1">
      <alignment horizontal="center" shrinkToFit="0" wrapText="1"/>
    </xf>
    <xf borderId="178" fillId="31" fontId="30" numFmtId="0" xfId="0" applyAlignment="1" applyBorder="1" applyFill="1" applyFont="1">
      <alignment horizontal="center" shrinkToFit="0" wrapText="1"/>
    </xf>
    <xf borderId="106" fillId="0" fontId="3" numFmtId="0" xfId="0" applyAlignment="1" applyBorder="1" applyFont="1">
      <alignment horizontal="center" vertical="center"/>
    </xf>
    <xf borderId="104" fillId="0" fontId="3" numFmtId="0" xfId="0" applyAlignment="1" applyBorder="1" applyFont="1">
      <alignment horizontal="center" vertical="center"/>
    </xf>
    <xf borderId="14" fillId="0" fontId="3" numFmtId="164" xfId="0" applyAlignment="1" applyBorder="1" applyFont="1" applyNumberFormat="1">
      <alignment horizontal="center" vertical="center"/>
    </xf>
    <xf borderId="19" fillId="2" fontId="31" numFmtId="0" xfId="0" applyAlignment="1" applyBorder="1" applyFont="1">
      <alignment horizontal="center" vertical="center"/>
    </xf>
    <xf borderId="20" fillId="2" fontId="31" numFmtId="0" xfId="0" applyAlignment="1" applyBorder="1" applyFont="1">
      <alignment horizontal="center" vertical="center"/>
    </xf>
    <xf borderId="21" fillId="2" fontId="31" numFmtId="0" xfId="0" applyAlignment="1" applyBorder="1" applyFont="1">
      <alignment horizontal="center" vertical="center"/>
    </xf>
    <xf borderId="106" fillId="0" fontId="1" numFmtId="0" xfId="0" applyBorder="1" applyFont="1"/>
    <xf borderId="231" fillId="2" fontId="17" numFmtId="0" xfId="0" applyAlignment="1" applyBorder="1" applyFont="1">
      <alignment horizontal="center" shrinkToFit="0" vertical="top" wrapText="1"/>
    </xf>
    <xf borderId="104" fillId="0" fontId="5" numFmtId="0" xfId="0" applyBorder="1" applyFont="1"/>
    <xf borderId="105" fillId="0" fontId="5" numFmtId="0" xfId="0" applyBorder="1" applyFont="1"/>
    <xf borderId="14" fillId="0" fontId="6" numFmtId="164" xfId="0" applyAlignment="1" applyBorder="1" applyFont="1" applyNumberFormat="1">
      <alignment horizontal="center" vertical="center"/>
    </xf>
    <xf borderId="232" fillId="2" fontId="32" numFmtId="0" xfId="0" applyAlignment="1" applyBorder="1" applyFont="1">
      <alignment horizontal="center" textRotation="90" vertical="center"/>
    </xf>
    <xf borderId="233" fillId="2" fontId="1" numFmtId="0" xfId="0" applyBorder="1" applyFont="1"/>
    <xf borderId="234" fillId="0" fontId="6" numFmtId="0" xfId="0" applyAlignment="1" applyBorder="1" applyFont="1">
      <alignment horizontal="center" vertical="center"/>
    </xf>
    <xf borderId="234" fillId="0" fontId="1" numFmtId="0" xfId="0" applyAlignment="1" applyBorder="1" applyFont="1">
      <alignment horizontal="center" vertical="center"/>
    </xf>
    <xf borderId="66" fillId="0" fontId="33" numFmtId="164" xfId="0" applyAlignment="1" applyBorder="1" applyFont="1" applyNumberFormat="1">
      <alignment horizontal="center" vertical="center"/>
    </xf>
    <xf borderId="116" fillId="2" fontId="6" numFmtId="1" xfId="0" applyAlignment="1" applyBorder="1" applyFont="1" applyNumberFormat="1">
      <alignment horizontal="center" vertical="center"/>
    </xf>
    <xf borderId="117" fillId="2" fontId="6" numFmtId="1" xfId="0" applyAlignment="1" applyBorder="1" applyFont="1" applyNumberFormat="1">
      <alignment horizontal="center" vertical="center"/>
    </xf>
    <xf borderId="54" fillId="2" fontId="6" numFmtId="1" xfId="0" applyAlignment="1" applyBorder="1" applyFont="1" applyNumberFormat="1">
      <alignment horizontal="center" vertical="center"/>
    </xf>
    <xf borderId="119" fillId="2" fontId="6" numFmtId="1" xfId="0" applyAlignment="1" applyBorder="1" applyFont="1" applyNumberFormat="1">
      <alignment horizontal="center" vertical="center"/>
    </xf>
    <xf borderId="235" fillId="2" fontId="6" numFmtId="1" xfId="0" applyAlignment="1" applyBorder="1" applyFont="1" applyNumberFormat="1">
      <alignment horizontal="center" vertical="center"/>
    </xf>
    <xf borderId="236" fillId="0" fontId="6" numFmtId="164" xfId="0" applyAlignment="1" applyBorder="1" applyFont="1" applyNumberFormat="1">
      <alignment horizontal="center" vertical="center"/>
    </xf>
    <xf borderId="1" fillId="2" fontId="34" numFmtId="0" xfId="0" applyAlignment="1" applyBorder="1" applyFont="1">
      <alignment horizontal="center" vertical="center"/>
    </xf>
    <xf borderId="237" fillId="0" fontId="5" numFmtId="0" xfId="0" applyBorder="1" applyFont="1"/>
    <xf borderId="238" fillId="2" fontId="1" numFmtId="0" xfId="0" applyBorder="1" applyFont="1"/>
    <xf borderId="0" fillId="0" fontId="6" numFmtId="0" xfId="0" applyAlignment="1" applyFont="1">
      <alignment horizontal="center" vertical="center"/>
    </xf>
    <xf borderId="127" fillId="2" fontId="6" numFmtId="1" xfId="0" applyAlignment="1" applyBorder="1" applyFont="1" applyNumberFormat="1">
      <alignment horizontal="center" vertical="center"/>
    </xf>
    <xf borderId="100" fillId="2" fontId="6" numFmtId="1" xfId="0" applyAlignment="1" applyBorder="1" applyFont="1" applyNumberFormat="1">
      <alignment horizontal="center" vertical="center"/>
    </xf>
    <xf borderId="56" fillId="2" fontId="6" numFmtId="1" xfId="0" applyAlignment="1" applyBorder="1" applyFont="1" applyNumberFormat="1">
      <alignment horizontal="center" vertical="center"/>
    </xf>
    <xf borderId="129" fillId="2" fontId="6" numFmtId="1" xfId="0" applyAlignment="1" applyBorder="1" applyFont="1" applyNumberFormat="1">
      <alignment horizontal="center" vertical="center"/>
    </xf>
    <xf borderId="1" fillId="2" fontId="6" numFmtId="1" xfId="0" applyAlignment="1" applyBorder="1" applyFont="1" applyNumberFormat="1">
      <alignment horizontal="center" vertical="center"/>
    </xf>
    <xf borderId="239" fillId="0" fontId="6" numFmtId="164" xfId="0" applyAlignment="1" applyBorder="1" applyFont="1" applyNumberFormat="1">
      <alignment horizontal="center" vertical="center"/>
    </xf>
    <xf borderId="240" fillId="2" fontId="1" numFmtId="0" xfId="0" applyBorder="1" applyFont="1"/>
    <xf borderId="88" fillId="0" fontId="6" numFmtId="0" xfId="0" applyAlignment="1" applyBorder="1" applyFont="1">
      <alignment horizontal="center" shrinkToFit="0" vertical="center" wrapText="1"/>
    </xf>
    <xf borderId="241" fillId="0" fontId="1" numFmtId="0" xfId="0" applyAlignment="1" applyBorder="1" applyFont="1">
      <alignment horizontal="center" vertical="center"/>
    </xf>
    <xf borderId="242" fillId="0" fontId="6" numFmtId="164" xfId="0" applyAlignment="1" applyBorder="1" applyFont="1" applyNumberFormat="1">
      <alignment horizontal="center" vertical="center"/>
    </xf>
    <xf borderId="123" fillId="2" fontId="6" numFmtId="1" xfId="0" applyAlignment="1" applyBorder="1" applyFont="1" applyNumberFormat="1">
      <alignment horizontal="center" vertical="center"/>
    </xf>
    <xf borderId="124" fillId="2" fontId="6" numFmtId="1" xfId="0" applyAlignment="1" applyBorder="1" applyFont="1" applyNumberFormat="1">
      <alignment horizontal="center" vertical="center"/>
    </xf>
    <xf borderId="49" fillId="2" fontId="6" numFmtId="1" xfId="0" applyAlignment="1" applyBorder="1" applyFont="1" applyNumberFormat="1">
      <alignment horizontal="center" vertical="center"/>
    </xf>
    <xf borderId="126" fillId="2" fontId="6" numFmtId="1" xfId="0" applyAlignment="1" applyBorder="1" applyFont="1" applyNumberFormat="1">
      <alignment horizontal="center" vertical="center"/>
    </xf>
    <xf borderId="243" fillId="2" fontId="6" numFmtId="1" xfId="0" applyAlignment="1" applyBorder="1" applyFont="1" applyNumberFormat="1">
      <alignment horizontal="center" vertical="center"/>
    </xf>
    <xf borderId="244" fillId="2" fontId="1" numFmtId="0" xfId="0" applyBorder="1" applyFont="1"/>
    <xf borderId="245" fillId="0" fontId="6" numFmtId="0" xfId="0" applyAlignment="1" applyBorder="1" applyFont="1">
      <alignment horizontal="center" vertical="center"/>
    </xf>
    <xf borderId="246" fillId="0" fontId="6" numFmtId="0" xfId="0" applyAlignment="1" applyBorder="1" applyFont="1">
      <alignment horizontal="center" shrinkToFit="0" vertical="center" wrapText="1"/>
    </xf>
    <xf borderId="245" fillId="0" fontId="1" numFmtId="0" xfId="0" applyAlignment="1" applyBorder="1" applyFont="1">
      <alignment horizontal="center" vertical="center"/>
    </xf>
    <xf borderId="107" fillId="2" fontId="6" numFmtId="1" xfId="0" applyAlignment="1" applyBorder="1" applyFont="1" applyNumberFormat="1">
      <alignment horizontal="center" vertical="center"/>
    </xf>
    <xf borderId="108" fillId="2" fontId="6" numFmtId="1" xfId="0" applyAlignment="1" applyBorder="1" applyFont="1" applyNumberFormat="1">
      <alignment horizontal="center" vertical="center"/>
    </xf>
    <xf borderId="111" fillId="2" fontId="6" numFmtId="1" xfId="0" applyAlignment="1" applyBorder="1" applyFont="1" applyNumberFormat="1">
      <alignment horizontal="center" vertical="center"/>
    </xf>
    <xf borderId="21" fillId="2" fontId="6" numFmtId="1" xfId="0" applyAlignment="1" applyBorder="1" applyFont="1" applyNumberFormat="1">
      <alignment horizontal="center" vertical="center"/>
    </xf>
    <xf borderId="37" fillId="2" fontId="6" numFmtId="1" xfId="0" applyAlignment="1" applyBorder="1" applyFont="1" applyNumberFormat="1">
      <alignment horizontal="center" vertical="center"/>
    </xf>
    <xf borderId="34" fillId="2" fontId="6" numFmtId="1" xfId="0" applyAlignment="1" applyBorder="1" applyFont="1" applyNumberFormat="1">
      <alignment horizontal="center" vertical="center"/>
    </xf>
    <xf borderId="137" fillId="2" fontId="6" numFmtId="1" xfId="0" applyAlignment="1" applyBorder="1" applyFont="1" applyNumberFormat="1">
      <alignment horizontal="center" vertical="center"/>
    </xf>
    <xf borderId="247" fillId="2" fontId="6" numFmtId="1" xfId="0" applyAlignment="1" applyBorder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4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30.jpg"/><Relationship Id="rId42" Type="http://schemas.openxmlformats.org/officeDocument/2006/relationships/image" Target="../media/image29.jpg"/><Relationship Id="rId41" Type="http://schemas.openxmlformats.org/officeDocument/2006/relationships/image" Target="../media/image37.jpg"/><Relationship Id="rId44" Type="http://schemas.openxmlformats.org/officeDocument/2006/relationships/image" Target="../media/image45.jpg"/><Relationship Id="rId43" Type="http://schemas.openxmlformats.org/officeDocument/2006/relationships/image" Target="../media/image33.jpg"/><Relationship Id="rId46" Type="http://schemas.openxmlformats.org/officeDocument/2006/relationships/image" Target="../media/image34.jpg"/><Relationship Id="rId45" Type="http://schemas.openxmlformats.org/officeDocument/2006/relationships/image" Target="../media/image31.jpg"/><Relationship Id="rId1" Type="http://schemas.openxmlformats.org/officeDocument/2006/relationships/image" Target="../media/image93.jpg"/><Relationship Id="rId2" Type="http://schemas.openxmlformats.org/officeDocument/2006/relationships/image" Target="../media/image94.jpg"/><Relationship Id="rId3" Type="http://schemas.openxmlformats.org/officeDocument/2006/relationships/image" Target="../media/image95.jpg"/><Relationship Id="rId4" Type="http://schemas.openxmlformats.org/officeDocument/2006/relationships/image" Target="../media/image106.jpg"/><Relationship Id="rId9" Type="http://schemas.openxmlformats.org/officeDocument/2006/relationships/image" Target="../media/image101.jpg"/><Relationship Id="rId48" Type="http://schemas.openxmlformats.org/officeDocument/2006/relationships/image" Target="../media/image36.jpg"/><Relationship Id="rId47" Type="http://schemas.openxmlformats.org/officeDocument/2006/relationships/image" Target="../media/image32.jpg"/><Relationship Id="rId49" Type="http://schemas.openxmlformats.org/officeDocument/2006/relationships/image" Target="../media/image39.jpg"/><Relationship Id="rId5" Type="http://schemas.openxmlformats.org/officeDocument/2006/relationships/image" Target="../media/image107.jpg"/><Relationship Id="rId6" Type="http://schemas.openxmlformats.org/officeDocument/2006/relationships/image" Target="../media/image100.jpg"/><Relationship Id="rId7" Type="http://schemas.openxmlformats.org/officeDocument/2006/relationships/image" Target="../media/image99.jpg"/><Relationship Id="rId8" Type="http://schemas.openxmlformats.org/officeDocument/2006/relationships/image" Target="../media/image102.jpg"/><Relationship Id="rId31" Type="http://schemas.openxmlformats.org/officeDocument/2006/relationships/image" Target="../media/image26.jpg"/><Relationship Id="rId30" Type="http://schemas.openxmlformats.org/officeDocument/2006/relationships/image" Target="../media/image23.jpg"/><Relationship Id="rId33" Type="http://schemas.openxmlformats.org/officeDocument/2006/relationships/image" Target="../media/image25.jpg"/><Relationship Id="rId32" Type="http://schemas.openxmlformats.org/officeDocument/2006/relationships/image" Target="../media/image18.jpg"/><Relationship Id="rId35" Type="http://schemas.openxmlformats.org/officeDocument/2006/relationships/image" Target="../media/image19.jpg"/><Relationship Id="rId34" Type="http://schemas.openxmlformats.org/officeDocument/2006/relationships/image" Target="../media/image24.jpg"/><Relationship Id="rId71" Type="http://schemas.openxmlformats.org/officeDocument/2006/relationships/image" Target="../media/image54.png"/><Relationship Id="rId70" Type="http://schemas.openxmlformats.org/officeDocument/2006/relationships/image" Target="../media/image58.jpg"/><Relationship Id="rId37" Type="http://schemas.openxmlformats.org/officeDocument/2006/relationships/image" Target="../media/image28.jpg"/><Relationship Id="rId36" Type="http://schemas.openxmlformats.org/officeDocument/2006/relationships/image" Target="../media/image21.jpg"/><Relationship Id="rId39" Type="http://schemas.openxmlformats.org/officeDocument/2006/relationships/image" Target="../media/image22.jpg"/><Relationship Id="rId38" Type="http://schemas.openxmlformats.org/officeDocument/2006/relationships/image" Target="../media/image27.jpg"/><Relationship Id="rId62" Type="http://schemas.openxmlformats.org/officeDocument/2006/relationships/image" Target="../media/image48.png"/><Relationship Id="rId61" Type="http://schemas.openxmlformats.org/officeDocument/2006/relationships/image" Target="../media/image56.png"/><Relationship Id="rId20" Type="http://schemas.openxmlformats.org/officeDocument/2006/relationships/image" Target="../media/image4.jpg"/><Relationship Id="rId64" Type="http://schemas.openxmlformats.org/officeDocument/2006/relationships/image" Target="../media/image49.jpg"/><Relationship Id="rId63" Type="http://schemas.openxmlformats.org/officeDocument/2006/relationships/image" Target="../media/image47.jpg"/><Relationship Id="rId22" Type="http://schemas.openxmlformats.org/officeDocument/2006/relationships/image" Target="../media/image12.png"/><Relationship Id="rId66" Type="http://schemas.openxmlformats.org/officeDocument/2006/relationships/image" Target="../media/image53.jpg"/><Relationship Id="rId21" Type="http://schemas.openxmlformats.org/officeDocument/2006/relationships/image" Target="../media/image13.png"/><Relationship Id="rId65" Type="http://schemas.openxmlformats.org/officeDocument/2006/relationships/image" Target="../media/image50.jpg"/><Relationship Id="rId24" Type="http://schemas.openxmlformats.org/officeDocument/2006/relationships/image" Target="../media/image3.png"/><Relationship Id="rId68" Type="http://schemas.openxmlformats.org/officeDocument/2006/relationships/image" Target="../media/image63.jpg"/><Relationship Id="rId23" Type="http://schemas.openxmlformats.org/officeDocument/2006/relationships/image" Target="../media/image10.png"/><Relationship Id="rId67" Type="http://schemas.openxmlformats.org/officeDocument/2006/relationships/image" Target="../media/image57.jpg"/><Relationship Id="rId60" Type="http://schemas.openxmlformats.org/officeDocument/2006/relationships/image" Target="../media/image51.jpg"/><Relationship Id="rId26" Type="http://schemas.openxmlformats.org/officeDocument/2006/relationships/image" Target="../media/image9.jpg"/><Relationship Id="rId25" Type="http://schemas.openxmlformats.org/officeDocument/2006/relationships/image" Target="../media/image8.png"/><Relationship Id="rId69" Type="http://schemas.openxmlformats.org/officeDocument/2006/relationships/image" Target="../media/image60.png"/><Relationship Id="rId28" Type="http://schemas.openxmlformats.org/officeDocument/2006/relationships/image" Target="../media/image17.jpg"/><Relationship Id="rId27" Type="http://schemas.openxmlformats.org/officeDocument/2006/relationships/image" Target="../media/image6.jpg"/><Relationship Id="rId29" Type="http://schemas.openxmlformats.org/officeDocument/2006/relationships/image" Target="../media/image16.jpg"/><Relationship Id="rId51" Type="http://schemas.openxmlformats.org/officeDocument/2006/relationships/image" Target="../media/image38.jpg"/><Relationship Id="rId50" Type="http://schemas.openxmlformats.org/officeDocument/2006/relationships/image" Target="../media/image35.jpg"/><Relationship Id="rId53" Type="http://schemas.openxmlformats.org/officeDocument/2006/relationships/image" Target="../media/image40.jpg"/><Relationship Id="rId52" Type="http://schemas.openxmlformats.org/officeDocument/2006/relationships/image" Target="../media/image44.jpg"/><Relationship Id="rId11" Type="http://schemas.openxmlformats.org/officeDocument/2006/relationships/image" Target="../media/image105.jpg"/><Relationship Id="rId55" Type="http://schemas.openxmlformats.org/officeDocument/2006/relationships/image" Target="../media/image46.jpg"/><Relationship Id="rId10" Type="http://schemas.openxmlformats.org/officeDocument/2006/relationships/image" Target="../media/image103.jpg"/><Relationship Id="rId54" Type="http://schemas.openxmlformats.org/officeDocument/2006/relationships/image" Target="../media/image41.jpg"/><Relationship Id="rId13" Type="http://schemas.openxmlformats.org/officeDocument/2006/relationships/image" Target="../media/image1.png"/><Relationship Id="rId57" Type="http://schemas.openxmlformats.org/officeDocument/2006/relationships/image" Target="../media/image43.png"/><Relationship Id="rId12" Type="http://schemas.openxmlformats.org/officeDocument/2006/relationships/image" Target="../media/image104.jpg"/><Relationship Id="rId56" Type="http://schemas.openxmlformats.org/officeDocument/2006/relationships/image" Target="../media/image42.png"/><Relationship Id="rId15" Type="http://schemas.openxmlformats.org/officeDocument/2006/relationships/image" Target="../media/image2.jpg"/><Relationship Id="rId59" Type="http://schemas.openxmlformats.org/officeDocument/2006/relationships/image" Target="../media/image62.jpg"/><Relationship Id="rId14" Type="http://schemas.openxmlformats.org/officeDocument/2006/relationships/image" Target="../media/image7.png"/><Relationship Id="rId58" Type="http://schemas.openxmlformats.org/officeDocument/2006/relationships/image" Target="../media/image59.jpg"/><Relationship Id="rId17" Type="http://schemas.openxmlformats.org/officeDocument/2006/relationships/image" Target="../media/image5.jpg"/><Relationship Id="rId16" Type="http://schemas.openxmlformats.org/officeDocument/2006/relationships/image" Target="../media/image15.jpg"/><Relationship Id="rId19" Type="http://schemas.openxmlformats.org/officeDocument/2006/relationships/image" Target="../media/image20.jpg"/><Relationship Id="rId18" Type="http://schemas.openxmlformats.org/officeDocument/2006/relationships/image" Target="../media/image11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52.jpg"/><Relationship Id="rId3" Type="http://schemas.openxmlformats.org/officeDocument/2006/relationships/image" Target="../media/image55.jpg"/><Relationship Id="rId4" Type="http://schemas.openxmlformats.org/officeDocument/2006/relationships/image" Target="../media/image66.jpg"/><Relationship Id="rId9" Type="http://schemas.openxmlformats.org/officeDocument/2006/relationships/image" Target="../media/image72.jpg"/><Relationship Id="rId5" Type="http://schemas.openxmlformats.org/officeDocument/2006/relationships/image" Target="../media/image67.jpg"/><Relationship Id="rId6" Type="http://schemas.openxmlformats.org/officeDocument/2006/relationships/image" Target="../media/image64.jpg"/><Relationship Id="rId7" Type="http://schemas.openxmlformats.org/officeDocument/2006/relationships/image" Target="../media/image61.jpg"/><Relationship Id="rId8" Type="http://schemas.openxmlformats.org/officeDocument/2006/relationships/image" Target="../media/image65.jpg"/><Relationship Id="rId11" Type="http://schemas.openxmlformats.org/officeDocument/2006/relationships/image" Target="../media/image69.jpg"/><Relationship Id="rId10" Type="http://schemas.openxmlformats.org/officeDocument/2006/relationships/image" Target="../media/image70.jpg"/><Relationship Id="rId13" Type="http://schemas.openxmlformats.org/officeDocument/2006/relationships/image" Target="../media/image71.jpg"/><Relationship Id="rId12" Type="http://schemas.openxmlformats.org/officeDocument/2006/relationships/image" Target="../media/image68.jpg"/><Relationship Id="rId15" Type="http://schemas.openxmlformats.org/officeDocument/2006/relationships/image" Target="../media/image74.jpg"/><Relationship Id="rId14" Type="http://schemas.openxmlformats.org/officeDocument/2006/relationships/image" Target="../media/image76.jpg"/><Relationship Id="rId17" Type="http://schemas.openxmlformats.org/officeDocument/2006/relationships/image" Target="../media/image40.jpg"/><Relationship Id="rId16" Type="http://schemas.openxmlformats.org/officeDocument/2006/relationships/image" Target="../media/image75.jpg"/><Relationship Id="rId19" Type="http://schemas.openxmlformats.org/officeDocument/2006/relationships/image" Target="../media/image78.png"/><Relationship Id="rId18" Type="http://schemas.openxmlformats.org/officeDocument/2006/relationships/image" Target="../media/image7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77.png"/><Relationship Id="rId2" Type="http://schemas.openxmlformats.org/officeDocument/2006/relationships/image" Target="../media/image81.png"/><Relationship Id="rId3" Type="http://schemas.openxmlformats.org/officeDocument/2006/relationships/image" Target="../media/image79.png"/><Relationship Id="rId4" Type="http://schemas.openxmlformats.org/officeDocument/2006/relationships/image" Target="../media/image80.png"/><Relationship Id="rId9" Type="http://schemas.openxmlformats.org/officeDocument/2006/relationships/image" Target="../media/image84.png"/><Relationship Id="rId5" Type="http://schemas.openxmlformats.org/officeDocument/2006/relationships/image" Target="../media/image82.png"/><Relationship Id="rId6" Type="http://schemas.openxmlformats.org/officeDocument/2006/relationships/image" Target="../media/image85.png"/><Relationship Id="rId7" Type="http://schemas.openxmlformats.org/officeDocument/2006/relationships/image" Target="../media/image86.png"/><Relationship Id="rId8" Type="http://schemas.openxmlformats.org/officeDocument/2006/relationships/image" Target="../media/image83.png"/><Relationship Id="rId11" Type="http://schemas.openxmlformats.org/officeDocument/2006/relationships/image" Target="../media/image92.png"/><Relationship Id="rId10" Type="http://schemas.openxmlformats.org/officeDocument/2006/relationships/image" Target="../media/image96.png"/><Relationship Id="rId13" Type="http://schemas.openxmlformats.org/officeDocument/2006/relationships/image" Target="../media/image89.png"/><Relationship Id="rId12" Type="http://schemas.openxmlformats.org/officeDocument/2006/relationships/image" Target="../media/image87.png"/><Relationship Id="rId15" Type="http://schemas.openxmlformats.org/officeDocument/2006/relationships/image" Target="../media/image91.png"/><Relationship Id="rId14" Type="http://schemas.openxmlformats.org/officeDocument/2006/relationships/image" Target="../media/image88.png"/><Relationship Id="rId17" Type="http://schemas.openxmlformats.org/officeDocument/2006/relationships/image" Target="../media/image98.png"/><Relationship Id="rId16" Type="http://schemas.openxmlformats.org/officeDocument/2006/relationships/image" Target="../media/image90.png"/><Relationship Id="rId18" Type="http://schemas.openxmlformats.org/officeDocument/2006/relationships/image" Target="../media/image97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981075</xdr:colOff>
      <xdr:row>0</xdr:row>
      <xdr:rowOff>47625</xdr:rowOff>
    </xdr:from>
    <xdr:ext cx="1714500" cy="1181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0</xdr:row>
      <xdr:rowOff>180975</xdr:rowOff>
    </xdr:from>
    <xdr:ext cx="2324100" cy="933450"/>
    <xdr:pic>
      <xdr:nvPicPr>
        <xdr:cNvPr id="0" name="image14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142875</xdr:colOff>
      <xdr:row>32</xdr:row>
      <xdr:rowOff>19050</xdr:rowOff>
    </xdr:from>
    <xdr:ext cx="1895475" cy="1209675"/>
    <xdr:grpSp>
      <xdr:nvGrpSpPr>
        <xdr:cNvPr id="2" name="Shape 2"/>
        <xdr:cNvGrpSpPr/>
      </xdr:nvGrpSpPr>
      <xdr:grpSpPr>
        <a:xfrm>
          <a:off x="4398263" y="3175163"/>
          <a:ext cx="1895475" cy="1209676"/>
          <a:chOff x="4398263" y="3175163"/>
          <a:chExt cx="1895475" cy="1209676"/>
        </a:xfrm>
      </xdr:grpSpPr>
      <xdr:grpSp>
        <xdr:nvGrpSpPr>
          <xdr:cNvPr id="3" name="Shape 3"/>
          <xdr:cNvGrpSpPr/>
        </xdr:nvGrpSpPr>
        <xdr:grpSpPr>
          <a:xfrm>
            <a:off x="4398263" y="3175163"/>
            <a:ext cx="1895475" cy="1209676"/>
            <a:chOff x="4398263" y="3175164"/>
            <a:chExt cx="1917999" cy="1258811"/>
          </a:xfrm>
        </xdr:grpSpPr>
        <xdr:sp>
          <xdr:nvSpPr>
            <xdr:cNvPr id="4" name="Shape 4"/>
            <xdr:cNvSpPr/>
          </xdr:nvSpPr>
          <xdr:spPr>
            <a:xfrm>
              <a:off x="4398263" y="3175164"/>
              <a:ext cx="1917975" cy="12588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4398263" y="3175165"/>
              <a:ext cx="1917999" cy="1258810"/>
              <a:chOff x="662767" y="33004497"/>
              <a:chExt cx="1925147" cy="1259967"/>
            </a:xfrm>
          </xdr:grpSpPr>
          <xdr:sp>
            <xdr:nvSpPr>
              <xdr:cNvPr id="6" name="Shape 6"/>
              <xdr:cNvSpPr/>
            </xdr:nvSpPr>
            <xdr:spPr>
              <a:xfrm>
                <a:off x="662767" y="33004497"/>
                <a:ext cx="1902525" cy="1210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7" name="Shape 7"/>
              <xdr:cNvPicPr preferRelativeResize="0"/>
            </xdr:nvPicPr>
            <xdr:blipFill rotWithShape="1">
              <a:blip r:embed="rId1">
                <a:alphaModFix/>
              </a:blip>
              <a:srcRect b="0" l="0" r="0" t="0"/>
              <a:stretch/>
            </xdr:blipFill>
            <xdr:spPr>
              <a:xfrm>
                <a:off x="662767" y="33004497"/>
                <a:ext cx="1813335" cy="119619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8" name="Shape 8"/>
              <xdr:cNvSpPr/>
            </xdr:nvSpPr>
            <xdr:spPr>
              <a:xfrm rot="-1610143">
                <a:off x="2308935" y="34053962"/>
                <a:ext cx="256371" cy="161322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9525</xdr:colOff>
      <xdr:row>34</xdr:row>
      <xdr:rowOff>47625</xdr:rowOff>
    </xdr:from>
    <xdr:ext cx="2019300" cy="1190625"/>
    <xdr:grpSp>
      <xdr:nvGrpSpPr>
        <xdr:cNvPr id="2" name="Shape 2"/>
        <xdr:cNvGrpSpPr/>
      </xdr:nvGrpSpPr>
      <xdr:grpSpPr>
        <a:xfrm>
          <a:off x="4336350" y="3184688"/>
          <a:ext cx="2019300" cy="1190625"/>
          <a:chOff x="4336350" y="3184688"/>
          <a:chExt cx="2019300" cy="1190625"/>
        </a:xfrm>
      </xdr:grpSpPr>
      <xdr:grpSp>
        <xdr:nvGrpSpPr>
          <xdr:cNvPr id="9" name="Shape 9"/>
          <xdr:cNvGrpSpPr/>
        </xdr:nvGrpSpPr>
        <xdr:grpSpPr>
          <a:xfrm>
            <a:off x="4336350" y="3184688"/>
            <a:ext cx="2019300" cy="1190625"/>
            <a:chOff x="4336350" y="3184687"/>
            <a:chExt cx="2045967" cy="1237341"/>
          </a:xfrm>
        </xdr:grpSpPr>
        <xdr:sp>
          <xdr:nvSpPr>
            <xdr:cNvPr id="4" name="Shape 4"/>
            <xdr:cNvSpPr/>
          </xdr:nvSpPr>
          <xdr:spPr>
            <a:xfrm>
              <a:off x="4336350" y="3184687"/>
              <a:ext cx="2045950" cy="12373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10" name="Shape 10"/>
            <xdr:cNvGrpSpPr/>
          </xdr:nvGrpSpPr>
          <xdr:grpSpPr>
            <a:xfrm>
              <a:off x="4336350" y="3184687"/>
              <a:ext cx="2045967" cy="1237341"/>
              <a:chOff x="529864" y="35562813"/>
              <a:chExt cx="2108219" cy="1244471"/>
            </a:xfrm>
          </xdr:grpSpPr>
          <xdr:sp>
            <xdr:nvSpPr>
              <xdr:cNvPr id="11" name="Shape 11"/>
              <xdr:cNvSpPr/>
            </xdr:nvSpPr>
            <xdr:spPr>
              <a:xfrm>
                <a:off x="529864" y="35562813"/>
                <a:ext cx="2080725" cy="11974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12" name="Shape 12"/>
              <xdr:cNvPicPr preferRelativeResize="0"/>
            </xdr:nvPicPr>
            <xdr:blipFill rotWithShape="1">
              <a:blip r:embed="rId2">
                <a:alphaModFix/>
              </a:blip>
              <a:srcRect b="0" l="0" r="0" t="0"/>
              <a:stretch/>
            </xdr:blipFill>
            <xdr:spPr>
              <a:xfrm>
                <a:off x="529864" y="35562813"/>
                <a:ext cx="1783847" cy="1197486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13" name="Shape 13"/>
              <xdr:cNvSpPr/>
            </xdr:nvSpPr>
            <xdr:spPr>
              <a:xfrm rot="-1610143">
                <a:off x="2347600" y="36573370"/>
                <a:ext cx="263004" cy="184483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142875</xdr:colOff>
      <xdr:row>37</xdr:row>
      <xdr:rowOff>9525</xdr:rowOff>
    </xdr:from>
    <xdr:ext cx="1885950" cy="1219200"/>
    <xdr:grpSp>
      <xdr:nvGrpSpPr>
        <xdr:cNvPr id="2" name="Shape 2"/>
        <xdr:cNvGrpSpPr/>
      </xdr:nvGrpSpPr>
      <xdr:grpSpPr>
        <a:xfrm>
          <a:off x="4403025" y="3170400"/>
          <a:ext cx="1885950" cy="1219200"/>
          <a:chOff x="4403025" y="3170400"/>
          <a:chExt cx="1885950" cy="1219200"/>
        </a:xfrm>
      </xdr:grpSpPr>
      <xdr:grpSp>
        <xdr:nvGrpSpPr>
          <xdr:cNvPr id="14" name="Shape 14"/>
          <xdr:cNvGrpSpPr/>
        </xdr:nvGrpSpPr>
        <xdr:grpSpPr>
          <a:xfrm>
            <a:off x="4403025" y="3170400"/>
            <a:ext cx="1885950" cy="1219200"/>
            <a:chOff x="4403025" y="3170399"/>
            <a:chExt cx="1909649" cy="1219200"/>
          </a:xfrm>
        </xdr:grpSpPr>
        <xdr:sp>
          <xdr:nvSpPr>
            <xdr:cNvPr id="4" name="Shape 4"/>
            <xdr:cNvSpPr/>
          </xdr:nvSpPr>
          <xdr:spPr>
            <a:xfrm>
              <a:off x="4403025" y="3170399"/>
              <a:ext cx="1909625" cy="12192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15" name="Shape 15"/>
            <xdr:cNvGrpSpPr/>
          </xdr:nvGrpSpPr>
          <xdr:grpSpPr>
            <a:xfrm>
              <a:off x="4403025" y="3170399"/>
              <a:ext cx="1909649" cy="1219200"/>
              <a:chOff x="660462" y="39323700"/>
              <a:chExt cx="1917408" cy="1225585"/>
            </a:xfrm>
          </xdr:grpSpPr>
          <xdr:sp>
            <xdr:nvSpPr>
              <xdr:cNvPr id="16" name="Shape 16"/>
              <xdr:cNvSpPr/>
            </xdr:nvSpPr>
            <xdr:spPr>
              <a:xfrm>
                <a:off x="660462" y="39323700"/>
                <a:ext cx="1893600" cy="12255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descr="Ein Bild, das Axt, sitzend, verschieden, Anzeige enthält.&#10;&#10;Automatisch generierte Beschreibung" id="17" name="Shape 17"/>
              <xdr:cNvPicPr preferRelativeResize="0"/>
            </xdr:nvPicPr>
            <xdr:blipFill rotWithShape="1">
              <a:blip r:embed="rId3">
                <a:alphaModFix/>
              </a:blip>
              <a:srcRect b="0" l="0" r="0" t="0"/>
              <a:stretch/>
            </xdr:blipFill>
            <xdr:spPr>
              <a:xfrm>
                <a:off x="660462" y="39323700"/>
                <a:ext cx="1858378" cy="1225585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18" name="Shape 18"/>
              <xdr:cNvSpPr/>
            </xdr:nvSpPr>
            <xdr:spPr>
              <a:xfrm rot="-1610143">
                <a:off x="2295798" y="40327761"/>
                <a:ext cx="258276" cy="167037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57150</xdr:colOff>
      <xdr:row>39</xdr:row>
      <xdr:rowOff>47625</xdr:rowOff>
    </xdr:from>
    <xdr:ext cx="1962150" cy="1181100"/>
    <xdr:grpSp>
      <xdr:nvGrpSpPr>
        <xdr:cNvPr id="2" name="Shape 2"/>
        <xdr:cNvGrpSpPr/>
      </xdr:nvGrpSpPr>
      <xdr:grpSpPr>
        <a:xfrm>
          <a:off x="4364925" y="3189448"/>
          <a:ext cx="1962150" cy="1181100"/>
          <a:chOff x="4364925" y="3189448"/>
          <a:chExt cx="1962150" cy="1181100"/>
        </a:xfrm>
      </xdr:grpSpPr>
      <xdr:grpSp>
        <xdr:nvGrpSpPr>
          <xdr:cNvPr id="19" name="Shape 19"/>
          <xdr:cNvGrpSpPr/>
        </xdr:nvGrpSpPr>
        <xdr:grpSpPr>
          <a:xfrm>
            <a:off x="4364925" y="3189448"/>
            <a:ext cx="1962150" cy="1181100"/>
            <a:chOff x="4364925" y="3189446"/>
            <a:chExt cx="1987815" cy="1187835"/>
          </a:xfrm>
        </xdr:grpSpPr>
        <xdr:sp>
          <xdr:nvSpPr>
            <xdr:cNvPr id="4" name="Shape 4"/>
            <xdr:cNvSpPr/>
          </xdr:nvSpPr>
          <xdr:spPr>
            <a:xfrm>
              <a:off x="4364925" y="3189448"/>
              <a:ext cx="1987800" cy="11878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20" name="Shape 20"/>
            <xdr:cNvGrpSpPr/>
          </xdr:nvGrpSpPr>
          <xdr:grpSpPr>
            <a:xfrm>
              <a:off x="4364925" y="3189446"/>
              <a:ext cx="1987815" cy="1187835"/>
              <a:chOff x="577837" y="41892300"/>
              <a:chExt cx="1992160" cy="1190985"/>
            </a:xfrm>
          </xdr:grpSpPr>
          <xdr:sp>
            <xdr:nvSpPr>
              <xdr:cNvPr id="21" name="Shape 21"/>
              <xdr:cNvSpPr/>
            </xdr:nvSpPr>
            <xdr:spPr>
              <a:xfrm>
                <a:off x="577837" y="41892300"/>
                <a:ext cx="1966425" cy="11842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descr="Ein Bild, das suchend, sitzend, braun, verschieden enthält.&#10;&#10;Automatisch generierte Beschreibung" id="22" name="Shape 22"/>
              <xdr:cNvPicPr preferRelativeResize="0"/>
            </xdr:nvPicPr>
            <xdr:blipFill rotWithShape="1">
              <a:blip r:embed="rId4">
                <a:alphaModFix/>
              </a:blip>
              <a:srcRect b="0" l="0" r="0" t="0"/>
              <a:stretch/>
            </xdr:blipFill>
            <xdr:spPr>
              <a:xfrm>
                <a:off x="577837" y="41892300"/>
                <a:ext cx="1771588" cy="1184232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23" name="Shape 23"/>
              <xdr:cNvSpPr/>
            </xdr:nvSpPr>
            <xdr:spPr>
              <a:xfrm rot="-1610143">
                <a:off x="2289810" y="42860595"/>
                <a:ext cx="254466" cy="174657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123825</xdr:colOff>
      <xdr:row>47</xdr:row>
      <xdr:rowOff>38100</xdr:rowOff>
    </xdr:from>
    <xdr:ext cx="1905000" cy="1190625"/>
    <xdr:grpSp>
      <xdr:nvGrpSpPr>
        <xdr:cNvPr id="2" name="Shape 2"/>
        <xdr:cNvGrpSpPr/>
      </xdr:nvGrpSpPr>
      <xdr:grpSpPr>
        <a:xfrm>
          <a:off x="4393500" y="3184688"/>
          <a:ext cx="1905000" cy="1190625"/>
          <a:chOff x="4393500" y="3184688"/>
          <a:chExt cx="1905000" cy="1190625"/>
        </a:xfrm>
      </xdr:grpSpPr>
      <xdr:grpSp>
        <xdr:nvGrpSpPr>
          <xdr:cNvPr id="24" name="Shape 24"/>
          <xdr:cNvGrpSpPr/>
        </xdr:nvGrpSpPr>
        <xdr:grpSpPr>
          <a:xfrm>
            <a:off x="4393500" y="3184688"/>
            <a:ext cx="1905000" cy="1190625"/>
            <a:chOff x="4393500" y="3184688"/>
            <a:chExt cx="1929001" cy="1190625"/>
          </a:xfrm>
        </xdr:grpSpPr>
        <xdr:sp>
          <xdr:nvSpPr>
            <xdr:cNvPr id="4" name="Shape 4"/>
            <xdr:cNvSpPr/>
          </xdr:nvSpPr>
          <xdr:spPr>
            <a:xfrm>
              <a:off x="4393500" y="3184688"/>
              <a:ext cx="1929000" cy="11906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25" name="Shape 25"/>
            <xdr:cNvGrpSpPr/>
          </xdr:nvGrpSpPr>
          <xdr:grpSpPr>
            <a:xfrm>
              <a:off x="4393500" y="3184688"/>
              <a:ext cx="1929001" cy="1190625"/>
              <a:chOff x="647155" y="52010038"/>
              <a:chExt cx="1929014" cy="1192149"/>
            </a:xfrm>
          </xdr:grpSpPr>
          <xdr:sp>
            <xdr:nvSpPr>
              <xdr:cNvPr id="26" name="Shape 26"/>
              <xdr:cNvSpPr/>
            </xdr:nvSpPr>
            <xdr:spPr>
              <a:xfrm>
                <a:off x="647155" y="52010038"/>
                <a:ext cx="1905000" cy="11921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27" name="Shape 27"/>
              <xdr:cNvPicPr preferRelativeResize="0"/>
            </xdr:nvPicPr>
            <xdr:blipFill rotWithShape="1">
              <a:blip r:embed="rId5">
                <a:alphaModFix/>
              </a:blip>
              <a:srcRect b="0" l="0" r="0" t="0"/>
              <a:stretch/>
            </xdr:blipFill>
            <xdr:spPr>
              <a:xfrm>
                <a:off x="647155" y="52010038"/>
                <a:ext cx="1796796" cy="1192149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28" name="Shape 28"/>
              <xdr:cNvSpPr/>
            </xdr:nvSpPr>
            <xdr:spPr>
              <a:xfrm rot="-1610143">
                <a:off x="2297702" y="52976418"/>
                <a:ext cx="254466" cy="167037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85725</xdr:colOff>
      <xdr:row>22</xdr:row>
      <xdr:rowOff>19050</xdr:rowOff>
    </xdr:from>
    <xdr:ext cx="1905000" cy="1209675"/>
    <xdr:grpSp>
      <xdr:nvGrpSpPr>
        <xdr:cNvPr id="2" name="Shape 2"/>
        <xdr:cNvGrpSpPr/>
      </xdr:nvGrpSpPr>
      <xdr:grpSpPr>
        <a:xfrm>
          <a:off x="4393500" y="3175163"/>
          <a:ext cx="1905001" cy="1209675"/>
          <a:chOff x="4393500" y="3175163"/>
          <a:chExt cx="1905001" cy="1209675"/>
        </a:xfrm>
      </xdr:grpSpPr>
      <xdr:grpSp>
        <xdr:nvGrpSpPr>
          <xdr:cNvPr id="29" name="Shape 29"/>
          <xdr:cNvGrpSpPr/>
        </xdr:nvGrpSpPr>
        <xdr:grpSpPr>
          <a:xfrm>
            <a:off x="4393500" y="3175163"/>
            <a:ext cx="1905001" cy="1209675"/>
            <a:chOff x="4393500" y="3175162"/>
            <a:chExt cx="1934291" cy="1209675"/>
          </a:xfrm>
        </xdr:grpSpPr>
        <xdr:sp>
          <xdr:nvSpPr>
            <xdr:cNvPr id="4" name="Shape 4"/>
            <xdr:cNvSpPr/>
          </xdr:nvSpPr>
          <xdr:spPr>
            <a:xfrm>
              <a:off x="4393500" y="3175162"/>
              <a:ext cx="1934275" cy="12096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30" name="Shape 30"/>
            <xdr:cNvGrpSpPr/>
          </xdr:nvGrpSpPr>
          <xdr:grpSpPr>
            <a:xfrm>
              <a:off x="4393500" y="3175162"/>
              <a:ext cx="1934291" cy="1209675"/>
              <a:chOff x="615046" y="20345672"/>
              <a:chExt cx="1928175" cy="1224735"/>
            </a:xfrm>
          </xdr:grpSpPr>
          <xdr:sp>
            <xdr:nvSpPr>
              <xdr:cNvPr id="31" name="Shape 31"/>
              <xdr:cNvSpPr/>
            </xdr:nvSpPr>
            <xdr:spPr>
              <a:xfrm>
                <a:off x="615046" y="20345672"/>
                <a:ext cx="1898975" cy="12247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32" name="Shape 32"/>
              <xdr:cNvPicPr preferRelativeResize="0"/>
            </xdr:nvPicPr>
            <xdr:blipFill rotWithShape="1">
              <a:blip r:embed="rId6">
                <a:alphaModFix/>
              </a:blip>
              <a:srcRect b="0" l="0" r="0" t="0"/>
              <a:stretch/>
            </xdr:blipFill>
            <xdr:spPr>
              <a:xfrm>
                <a:off x="615046" y="20345672"/>
                <a:ext cx="1824912" cy="1224735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33" name="Shape 33"/>
              <xdr:cNvSpPr/>
            </xdr:nvSpPr>
            <xdr:spPr>
              <a:xfrm rot="-1610143">
                <a:off x="2259605" y="21309876"/>
                <a:ext cx="254419" cy="190049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85725</xdr:colOff>
      <xdr:row>21</xdr:row>
      <xdr:rowOff>19050</xdr:rowOff>
    </xdr:from>
    <xdr:ext cx="1924050" cy="1209675"/>
    <xdr:grpSp>
      <xdr:nvGrpSpPr>
        <xdr:cNvPr id="2" name="Shape 2"/>
        <xdr:cNvGrpSpPr/>
      </xdr:nvGrpSpPr>
      <xdr:grpSpPr>
        <a:xfrm>
          <a:off x="4383975" y="3175163"/>
          <a:ext cx="1924050" cy="1209676"/>
          <a:chOff x="4383975" y="3175163"/>
          <a:chExt cx="1924050" cy="1209676"/>
        </a:xfrm>
      </xdr:grpSpPr>
      <xdr:grpSp>
        <xdr:nvGrpSpPr>
          <xdr:cNvPr id="34" name="Shape 34"/>
          <xdr:cNvGrpSpPr/>
        </xdr:nvGrpSpPr>
        <xdr:grpSpPr>
          <a:xfrm>
            <a:off x="4383975" y="3175163"/>
            <a:ext cx="1924050" cy="1209676"/>
            <a:chOff x="4383975" y="3175163"/>
            <a:chExt cx="1952604" cy="1213976"/>
          </a:xfrm>
        </xdr:grpSpPr>
        <xdr:sp>
          <xdr:nvSpPr>
            <xdr:cNvPr id="4" name="Shape 4"/>
            <xdr:cNvSpPr/>
          </xdr:nvSpPr>
          <xdr:spPr>
            <a:xfrm>
              <a:off x="4383975" y="3175163"/>
              <a:ext cx="1952600" cy="12139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35" name="Shape 35"/>
            <xdr:cNvGrpSpPr/>
          </xdr:nvGrpSpPr>
          <xdr:grpSpPr>
            <a:xfrm>
              <a:off x="4383975" y="3175164"/>
              <a:ext cx="1952604" cy="1213975"/>
              <a:chOff x="611236" y="19084017"/>
              <a:chExt cx="1954501" cy="1221441"/>
            </a:xfrm>
          </xdr:grpSpPr>
          <xdr:sp>
            <xdr:nvSpPr>
              <xdr:cNvPr id="36" name="Shape 36"/>
              <xdr:cNvSpPr/>
            </xdr:nvSpPr>
            <xdr:spPr>
              <a:xfrm>
                <a:off x="611236" y="19084017"/>
                <a:ext cx="1925900" cy="12171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37" name="Shape 37"/>
              <xdr:cNvPicPr preferRelativeResize="0"/>
            </xdr:nvPicPr>
            <xdr:blipFill rotWithShape="1">
              <a:blip r:embed="rId7">
                <a:alphaModFix/>
              </a:blip>
              <a:srcRect b="0" l="0" r="0" t="0"/>
              <a:stretch/>
            </xdr:blipFill>
            <xdr:spPr>
              <a:xfrm>
                <a:off x="611236" y="19084017"/>
                <a:ext cx="1832532" cy="1217115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38" name="Shape 38"/>
              <xdr:cNvSpPr/>
            </xdr:nvSpPr>
            <xdr:spPr>
              <a:xfrm rot="-1610143">
                <a:off x="2271306" y="20065636"/>
                <a:ext cx="265849" cy="190049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85725</xdr:colOff>
      <xdr:row>20</xdr:row>
      <xdr:rowOff>19050</xdr:rowOff>
    </xdr:from>
    <xdr:ext cx="1905000" cy="1209675"/>
    <xdr:grpSp>
      <xdr:nvGrpSpPr>
        <xdr:cNvPr id="2" name="Shape 2"/>
        <xdr:cNvGrpSpPr/>
      </xdr:nvGrpSpPr>
      <xdr:grpSpPr>
        <a:xfrm>
          <a:off x="4393500" y="3175163"/>
          <a:ext cx="1905000" cy="1209675"/>
          <a:chOff x="4393500" y="3175163"/>
          <a:chExt cx="1905000" cy="1209675"/>
        </a:xfrm>
      </xdr:grpSpPr>
      <xdr:grpSp>
        <xdr:nvGrpSpPr>
          <xdr:cNvPr id="39" name="Shape 39"/>
          <xdr:cNvGrpSpPr/>
        </xdr:nvGrpSpPr>
        <xdr:grpSpPr>
          <a:xfrm>
            <a:off x="4393500" y="3175163"/>
            <a:ext cx="1905000" cy="1209675"/>
            <a:chOff x="4393500" y="3175163"/>
            <a:chExt cx="1933529" cy="1221818"/>
          </a:xfrm>
        </xdr:grpSpPr>
        <xdr:sp>
          <xdr:nvSpPr>
            <xdr:cNvPr id="4" name="Shape 4"/>
            <xdr:cNvSpPr/>
          </xdr:nvSpPr>
          <xdr:spPr>
            <a:xfrm>
              <a:off x="4393500" y="3175163"/>
              <a:ext cx="1933525" cy="12218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40" name="Shape 40"/>
            <xdr:cNvGrpSpPr/>
          </xdr:nvGrpSpPr>
          <xdr:grpSpPr>
            <a:xfrm>
              <a:off x="4393500" y="3175163"/>
              <a:ext cx="1933529" cy="1221818"/>
              <a:chOff x="611236" y="17818553"/>
              <a:chExt cx="1937085" cy="1229333"/>
            </a:xfrm>
          </xdr:grpSpPr>
          <xdr:sp>
            <xdr:nvSpPr>
              <xdr:cNvPr id="41" name="Shape 41"/>
              <xdr:cNvSpPr/>
            </xdr:nvSpPr>
            <xdr:spPr>
              <a:xfrm>
                <a:off x="611236" y="17818553"/>
                <a:ext cx="1908500" cy="12171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42" name="Shape 42"/>
              <xdr:cNvPicPr preferRelativeResize="0"/>
            </xdr:nvPicPr>
            <xdr:blipFill rotWithShape="1">
              <a:blip r:embed="rId8">
                <a:alphaModFix/>
              </a:blip>
              <a:srcRect b="0" l="0" r="0" t="0"/>
              <a:stretch/>
            </xdr:blipFill>
            <xdr:spPr>
              <a:xfrm>
                <a:off x="611236" y="17818553"/>
                <a:ext cx="1828531" cy="1217115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43" name="Shape 43"/>
              <xdr:cNvSpPr/>
            </xdr:nvSpPr>
            <xdr:spPr>
              <a:xfrm rot="-1610143">
                <a:off x="2253890" y="18808064"/>
                <a:ext cx="265849" cy="190049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85725</xdr:colOff>
      <xdr:row>19</xdr:row>
      <xdr:rowOff>19050</xdr:rowOff>
    </xdr:from>
    <xdr:ext cx="1924050" cy="1209675"/>
    <xdr:grpSp>
      <xdr:nvGrpSpPr>
        <xdr:cNvPr id="2" name="Shape 2"/>
        <xdr:cNvGrpSpPr/>
      </xdr:nvGrpSpPr>
      <xdr:grpSpPr>
        <a:xfrm>
          <a:off x="4383975" y="3175162"/>
          <a:ext cx="1924050" cy="1209675"/>
          <a:chOff x="4383975" y="3175162"/>
          <a:chExt cx="1924050" cy="1209675"/>
        </a:xfrm>
      </xdr:grpSpPr>
      <xdr:grpSp>
        <xdr:nvGrpSpPr>
          <xdr:cNvPr id="44" name="Shape 44"/>
          <xdr:cNvGrpSpPr/>
        </xdr:nvGrpSpPr>
        <xdr:grpSpPr>
          <a:xfrm>
            <a:off x="4383975" y="3175162"/>
            <a:ext cx="1924050" cy="1209675"/>
            <a:chOff x="4383975" y="3175161"/>
            <a:chExt cx="1952604" cy="1213976"/>
          </a:xfrm>
        </xdr:grpSpPr>
        <xdr:sp>
          <xdr:nvSpPr>
            <xdr:cNvPr id="4" name="Shape 4"/>
            <xdr:cNvSpPr/>
          </xdr:nvSpPr>
          <xdr:spPr>
            <a:xfrm>
              <a:off x="4383975" y="3175162"/>
              <a:ext cx="1952600" cy="12139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45" name="Shape 45"/>
            <xdr:cNvGrpSpPr/>
          </xdr:nvGrpSpPr>
          <xdr:grpSpPr>
            <a:xfrm>
              <a:off x="4383975" y="3175161"/>
              <a:ext cx="1952604" cy="1213975"/>
              <a:chOff x="611236" y="16553089"/>
              <a:chExt cx="1954501" cy="1221443"/>
            </a:xfrm>
          </xdr:grpSpPr>
          <xdr:sp>
            <xdr:nvSpPr>
              <xdr:cNvPr id="46" name="Shape 46"/>
              <xdr:cNvSpPr/>
            </xdr:nvSpPr>
            <xdr:spPr>
              <a:xfrm>
                <a:off x="611236" y="16553089"/>
                <a:ext cx="1925900" cy="12171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47" name="Shape 47"/>
              <xdr:cNvPicPr preferRelativeResize="0"/>
            </xdr:nvPicPr>
            <xdr:blipFill rotWithShape="1">
              <a:blip r:embed="rId9">
                <a:alphaModFix/>
              </a:blip>
              <a:srcRect b="0" l="0" r="0" t="0"/>
              <a:stretch/>
            </xdr:blipFill>
            <xdr:spPr>
              <a:xfrm>
                <a:off x="611236" y="16553089"/>
                <a:ext cx="1826731" cy="1217115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48" name="Shape 48"/>
              <xdr:cNvSpPr/>
            </xdr:nvSpPr>
            <xdr:spPr>
              <a:xfrm rot="-1610143">
                <a:off x="2271306" y="17534710"/>
                <a:ext cx="265849" cy="190049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85725</xdr:colOff>
      <xdr:row>18</xdr:row>
      <xdr:rowOff>19050</xdr:rowOff>
    </xdr:from>
    <xdr:ext cx="1924050" cy="1209675"/>
    <xdr:grpSp>
      <xdr:nvGrpSpPr>
        <xdr:cNvPr id="2" name="Shape 2"/>
        <xdr:cNvGrpSpPr/>
      </xdr:nvGrpSpPr>
      <xdr:grpSpPr>
        <a:xfrm>
          <a:off x="4383975" y="3175163"/>
          <a:ext cx="1924050" cy="1209676"/>
          <a:chOff x="4383975" y="3175163"/>
          <a:chExt cx="1924050" cy="1209676"/>
        </a:xfrm>
      </xdr:grpSpPr>
      <xdr:grpSp>
        <xdr:nvGrpSpPr>
          <xdr:cNvPr id="49" name="Shape 49"/>
          <xdr:cNvGrpSpPr/>
        </xdr:nvGrpSpPr>
        <xdr:grpSpPr>
          <a:xfrm>
            <a:off x="4383975" y="3175163"/>
            <a:ext cx="1924050" cy="1209676"/>
            <a:chOff x="4383975" y="3175162"/>
            <a:chExt cx="1952604" cy="1221819"/>
          </a:xfrm>
        </xdr:grpSpPr>
        <xdr:sp>
          <xdr:nvSpPr>
            <xdr:cNvPr id="4" name="Shape 4"/>
            <xdr:cNvSpPr/>
          </xdr:nvSpPr>
          <xdr:spPr>
            <a:xfrm>
              <a:off x="4383975" y="3175162"/>
              <a:ext cx="1952600" cy="12218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50" name="Shape 50"/>
            <xdr:cNvGrpSpPr/>
          </xdr:nvGrpSpPr>
          <xdr:grpSpPr>
            <a:xfrm>
              <a:off x="4383975" y="3175162"/>
              <a:ext cx="1952604" cy="1221818"/>
              <a:chOff x="611236" y="15287623"/>
              <a:chExt cx="1954503" cy="1229333"/>
            </a:xfrm>
          </xdr:grpSpPr>
          <xdr:sp>
            <xdr:nvSpPr>
              <xdr:cNvPr id="51" name="Shape 51"/>
              <xdr:cNvSpPr/>
            </xdr:nvSpPr>
            <xdr:spPr>
              <a:xfrm>
                <a:off x="611236" y="15287623"/>
                <a:ext cx="1925900" cy="12171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52" name="Shape 52"/>
              <xdr:cNvPicPr preferRelativeResize="0"/>
            </xdr:nvPicPr>
            <xdr:blipFill rotWithShape="1">
              <a:blip r:embed="rId10">
                <a:alphaModFix/>
              </a:blip>
              <a:srcRect b="0" l="0" r="0" t="0"/>
              <a:stretch/>
            </xdr:blipFill>
            <xdr:spPr>
              <a:xfrm>
                <a:off x="611236" y="15287623"/>
                <a:ext cx="1828869" cy="1217115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53" name="Shape 53"/>
              <xdr:cNvSpPr/>
            </xdr:nvSpPr>
            <xdr:spPr>
              <a:xfrm rot="-1610143">
                <a:off x="2271308" y="16277135"/>
                <a:ext cx="265849" cy="190049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104775</xdr:colOff>
      <xdr:row>14</xdr:row>
      <xdr:rowOff>123825</xdr:rowOff>
    </xdr:from>
    <xdr:ext cx="1905000" cy="1095375"/>
    <xdr:grpSp>
      <xdr:nvGrpSpPr>
        <xdr:cNvPr id="2" name="Shape 2"/>
        <xdr:cNvGrpSpPr/>
      </xdr:nvGrpSpPr>
      <xdr:grpSpPr>
        <a:xfrm>
          <a:off x="4393500" y="3232313"/>
          <a:ext cx="1905000" cy="1095375"/>
          <a:chOff x="4393500" y="3232313"/>
          <a:chExt cx="1905000" cy="1095375"/>
        </a:xfrm>
      </xdr:grpSpPr>
      <xdr:grpSp>
        <xdr:nvGrpSpPr>
          <xdr:cNvPr id="54" name="Shape 54"/>
          <xdr:cNvGrpSpPr/>
        </xdr:nvGrpSpPr>
        <xdr:grpSpPr>
          <a:xfrm>
            <a:off x="4393500" y="3232313"/>
            <a:ext cx="1905000" cy="1095375"/>
            <a:chOff x="4393500" y="3232313"/>
            <a:chExt cx="1933513" cy="1111352"/>
          </a:xfrm>
        </xdr:grpSpPr>
        <xdr:sp>
          <xdr:nvSpPr>
            <xdr:cNvPr id="4" name="Shape 4"/>
            <xdr:cNvSpPr/>
          </xdr:nvSpPr>
          <xdr:spPr>
            <a:xfrm>
              <a:off x="4393500" y="3232313"/>
              <a:ext cx="1933500" cy="11113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55" name="Shape 55"/>
            <xdr:cNvGrpSpPr/>
          </xdr:nvGrpSpPr>
          <xdr:grpSpPr>
            <a:xfrm>
              <a:off x="4393500" y="3232313"/>
              <a:ext cx="1933513" cy="1111352"/>
              <a:chOff x="628653" y="10337618"/>
              <a:chExt cx="1938172" cy="1118299"/>
            </a:xfrm>
          </xdr:grpSpPr>
          <xdr:sp>
            <xdr:nvSpPr>
              <xdr:cNvPr id="56" name="Shape 56"/>
              <xdr:cNvSpPr/>
            </xdr:nvSpPr>
            <xdr:spPr>
              <a:xfrm>
                <a:off x="628653" y="10337618"/>
                <a:ext cx="1909575" cy="11022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57" name="Shape 57"/>
              <xdr:cNvPicPr preferRelativeResize="0"/>
            </xdr:nvPicPr>
            <xdr:blipFill rotWithShape="1">
              <a:blip r:embed="rId11">
                <a:alphaModFix/>
              </a:blip>
              <a:srcRect b="0" l="0" r="15060" t="10295"/>
              <a:stretch/>
            </xdr:blipFill>
            <xdr:spPr>
              <a:xfrm>
                <a:off x="628653" y="10337618"/>
                <a:ext cx="1546313" cy="1102222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58" name="Shape 58"/>
              <xdr:cNvSpPr/>
            </xdr:nvSpPr>
            <xdr:spPr>
              <a:xfrm rot="-1610143">
                <a:off x="2272394" y="11216095"/>
                <a:ext cx="265849" cy="190049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85725</xdr:colOff>
      <xdr:row>13</xdr:row>
      <xdr:rowOff>209550</xdr:rowOff>
    </xdr:from>
    <xdr:ext cx="1924050" cy="1019175"/>
    <xdr:grpSp>
      <xdr:nvGrpSpPr>
        <xdr:cNvPr id="2" name="Shape 2"/>
        <xdr:cNvGrpSpPr/>
      </xdr:nvGrpSpPr>
      <xdr:grpSpPr>
        <a:xfrm>
          <a:off x="4383975" y="3270413"/>
          <a:ext cx="1924050" cy="1019175"/>
          <a:chOff x="4383975" y="3270413"/>
          <a:chExt cx="1924050" cy="1019175"/>
        </a:xfrm>
      </xdr:grpSpPr>
      <xdr:grpSp>
        <xdr:nvGrpSpPr>
          <xdr:cNvPr id="59" name="Shape 59"/>
          <xdr:cNvGrpSpPr/>
        </xdr:nvGrpSpPr>
        <xdr:grpSpPr>
          <a:xfrm>
            <a:off x="4383975" y="3270413"/>
            <a:ext cx="1924050" cy="1019175"/>
            <a:chOff x="4383975" y="3270413"/>
            <a:chExt cx="1952588" cy="1019175"/>
          </a:xfrm>
        </xdr:grpSpPr>
        <xdr:sp>
          <xdr:nvSpPr>
            <xdr:cNvPr id="4" name="Shape 4"/>
            <xdr:cNvSpPr/>
          </xdr:nvSpPr>
          <xdr:spPr>
            <a:xfrm>
              <a:off x="4383975" y="3270413"/>
              <a:ext cx="1952575" cy="10191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60" name="Shape 60"/>
            <xdr:cNvGrpSpPr/>
          </xdr:nvGrpSpPr>
          <xdr:grpSpPr>
            <a:xfrm>
              <a:off x="4383975" y="3270413"/>
              <a:ext cx="1952588" cy="1019175"/>
              <a:chOff x="611237" y="9151893"/>
              <a:chExt cx="1955587" cy="1025525"/>
            </a:xfrm>
          </xdr:grpSpPr>
          <xdr:sp>
            <xdr:nvSpPr>
              <xdr:cNvPr id="61" name="Shape 61"/>
              <xdr:cNvSpPr/>
            </xdr:nvSpPr>
            <xdr:spPr>
              <a:xfrm>
                <a:off x="611237" y="9151893"/>
                <a:ext cx="1927000" cy="1025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anchorCtr="0" anchor="ctr" bIns="91425" lIns="91425" spcFirstLastPara="1" rIns="91425" wrap="square" tIns="91425">
                <a:noAutofit/>
              </a:bodyPr>
              <a:lstStyle/>
              <a:p>
                <a:pPr indent="0" lvl="0" marL="0" rtl="0" algn="l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r>
                  <a:t/>
                </a:r>
                <a:endParaRPr sz="1400"/>
              </a:p>
            </xdr:txBody>
          </xdr:sp>
          <xdr:pic>
            <xdr:nvPicPr>
              <xdr:cNvPr id="62" name="Shape 62"/>
              <xdr:cNvPicPr preferRelativeResize="0"/>
            </xdr:nvPicPr>
            <xdr:blipFill rotWithShape="1">
              <a:blip r:embed="rId12">
                <a:alphaModFix/>
              </a:blip>
              <a:srcRect b="0" l="0" r="4688" t="10721"/>
              <a:stretch/>
            </xdr:blipFill>
            <xdr:spPr>
              <a:xfrm>
                <a:off x="611237" y="9151893"/>
                <a:ext cx="1756623" cy="1025525"/>
              </a:xfrm>
              <a:prstGeom prst="rect">
                <a:avLst/>
              </a:prstGeom>
              <a:noFill/>
              <a:ln>
                <a:noFill/>
              </a:ln>
            </xdr:spPr>
          </xdr:pic>
          <xdr:sp>
            <xdr:nvSpPr>
              <xdr:cNvPr id="63" name="Shape 63"/>
              <xdr:cNvSpPr/>
            </xdr:nvSpPr>
            <xdr:spPr>
              <a:xfrm rot="-1610143">
                <a:off x="2272393" y="9917701"/>
                <a:ext cx="265849" cy="190049"/>
              </a:xfrm>
              <a:prstGeom prst="rect">
                <a:avLst/>
              </a:prstGeom>
              <a:gradFill>
                <a:gsLst>
                  <a:gs pos="0">
                    <a:srgbClr val="474747"/>
                  </a:gs>
                  <a:gs pos="50000">
                    <a:schemeClr val="dk1"/>
                  </a:gs>
                  <a:gs pos="100000">
                    <a:schemeClr val="dk1"/>
                  </a:gs>
                </a:gsLst>
                <a:lin ang="5400000" scaled="0"/>
              </a:gra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Clr>
                    <a:schemeClr val="lt1"/>
                  </a:buClr>
                  <a:buSzPts val="1100"/>
                  <a:buFont typeface="Calibri"/>
                  <a:buNone/>
                </a:pPr>
                <a:r>
                  <a:rPr lang="en-US" sz="11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DT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1</xdr:col>
      <xdr:colOff>95250</xdr:colOff>
      <xdr:row>0</xdr:row>
      <xdr:rowOff>38100</xdr:rowOff>
    </xdr:from>
    <xdr:ext cx="2771775" cy="1857375"/>
    <xdr:pic>
      <xdr:nvPicPr>
        <xdr:cNvPr id="0" name="image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42</xdr:row>
      <xdr:rowOff>200025</xdr:rowOff>
    </xdr:from>
    <xdr:ext cx="1466850" cy="990600"/>
    <xdr:pic>
      <xdr:nvPicPr>
        <xdr:cNvPr id="0" name="image7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108</xdr:row>
      <xdr:rowOff>247650</xdr:rowOff>
    </xdr:from>
    <xdr:ext cx="1933575" cy="1276350"/>
    <xdr:pic>
      <xdr:nvPicPr>
        <xdr:cNvPr id="0" name="image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93</xdr:row>
      <xdr:rowOff>228600</xdr:rowOff>
    </xdr:from>
    <xdr:ext cx="1847850" cy="1257300"/>
    <xdr:pic>
      <xdr:nvPicPr>
        <xdr:cNvPr id="0" name="image1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78</xdr:row>
      <xdr:rowOff>133350</xdr:rowOff>
    </xdr:from>
    <xdr:ext cx="1905000" cy="1257300"/>
    <xdr:pic>
      <xdr:nvPicPr>
        <xdr:cNvPr id="0" name="image5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49</xdr:row>
      <xdr:rowOff>57150</xdr:rowOff>
    </xdr:from>
    <xdr:ext cx="1790700" cy="1190625"/>
    <xdr:pic>
      <xdr:nvPicPr>
        <xdr:cNvPr id="0" name="image11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9</xdr:row>
      <xdr:rowOff>104775</xdr:rowOff>
    </xdr:from>
    <xdr:ext cx="1628775" cy="1123950"/>
    <xdr:pic>
      <xdr:nvPicPr>
        <xdr:cNvPr id="0" name="image2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10</xdr:row>
      <xdr:rowOff>133350</xdr:rowOff>
    </xdr:from>
    <xdr:ext cx="1590675" cy="1095375"/>
    <xdr:pic>
      <xdr:nvPicPr>
        <xdr:cNvPr id="0" name="image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58</xdr:row>
      <xdr:rowOff>47625</xdr:rowOff>
    </xdr:from>
    <xdr:ext cx="1762125" cy="1228725"/>
    <xdr:pic>
      <xdr:nvPicPr>
        <xdr:cNvPr id="0" name="image13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52</xdr:row>
      <xdr:rowOff>76200</xdr:rowOff>
    </xdr:from>
    <xdr:ext cx="1714500" cy="1162050"/>
    <xdr:pic>
      <xdr:nvPicPr>
        <xdr:cNvPr id="0" name="image12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69</xdr:row>
      <xdr:rowOff>76200</xdr:rowOff>
    </xdr:from>
    <xdr:ext cx="1943100" cy="1114425"/>
    <xdr:pic>
      <xdr:nvPicPr>
        <xdr:cNvPr id="0" name="image10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70</xdr:row>
      <xdr:rowOff>38100</xdr:rowOff>
    </xdr:from>
    <xdr:ext cx="1714500" cy="1143000"/>
    <xdr:pic>
      <xdr:nvPicPr>
        <xdr:cNvPr id="0" name="image3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72</xdr:row>
      <xdr:rowOff>57150</xdr:rowOff>
    </xdr:from>
    <xdr:ext cx="1733550" cy="1171575"/>
    <xdr:pic>
      <xdr:nvPicPr>
        <xdr:cNvPr id="0" name="image8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8</xdr:row>
      <xdr:rowOff>38100</xdr:rowOff>
    </xdr:from>
    <xdr:ext cx="1019175" cy="733425"/>
    <xdr:pic>
      <xdr:nvPicPr>
        <xdr:cNvPr id="0" name="image9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1057275</xdr:colOff>
      <xdr:row>8</xdr:row>
      <xdr:rowOff>95250</xdr:rowOff>
    </xdr:from>
    <xdr:ext cx="895350" cy="647700"/>
    <xdr:pic>
      <xdr:nvPicPr>
        <xdr:cNvPr id="0" name="image9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8</xdr:row>
      <xdr:rowOff>752475</xdr:rowOff>
    </xdr:from>
    <xdr:ext cx="581025" cy="419100"/>
    <xdr:pic>
      <xdr:nvPicPr>
        <xdr:cNvPr id="0" name="image6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762000</xdr:colOff>
      <xdr:row>8</xdr:row>
      <xdr:rowOff>771525</xdr:rowOff>
    </xdr:from>
    <xdr:ext cx="581025" cy="419100"/>
    <xdr:pic>
      <xdr:nvPicPr>
        <xdr:cNvPr id="0" name="image17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1428750</xdr:colOff>
      <xdr:row>8</xdr:row>
      <xdr:rowOff>819150</xdr:rowOff>
    </xdr:from>
    <xdr:ext cx="371475" cy="257175"/>
    <xdr:pic>
      <xdr:nvPicPr>
        <xdr:cNvPr id="0" name="image1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895475" cy="1266825"/>
    <xdr:pic>
      <xdr:nvPicPr>
        <xdr:cNvPr id="0" name="image23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895475" cy="1266825"/>
    <xdr:pic>
      <xdr:nvPicPr>
        <xdr:cNvPr id="0" name="image26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895475" cy="1266825"/>
    <xdr:pic>
      <xdr:nvPicPr>
        <xdr:cNvPr id="0" name="image18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895475" cy="1266825"/>
    <xdr:pic>
      <xdr:nvPicPr>
        <xdr:cNvPr id="0" name="image25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895475" cy="1266825"/>
    <xdr:pic>
      <xdr:nvPicPr>
        <xdr:cNvPr id="0" name="image24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1895475" cy="1266825"/>
    <xdr:pic>
      <xdr:nvPicPr>
        <xdr:cNvPr id="0" name="image19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24</xdr:row>
      <xdr:rowOff>0</xdr:rowOff>
    </xdr:from>
    <xdr:ext cx="1895475" cy="1266825"/>
    <xdr:pic>
      <xdr:nvPicPr>
        <xdr:cNvPr id="0" name="image21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1895475" cy="1266825"/>
    <xdr:pic>
      <xdr:nvPicPr>
        <xdr:cNvPr id="0" name="image28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1895475" cy="1266825"/>
    <xdr:pic>
      <xdr:nvPicPr>
        <xdr:cNvPr id="0" name="image27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</xdr:row>
      <xdr:rowOff>0</xdr:rowOff>
    </xdr:from>
    <xdr:ext cx="1895475" cy="1266825"/>
    <xdr:pic>
      <xdr:nvPicPr>
        <xdr:cNvPr id="0" name="image22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1895475" cy="1266825"/>
    <xdr:pic>
      <xdr:nvPicPr>
        <xdr:cNvPr id="0" name="image30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1895475" cy="1266825"/>
    <xdr:pic>
      <xdr:nvPicPr>
        <xdr:cNvPr id="0" name="image3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1895475" cy="1266825"/>
    <xdr:pic>
      <xdr:nvPicPr>
        <xdr:cNvPr id="0" name="image29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1895475" cy="1266825"/>
    <xdr:pic>
      <xdr:nvPicPr>
        <xdr:cNvPr id="0" name="image33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1895475" cy="1266825"/>
    <xdr:pic>
      <xdr:nvPicPr>
        <xdr:cNvPr id="0" name="image45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</xdr:row>
      <xdr:rowOff>0</xdr:rowOff>
    </xdr:from>
    <xdr:ext cx="1895475" cy="1266825"/>
    <xdr:pic>
      <xdr:nvPicPr>
        <xdr:cNvPr id="0" name="image31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36</xdr:row>
      <xdr:rowOff>0</xdr:rowOff>
    </xdr:from>
    <xdr:ext cx="1895475" cy="1266825"/>
    <xdr:pic>
      <xdr:nvPicPr>
        <xdr:cNvPr id="0" name="image34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</xdr:row>
      <xdr:rowOff>0</xdr:rowOff>
    </xdr:from>
    <xdr:ext cx="1895475" cy="1266825"/>
    <xdr:pic>
      <xdr:nvPicPr>
        <xdr:cNvPr id="0" name="image32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</xdr:row>
      <xdr:rowOff>0</xdr:rowOff>
    </xdr:from>
    <xdr:ext cx="1895475" cy="1266825"/>
    <xdr:pic>
      <xdr:nvPicPr>
        <xdr:cNvPr id="0" name="image36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</xdr:row>
      <xdr:rowOff>0</xdr:rowOff>
    </xdr:from>
    <xdr:ext cx="1895475" cy="1266825"/>
    <xdr:pic>
      <xdr:nvPicPr>
        <xdr:cNvPr id="0" name="image36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</xdr:row>
      <xdr:rowOff>0</xdr:rowOff>
    </xdr:from>
    <xdr:ext cx="1895475" cy="1266825"/>
    <xdr:pic>
      <xdr:nvPicPr>
        <xdr:cNvPr id="0" name="image39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</xdr:row>
      <xdr:rowOff>0</xdr:rowOff>
    </xdr:from>
    <xdr:ext cx="1895475" cy="1266825"/>
    <xdr:pic>
      <xdr:nvPicPr>
        <xdr:cNvPr id="0" name="image35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1895475" cy="1266825"/>
    <xdr:pic>
      <xdr:nvPicPr>
        <xdr:cNvPr id="0" name="image38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</xdr:row>
      <xdr:rowOff>0</xdr:rowOff>
    </xdr:from>
    <xdr:ext cx="1895475" cy="1266825"/>
    <xdr:pic>
      <xdr:nvPicPr>
        <xdr:cNvPr id="0" name="image44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</xdr:row>
      <xdr:rowOff>0</xdr:rowOff>
    </xdr:from>
    <xdr:ext cx="1743075" cy="1266825"/>
    <xdr:pic>
      <xdr:nvPicPr>
        <xdr:cNvPr id="0" name="image40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1895475" cy="1266825"/>
    <xdr:pic>
      <xdr:nvPicPr>
        <xdr:cNvPr id="0" name="image41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</xdr:row>
      <xdr:rowOff>0</xdr:rowOff>
    </xdr:from>
    <xdr:ext cx="1895475" cy="1266825"/>
    <xdr:pic>
      <xdr:nvPicPr>
        <xdr:cNvPr id="0" name="image46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53</xdr:row>
      <xdr:rowOff>0</xdr:rowOff>
    </xdr:from>
    <xdr:ext cx="1895475" cy="1266825"/>
    <xdr:pic>
      <xdr:nvPicPr>
        <xdr:cNvPr id="0" name="image42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1895475" cy="1266825"/>
    <xdr:pic>
      <xdr:nvPicPr>
        <xdr:cNvPr id="0" name="image43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1895475" cy="1266825"/>
    <xdr:pic>
      <xdr:nvPicPr>
        <xdr:cNvPr id="0" name="image59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</xdr:row>
      <xdr:rowOff>0</xdr:rowOff>
    </xdr:from>
    <xdr:ext cx="1895475" cy="1266825"/>
    <xdr:pic>
      <xdr:nvPicPr>
        <xdr:cNvPr id="0" name="image62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</xdr:row>
      <xdr:rowOff>0</xdr:rowOff>
    </xdr:from>
    <xdr:ext cx="1895475" cy="1266825"/>
    <xdr:pic>
      <xdr:nvPicPr>
        <xdr:cNvPr id="0" name="image51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1895475" cy="1266825"/>
    <xdr:pic>
      <xdr:nvPicPr>
        <xdr:cNvPr id="0" name="image56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</xdr:row>
      <xdr:rowOff>0</xdr:rowOff>
    </xdr:from>
    <xdr:ext cx="1895475" cy="1266825"/>
    <xdr:pic>
      <xdr:nvPicPr>
        <xdr:cNvPr id="0" name="image48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</xdr:row>
      <xdr:rowOff>0</xdr:rowOff>
    </xdr:from>
    <xdr:ext cx="1895475" cy="1266825"/>
    <xdr:pic>
      <xdr:nvPicPr>
        <xdr:cNvPr id="0" name="image47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1895475" cy="1266825"/>
    <xdr:pic>
      <xdr:nvPicPr>
        <xdr:cNvPr id="0" name="image49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0</xdr:rowOff>
    </xdr:from>
    <xdr:ext cx="1895475" cy="1266825"/>
    <xdr:pic>
      <xdr:nvPicPr>
        <xdr:cNvPr id="0" name="image50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</xdr:row>
      <xdr:rowOff>0</xdr:rowOff>
    </xdr:from>
    <xdr:ext cx="1895475" cy="1266825"/>
    <xdr:pic>
      <xdr:nvPicPr>
        <xdr:cNvPr id="0" name="image53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</xdr:row>
      <xdr:rowOff>0</xdr:rowOff>
    </xdr:from>
    <xdr:ext cx="1895475" cy="1266825"/>
    <xdr:pic>
      <xdr:nvPicPr>
        <xdr:cNvPr id="0" name="image57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</xdr:row>
      <xdr:rowOff>0</xdr:rowOff>
    </xdr:from>
    <xdr:ext cx="1895475" cy="1266825"/>
    <xdr:pic>
      <xdr:nvPicPr>
        <xdr:cNvPr id="0" name="image63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2009775" cy="1123950"/>
    <xdr:pic>
      <xdr:nvPicPr>
        <xdr:cNvPr id="0" name="image60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68</xdr:row>
      <xdr:rowOff>0</xdr:rowOff>
    </xdr:from>
    <xdr:ext cx="1895475" cy="1266825"/>
    <xdr:pic>
      <xdr:nvPicPr>
        <xdr:cNvPr id="0" name="image58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</xdr:row>
      <xdr:rowOff>0</xdr:rowOff>
    </xdr:from>
    <xdr:ext cx="1895475" cy="1266825"/>
    <xdr:pic>
      <xdr:nvPicPr>
        <xdr:cNvPr id="0" name="image54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1647825</xdr:colOff>
      <xdr:row>14</xdr:row>
      <xdr:rowOff>895350</xdr:rowOff>
    </xdr:from>
    <xdr:ext cx="428625" cy="409575"/>
    <xdr:sp>
      <xdr:nvSpPr>
        <xdr:cNvPr id="64" name="Shape 64"/>
        <xdr:cNvSpPr/>
      </xdr:nvSpPr>
      <xdr:spPr>
        <a:xfrm rot="-1610143">
          <a:off x="5184075" y="3632363"/>
          <a:ext cx="323850" cy="295275"/>
        </a:xfrm>
        <a:prstGeom prst="rect">
          <a:avLst/>
        </a:prstGeom>
        <a:gradFill>
          <a:gsLst>
            <a:gs pos="0">
              <a:srgbClr val="474747"/>
            </a:gs>
            <a:gs pos="50000">
              <a:schemeClr val="dk1"/>
            </a:gs>
            <a:gs pos="100000">
              <a:schemeClr val="dk1"/>
            </a:gs>
          </a:gsLst>
          <a:lin ang="5400000" scaled="0"/>
        </a:gradFill>
        <a:ln>
          <a:noFill/>
        </a:ln>
      </xdr:spPr>
      <xdr:txBody>
        <a:bodyPr anchorCtr="0" anchor="ctr" bIns="0" lIns="0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DT</a:t>
          </a:r>
          <a:endParaRPr sz="1400"/>
        </a:p>
      </xdr:txBody>
    </xdr:sp>
    <xdr:clientData fLocksWithSheet="0"/>
  </xdr:oneCellAnchor>
  <xdr:oneCellAnchor>
    <xdr:from>
      <xdr:col>1</xdr:col>
      <xdr:colOff>1657350</xdr:colOff>
      <xdr:row>15</xdr:row>
      <xdr:rowOff>895350</xdr:rowOff>
    </xdr:from>
    <xdr:ext cx="428625" cy="409575"/>
    <xdr:sp>
      <xdr:nvSpPr>
        <xdr:cNvPr id="65" name="Shape 65"/>
        <xdr:cNvSpPr/>
      </xdr:nvSpPr>
      <xdr:spPr>
        <a:xfrm rot="-1610143">
          <a:off x="5184075" y="3632363"/>
          <a:ext cx="323850" cy="295275"/>
        </a:xfrm>
        <a:prstGeom prst="rect">
          <a:avLst/>
        </a:prstGeom>
        <a:gradFill>
          <a:gsLst>
            <a:gs pos="0">
              <a:srgbClr val="474747"/>
            </a:gs>
            <a:gs pos="50000">
              <a:schemeClr val="dk1"/>
            </a:gs>
            <a:gs pos="100000">
              <a:schemeClr val="dk1"/>
            </a:gs>
          </a:gsLst>
          <a:lin ang="5400000" scaled="0"/>
        </a:gradFill>
        <a:ln>
          <a:noFill/>
        </a:ln>
      </xdr:spPr>
      <xdr:txBody>
        <a:bodyPr anchorCtr="0" anchor="ctr" bIns="0" lIns="0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DT</a:t>
          </a:r>
          <a:endParaRPr sz="1400"/>
        </a:p>
      </xdr:txBody>
    </xdr:sp>
    <xdr:clientData fLocksWithSheet="0"/>
  </xdr:oneCellAnchor>
  <xdr:oneCellAnchor>
    <xdr:from>
      <xdr:col>1</xdr:col>
      <xdr:colOff>1666875</xdr:colOff>
      <xdr:row>16</xdr:row>
      <xdr:rowOff>885825</xdr:rowOff>
    </xdr:from>
    <xdr:ext cx="419100" cy="409575"/>
    <xdr:sp>
      <xdr:nvSpPr>
        <xdr:cNvPr id="66" name="Shape 66"/>
        <xdr:cNvSpPr/>
      </xdr:nvSpPr>
      <xdr:spPr>
        <a:xfrm rot="-1610143">
          <a:off x="5188838" y="3632363"/>
          <a:ext cx="314325" cy="295275"/>
        </a:xfrm>
        <a:prstGeom prst="rect">
          <a:avLst/>
        </a:prstGeom>
        <a:gradFill>
          <a:gsLst>
            <a:gs pos="0">
              <a:srgbClr val="474747"/>
            </a:gs>
            <a:gs pos="50000">
              <a:schemeClr val="dk1"/>
            </a:gs>
            <a:gs pos="100000">
              <a:schemeClr val="dk1"/>
            </a:gs>
          </a:gsLst>
          <a:lin ang="5400000" scaled="0"/>
        </a:gradFill>
        <a:ln>
          <a:noFill/>
        </a:ln>
      </xdr:spPr>
      <xdr:txBody>
        <a:bodyPr anchorCtr="0" anchor="ctr" bIns="0" lIns="0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DT</a:t>
          </a:r>
          <a:endParaRPr sz="1400"/>
        </a:p>
      </xdr:txBody>
    </xdr:sp>
    <xdr:clientData fLocksWithSheet="0"/>
  </xdr:oneCellAnchor>
  <xdr:oneCellAnchor>
    <xdr:from>
      <xdr:col>1</xdr:col>
      <xdr:colOff>1657350</xdr:colOff>
      <xdr:row>17</xdr:row>
      <xdr:rowOff>857250</xdr:rowOff>
    </xdr:from>
    <xdr:ext cx="419100" cy="409575"/>
    <xdr:sp>
      <xdr:nvSpPr>
        <xdr:cNvPr id="67" name="Shape 67"/>
        <xdr:cNvSpPr/>
      </xdr:nvSpPr>
      <xdr:spPr>
        <a:xfrm rot="-1610143">
          <a:off x="5188838" y="3632363"/>
          <a:ext cx="314325" cy="295275"/>
        </a:xfrm>
        <a:prstGeom prst="rect">
          <a:avLst/>
        </a:prstGeom>
        <a:gradFill>
          <a:gsLst>
            <a:gs pos="0">
              <a:srgbClr val="474747"/>
            </a:gs>
            <a:gs pos="50000">
              <a:schemeClr val="dk1"/>
            </a:gs>
            <a:gs pos="100000">
              <a:schemeClr val="dk1"/>
            </a:gs>
          </a:gsLst>
          <a:lin ang="5400000" scaled="0"/>
        </a:gradFill>
        <a:ln>
          <a:noFill/>
        </a:ln>
      </xdr:spPr>
      <xdr:txBody>
        <a:bodyPr anchorCtr="0" anchor="ctr" bIns="0" lIns="0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DT</a:t>
          </a:r>
          <a:endParaRPr sz="1400"/>
        </a:p>
      </xdr:txBody>
    </xdr:sp>
    <xdr:clientData fLocksWithSheet="0"/>
  </xdr:oneCellAnchor>
  <xdr:oneCellAnchor>
    <xdr:from>
      <xdr:col>1</xdr:col>
      <xdr:colOff>1657350</xdr:colOff>
      <xdr:row>18</xdr:row>
      <xdr:rowOff>885825</xdr:rowOff>
    </xdr:from>
    <xdr:ext cx="409575" cy="400050"/>
    <xdr:sp>
      <xdr:nvSpPr>
        <xdr:cNvPr id="68" name="Shape 68"/>
        <xdr:cNvSpPr/>
      </xdr:nvSpPr>
      <xdr:spPr>
        <a:xfrm rot="-1610143">
          <a:off x="5188838" y="3637125"/>
          <a:ext cx="314325" cy="285750"/>
        </a:xfrm>
        <a:prstGeom prst="rect">
          <a:avLst/>
        </a:prstGeom>
        <a:gradFill>
          <a:gsLst>
            <a:gs pos="0">
              <a:srgbClr val="474747"/>
            </a:gs>
            <a:gs pos="50000">
              <a:schemeClr val="dk1"/>
            </a:gs>
            <a:gs pos="100000">
              <a:schemeClr val="dk1"/>
            </a:gs>
          </a:gsLst>
          <a:lin ang="5400000" scaled="0"/>
        </a:gradFill>
        <a:ln>
          <a:noFill/>
        </a:ln>
      </xdr:spPr>
      <xdr:txBody>
        <a:bodyPr anchorCtr="0" anchor="ctr" bIns="0" lIns="0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DT</a:t>
          </a:r>
          <a:endParaRPr sz="1400"/>
        </a:p>
      </xdr:txBody>
    </xdr:sp>
    <xdr:clientData fLocksWithSheet="0"/>
  </xdr:oneCellAnchor>
  <xdr:oneCellAnchor>
    <xdr:from>
      <xdr:col>1</xdr:col>
      <xdr:colOff>1647825</xdr:colOff>
      <xdr:row>19</xdr:row>
      <xdr:rowOff>876300</xdr:rowOff>
    </xdr:from>
    <xdr:ext cx="400050" cy="390525"/>
    <xdr:sp>
      <xdr:nvSpPr>
        <xdr:cNvPr id="69" name="Shape 69"/>
        <xdr:cNvSpPr/>
      </xdr:nvSpPr>
      <xdr:spPr>
        <a:xfrm rot="-1610143">
          <a:off x="5193600" y="3637125"/>
          <a:ext cx="304800" cy="285750"/>
        </a:xfrm>
        <a:prstGeom prst="rect">
          <a:avLst/>
        </a:prstGeom>
        <a:gradFill>
          <a:gsLst>
            <a:gs pos="0">
              <a:srgbClr val="474747"/>
            </a:gs>
            <a:gs pos="50000">
              <a:schemeClr val="dk1"/>
            </a:gs>
            <a:gs pos="100000">
              <a:schemeClr val="dk1"/>
            </a:gs>
          </a:gsLst>
          <a:lin ang="5400000" scaled="0"/>
        </a:gradFill>
        <a:ln>
          <a:noFill/>
        </a:ln>
      </xdr:spPr>
      <xdr:txBody>
        <a:bodyPr anchorCtr="0" anchor="ctr" bIns="0" lIns="0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DT</a:t>
          </a:r>
          <a:endParaRPr sz="1400"/>
        </a:p>
      </xdr:txBody>
    </xdr:sp>
    <xdr:clientData fLocksWithSheet="0"/>
  </xdr:oneCellAnchor>
  <xdr:oneCellAnchor>
    <xdr:from>
      <xdr:col>1</xdr:col>
      <xdr:colOff>1657350</xdr:colOff>
      <xdr:row>20</xdr:row>
      <xdr:rowOff>885825</xdr:rowOff>
    </xdr:from>
    <xdr:ext cx="419100" cy="409575"/>
    <xdr:sp>
      <xdr:nvSpPr>
        <xdr:cNvPr id="70" name="Shape 70"/>
        <xdr:cNvSpPr/>
      </xdr:nvSpPr>
      <xdr:spPr>
        <a:xfrm rot="-1610143">
          <a:off x="5188838" y="3632363"/>
          <a:ext cx="314325" cy="295275"/>
        </a:xfrm>
        <a:prstGeom prst="rect">
          <a:avLst/>
        </a:prstGeom>
        <a:gradFill>
          <a:gsLst>
            <a:gs pos="0">
              <a:srgbClr val="474747"/>
            </a:gs>
            <a:gs pos="50000">
              <a:schemeClr val="dk1"/>
            </a:gs>
            <a:gs pos="100000">
              <a:schemeClr val="dk1"/>
            </a:gs>
          </a:gsLst>
          <a:lin ang="5400000" scaled="0"/>
        </a:gradFill>
        <a:ln>
          <a:noFill/>
        </a:ln>
      </xdr:spPr>
      <xdr:txBody>
        <a:bodyPr anchorCtr="0" anchor="ctr" bIns="0" lIns="0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DT</a:t>
          </a:r>
          <a:endParaRPr sz="1400"/>
        </a:p>
      </xdr:txBody>
    </xdr:sp>
    <xdr:clientData fLocksWithSheet="0"/>
  </xdr:oneCellAnchor>
  <xdr:oneCellAnchor>
    <xdr:from>
      <xdr:col>1</xdr:col>
      <xdr:colOff>1638300</xdr:colOff>
      <xdr:row>21</xdr:row>
      <xdr:rowOff>876300</xdr:rowOff>
    </xdr:from>
    <xdr:ext cx="409575" cy="400050"/>
    <xdr:sp>
      <xdr:nvSpPr>
        <xdr:cNvPr id="71" name="Shape 71"/>
        <xdr:cNvSpPr/>
      </xdr:nvSpPr>
      <xdr:spPr>
        <a:xfrm rot="-1610143">
          <a:off x="5188838" y="3637125"/>
          <a:ext cx="314325" cy="285750"/>
        </a:xfrm>
        <a:prstGeom prst="rect">
          <a:avLst/>
        </a:prstGeom>
        <a:gradFill>
          <a:gsLst>
            <a:gs pos="0">
              <a:srgbClr val="474747"/>
            </a:gs>
            <a:gs pos="50000">
              <a:schemeClr val="dk1"/>
            </a:gs>
            <a:gs pos="100000">
              <a:schemeClr val="dk1"/>
            </a:gs>
          </a:gsLst>
          <a:lin ang="5400000" scaled="0"/>
        </a:gradFill>
        <a:ln>
          <a:noFill/>
        </a:ln>
      </xdr:spPr>
      <xdr:txBody>
        <a:bodyPr anchorCtr="0" anchor="ctr" bIns="0" lIns="0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DT</a:t>
          </a:r>
          <a:endParaRPr sz="1400"/>
        </a:p>
      </xdr:txBody>
    </xdr:sp>
    <xdr:clientData fLocksWithSheet="0"/>
  </xdr:oneCellAnchor>
  <xdr:oneCellAnchor>
    <xdr:from>
      <xdr:col>1</xdr:col>
      <xdr:colOff>1638300</xdr:colOff>
      <xdr:row>23</xdr:row>
      <xdr:rowOff>866775</xdr:rowOff>
    </xdr:from>
    <xdr:ext cx="409575" cy="400050"/>
    <xdr:sp>
      <xdr:nvSpPr>
        <xdr:cNvPr id="72" name="Shape 72"/>
        <xdr:cNvSpPr/>
      </xdr:nvSpPr>
      <xdr:spPr>
        <a:xfrm rot="-1610143">
          <a:off x="5188838" y="3637125"/>
          <a:ext cx="314325" cy="285750"/>
        </a:xfrm>
        <a:prstGeom prst="rect">
          <a:avLst/>
        </a:prstGeom>
        <a:gradFill>
          <a:gsLst>
            <a:gs pos="0">
              <a:srgbClr val="474747"/>
            </a:gs>
            <a:gs pos="50000">
              <a:schemeClr val="dk1"/>
            </a:gs>
            <a:gs pos="100000">
              <a:schemeClr val="dk1"/>
            </a:gs>
          </a:gsLst>
          <a:lin ang="5400000" scaled="0"/>
        </a:gradFill>
        <a:ln>
          <a:noFill/>
        </a:ln>
      </xdr:spPr>
      <xdr:txBody>
        <a:bodyPr anchorCtr="0" anchor="ctr" bIns="0" lIns="0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DT</a:t>
          </a:r>
          <a:endParaRPr sz="1400"/>
        </a:p>
      </xdr:txBody>
    </xdr:sp>
    <xdr:clientData fLocksWithSheet="0"/>
  </xdr:oneCellAnchor>
  <xdr:oneCellAnchor>
    <xdr:from>
      <xdr:col>1</xdr:col>
      <xdr:colOff>209550</xdr:colOff>
      <xdr:row>1</xdr:row>
      <xdr:rowOff>38100</xdr:rowOff>
    </xdr:from>
    <xdr:ext cx="2286000" cy="15525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</xdr:row>
      <xdr:rowOff>1238250</xdr:rowOff>
    </xdr:from>
    <xdr:ext cx="1847850" cy="1409700"/>
    <xdr:pic>
      <xdr:nvPicPr>
        <xdr:cNvPr id="0" name="image5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14</xdr:row>
      <xdr:rowOff>1171575</xdr:rowOff>
    </xdr:from>
    <xdr:ext cx="1895475" cy="1400175"/>
    <xdr:pic>
      <xdr:nvPicPr>
        <xdr:cNvPr id="0" name="image5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6</xdr:row>
      <xdr:rowOff>1257300</xdr:rowOff>
    </xdr:from>
    <xdr:ext cx="1847850" cy="1400175"/>
    <xdr:pic>
      <xdr:nvPicPr>
        <xdr:cNvPr id="0" name="image6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15</xdr:row>
      <xdr:rowOff>1171575</xdr:rowOff>
    </xdr:from>
    <xdr:ext cx="1895475" cy="1400175"/>
    <xdr:pic>
      <xdr:nvPicPr>
        <xdr:cNvPr id="0" name="image6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8</xdr:row>
      <xdr:rowOff>9525</xdr:rowOff>
    </xdr:from>
    <xdr:ext cx="1847850" cy="1390650"/>
    <xdr:pic>
      <xdr:nvPicPr>
        <xdr:cNvPr id="0" name="image6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16</xdr:row>
      <xdr:rowOff>1181100</xdr:rowOff>
    </xdr:from>
    <xdr:ext cx="1905000" cy="1400175"/>
    <xdr:pic>
      <xdr:nvPicPr>
        <xdr:cNvPr id="0" name="image6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9</xdr:row>
      <xdr:rowOff>19050</xdr:rowOff>
    </xdr:from>
    <xdr:ext cx="1857375" cy="1390650"/>
    <xdr:pic>
      <xdr:nvPicPr>
        <xdr:cNvPr id="0" name="image6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17</xdr:row>
      <xdr:rowOff>1181100</xdr:rowOff>
    </xdr:from>
    <xdr:ext cx="1924050" cy="1400175"/>
    <xdr:pic>
      <xdr:nvPicPr>
        <xdr:cNvPr id="0" name="image7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10</xdr:row>
      <xdr:rowOff>38100</xdr:rowOff>
    </xdr:from>
    <xdr:ext cx="1866900" cy="1390650"/>
    <xdr:pic>
      <xdr:nvPicPr>
        <xdr:cNvPr id="0" name="image7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18</xdr:row>
      <xdr:rowOff>1190625</xdr:rowOff>
    </xdr:from>
    <xdr:ext cx="1924050" cy="1409700"/>
    <xdr:pic>
      <xdr:nvPicPr>
        <xdr:cNvPr id="0" name="image6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11</xdr:row>
      <xdr:rowOff>142875</xdr:rowOff>
    </xdr:from>
    <xdr:ext cx="1876425" cy="1200150"/>
    <xdr:pic>
      <xdr:nvPicPr>
        <xdr:cNvPr id="0" name="image68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19</xdr:row>
      <xdr:rowOff>1162050</xdr:rowOff>
    </xdr:from>
    <xdr:ext cx="1914525" cy="1400175"/>
    <xdr:pic>
      <xdr:nvPicPr>
        <xdr:cNvPr id="0" name="image7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12</xdr:row>
      <xdr:rowOff>104775</xdr:rowOff>
    </xdr:from>
    <xdr:ext cx="1857375" cy="1019175"/>
    <xdr:pic>
      <xdr:nvPicPr>
        <xdr:cNvPr id="0" name="image7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20</xdr:row>
      <xdr:rowOff>1123950</xdr:rowOff>
    </xdr:from>
    <xdr:ext cx="1905000" cy="1390650"/>
    <xdr:pic>
      <xdr:nvPicPr>
        <xdr:cNvPr id="0" name="image7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</xdr:row>
      <xdr:rowOff>28575</xdr:rowOff>
    </xdr:from>
    <xdr:ext cx="1847850" cy="1390650"/>
    <xdr:pic>
      <xdr:nvPicPr>
        <xdr:cNvPr id="0" name="image7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14</xdr:row>
      <xdr:rowOff>19050</xdr:rowOff>
    </xdr:from>
    <xdr:ext cx="1885950" cy="1371600"/>
    <xdr:pic>
      <xdr:nvPicPr>
        <xdr:cNvPr id="0" name="image4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18</xdr:row>
      <xdr:rowOff>1123950</xdr:rowOff>
    </xdr:from>
    <xdr:ext cx="1905000" cy="1390650"/>
    <xdr:pic>
      <xdr:nvPicPr>
        <xdr:cNvPr id="0" name="image7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22</xdr:row>
      <xdr:rowOff>66675</xdr:rowOff>
    </xdr:from>
    <xdr:ext cx="1743075" cy="1162050"/>
    <xdr:pic>
      <xdr:nvPicPr>
        <xdr:cNvPr id="0" name="image73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1895475" cy="1266825"/>
    <xdr:pic>
      <xdr:nvPicPr>
        <xdr:cNvPr id="0" name="image78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47625</xdr:colOff>
      <xdr:row>2</xdr:row>
      <xdr:rowOff>0</xdr:rowOff>
    </xdr:from>
    <xdr:ext cx="5781675" cy="8220075"/>
    <xdr:pic>
      <xdr:nvPicPr>
        <xdr:cNvPr id="0" name="image7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43</xdr:row>
      <xdr:rowOff>114300</xdr:rowOff>
    </xdr:from>
    <xdr:ext cx="5810250" cy="8486775"/>
    <xdr:pic>
      <xdr:nvPicPr>
        <xdr:cNvPr id="0" name="image8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87</xdr:row>
      <xdr:rowOff>38100</xdr:rowOff>
    </xdr:from>
    <xdr:ext cx="5819775" cy="8439150"/>
    <xdr:pic>
      <xdr:nvPicPr>
        <xdr:cNvPr id="0" name="image7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130</xdr:row>
      <xdr:rowOff>85725</xdr:rowOff>
    </xdr:from>
    <xdr:ext cx="5819775" cy="8448675"/>
    <xdr:pic>
      <xdr:nvPicPr>
        <xdr:cNvPr id="0" name="image8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174</xdr:row>
      <xdr:rowOff>161925</xdr:rowOff>
    </xdr:from>
    <xdr:ext cx="5829300" cy="8458200"/>
    <xdr:pic>
      <xdr:nvPicPr>
        <xdr:cNvPr id="0" name="image8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218</xdr:row>
      <xdr:rowOff>152400</xdr:rowOff>
    </xdr:from>
    <xdr:ext cx="5829300" cy="8477250"/>
    <xdr:pic>
      <xdr:nvPicPr>
        <xdr:cNvPr id="0" name="image8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262</xdr:row>
      <xdr:rowOff>114300</xdr:rowOff>
    </xdr:from>
    <xdr:ext cx="5838825" cy="8439150"/>
    <xdr:pic>
      <xdr:nvPicPr>
        <xdr:cNvPr id="0" name="image8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305</xdr:row>
      <xdr:rowOff>152400</xdr:rowOff>
    </xdr:from>
    <xdr:ext cx="5838825" cy="8429625"/>
    <xdr:pic>
      <xdr:nvPicPr>
        <xdr:cNvPr id="0" name="image8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349</xdr:row>
      <xdr:rowOff>152400</xdr:rowOff>
    </xdr:from>
    <xdr:ext cx="5829300" cy="8496300"/>
    <xdr:pic>
      <xdr:nvPicPr>
        <xdr:cNvPr id="0" name="image84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600075</xdr:colOff>
      <xdr:row>10</xdr:row>
      <xdr:rowOff>114300</xdr:rowOff>
    </xdr:from>
    <xdr:ext cx="6029325" cy="6419850"/>
    <xdr:pic>
      <xdr:nvPicPr>
        <xdr:cNvPr id="0" name="image96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561975</xdr:colOff>
      <xdr:row>42</xdr:row>
      <xdr:rowOff>76200</xdr:rowOff>
    </xdr:from>
    <xdr:ext cx="6076950" cy="7553325"/>
    <xdr:pic>
      <xdr:nvPicPr>
        <xdr:cNvPr id="0" name="image9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561975</xdr:colOff>
      <xdr:row>80</xdr:row>
      <xdr:rowOff>9525</xdr:rowOff>
    </xdr:from>
    <xdr:ext cx="6057900" cy="7572375"/>
    <xdr:pic>
      <xdr:nvPicPr>
        <xdr:cNvPr id="0" name="image87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533400</xdr:colOff>
      <xdr:row>115</xdr:row>
      <xdr:rowOff>152400</xdr:rowOff>
    </xdr:from>
    <xdr:ext cx="6067425" cy="7591425"/>
    <xdr:pic>
      <xdr:nvPicPr>
        <xdr:cNvPr id="0" name="image89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533400</xdr:colOff>
      <xdr:row>152</xdr:row>
      <xdr:rowOff>76200</xdr:rowOff>
    </xdr:from>
    <xdr:ext cx="6096000" cy="7658100"/>
    <xdr:pic>
      <xdr:nvPicPr>
        <xdr:cNvPr id="0" name="image88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400050</xdr:colOff>
      <xdr:row>189</xdr:row>
      <xdr:rowOff>152400</xdr:rowOff>
    </xdr:from>
    <xdr:ext cx="6096000" cy="7600950"/>
    <xdr:pic>
      <xdr:nvPicPr>
        <xdr:cNvPr id="0" name="image9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314325</xdr:colOff>
      <xdr:row>229</xdr:row>
      <xdr:rowOff>76200</xdr:rowOff>
    </xdr:from>
    <xdr:ext cx="6115050" cy="7629525"/>
    <xdr:pic>
      <xdr:nvPicPr>
        <xdr:cNvPr id="0" name="image9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342900</xdr:colOff>
      <xdr:row>266</xdr:row>
      <xdr:rowOff>171450</xdr:rowOff>
    </xdr:from>
    <xdr:ext cx="6115050" cy="7562850"/>
    <xdr:pic>
      <xdr:nvPicPr>
        <xdr:cNvPr id="0" name="image98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323850</xdr:colOff>
      <xdr:row>305</xdr:row>
      <xdr:rowOff>0</xdr:rowOff>
    </xdr:from>
    <xdr:ext cx="6134100" cy="7600950"/>
    <xdr:pic>
      <xdr:nvPicPr>
        <xdr:cNvPr id="0" name="image97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.14"/>
    <col customWidth="1" min="2" max="2" width="17.86"/>
    <col customWidth="1" min="3" max="3" width="10.71"/>
    <col customWidth="1" min="4" max="4" width="14.86"/>
    <col customWidth="1" min="5" max="5" width="2.86"/>
    <col customWidth="1" min="6" max="6" width="22.86"/>
    <col customWidth="1" min="7" max="7" width="14.29"/>
    <col customWidth="1" min="8" max="8" width="2.29"/>
    <col customWidth="1" min="9" max="28" width="11.43"/>
  </cols>
  <sheetData>
    <row r="1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ht="14.25" customHeight="1">
      <c r="A2" s="1"/>
      <c r="B2" s="1"/>
      <c r="C2" s="1"/>
      <c r="D2" s="1"/>
      <c r="E2" s="1"/>
      <c r="F2" s="2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ht="14.25" customHeight="1">
      <c r="A3" s="1"/>
      <c r="B3" s="3" t="s">
        <v>0</v>
      </c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ht="14.25" customHeight="1">
      <c r="A4" s="1"/>
      <c r="B4" s="4" t="s">
        <v>1</v>
      </c>
      <c r="C4" s="1"/>
      <c r="D4" s="1"/>
      <c r="E4" s="1"/>
      <c r="F4" s="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ht="14.25" customHeight="1">
      <c r="A5" s="1"/>
      <c r="B5" s="4" t="s">
        <v>2</v>
      </c>
      <c r="C5" s="1"/>
      <c r="D5" s="1"/>
      <c r="E5" s="1"/>
      <c r="F5" s="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ht="14.25" customHeight="1">
      <c r="A6" s="1"/>
      <c r="B6" s="4" t="s">
        <v>3</v>
      </c>
      <c r="C6" s="1"/>
      <c r="D6" s="1"/>
      <c r="E6" s="1"/>
      <c r="F6" s="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ht="14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ht="14.25" customHeight="1">
      <c r="A8" s="1"/>
      <c r="B8" s="3" t="s">
        <v>4</v>
      </c>
      <c r="C8" s="3"/>
      <c r="D8" s="1"/>
      <c r="E8" s="1"/>
      <c r="F8" s="3" t="s">
        <v>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ht="14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ht="14.25" customHeight="1">
      <c r="A10" s="1"/>
      <c r="B10" s="1" t="s">
        <v>6</v>
      </c>
      <c r="C10" s="5"/>
      <c r="D10" s="6"/>
      <c r="E10" s="1"/>
      <c r="F10" s="1" t="s">
        <v>7</v>
      </c>
      <c r="G10" s="7">
        <f>'Climbing Holds'!T120+Macros!X25</f>
        <v>0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ht="14.25" customHeight="1">
      <c r="A11" s="1"/>
      <c r="B11" s="1" t="s">
        <v>8</v>
      </c>
      <c r="C11" s="5"/>
      <c r="D11" s="6"/>
      <c r="E11" s="1"/>
      <c r="F11" s="1" t="s">
        <v>9</v>
      </c>
      <c r="G11" s="7">
        <f>'Climbing Holds'!T121+Macros!X26</f>
        <v>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ht="14.25" customHeight="1">
      <c r="A12" s="1"/>
      <c r="B12" s="1" t="s">
        <v>10</v>
      </c>
      <c r="C12" s="5"/>
      <c r="D12" s="6"/>
      <c r="E12" s="1"/>
      <c r="F12" s="1" t="s">
        <v>11</v>
      </c>
      <c r="G12" s="8">
        <f>'Climbing Holds'!Z123</f>
        <v>0</v>
      </c>
      <c r="H12" s="1" t="s">
        <v>12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ht="14.25" customHeight="1">
      <c r="A13" s="1"/>
      <c r="B13" s="1" t="s">
        <v>13</v>
      </c>
      <c r="C13" s="5"/>
      <c r="D13" s="6"/>
      <c r="E13" s="1"/>
      <c r="F13" s="1"/>
      <c r="G13" s="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ht="14.25" customHeight="1">
      <c r="A14" s="1"/>
      <c r="B14" s="1" t="s">
        <v>14</v>
      </c>
      <c r="C14" s="5"/>
      <c r="D14" s="6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ht="14.25" customHeight="1">
      <c r="A15" s="1"/>
      <c r="B15" s="1" t="s">
        <v>15</v>
      </c>
      <c r="C15" s="5"/>
      <c r="D15" s="6"/>
      <c r="E15" s="1"/>
      <c r="F15" s="9" t="s">
        <v>16</v>
      </c>
      <c r="G15" s="10">
        <f>'Climbing Holds'!Z122+Macros!AD27</f>
        <v>0</v>
      </c>
      <c r="H15" s="10" t="s">
        <v>17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ht="14.25" customHeight="1">
      <c r="A16" s="1"/>
      <c r="B16" s="1" t="s">
        <v>18</v>
      </c>
      <c r="C16" s="5"/>
      <c r="D16" s="6"/>
      <c r="E16" s="1"/>
      <c r="F16" s="1"/>
      <c r="G16" s="11"/>
      <c r="H16" s="1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ht="14.25" customHeight="1">
      <c r="A17" s="1"/>
      <c r="B17" s="1" t="s">
        <v>19</v>
      </c>
      <c r="C17" s="12"/>
      <c r="D17" s="6"/>
      <c r="E17" s="1"/>
      <c r="F17" s="13"/>
      <c r="G17" s="14"/>
      <c r="H17" s="14"/>
      <c r="I17" s="13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ht="14.25" customHeight="1">
      <c r="A18" s="1"/>
      <c r="B18" s="1" t="s">
        <v>20</v>
      </c>
      <c r="C18" s="5"/>
      <c r="D18" s="6"/>
      <c r="E18" s="1"/>
      <c r="F18" s="13" t="s">
        <v>21</v>
      </c>
      <c r="G18" s="14"/>
      <c r="H18" s="14" t="s">
        <v>22</v>
      </c>
      <c r="I18" s="13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ht="14.25" customHeight="1">
      <c r="A19" s="1"/>
      <c r="B19" s="1"/>
      <c r="C19" s="15"/>
      <c r="D19" s="16"/>
      <c r="E19" s="1"/>
      <c r="F19" s="17"/>
      <c r="G19" s="18"/>
      <c r="H19" s="19"/>
      <c r="I19" s="13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ht="14.25" customHeight="1">
      <c r="A20" s="1"/>
      <c r="B20" s="1" t="s">
        <v>23</v>
      </c>
      <c r="C20" s="5"/>
      <c r="D20" s="6"/>
      <c r="E20" s="1"/>
      <c r="F20" s="17" t="s">
        <v>24</v>
      </c>
      <c r="G20" s="19">
        <f>G$15*(1-(G$18*0.01))</f>
        <v>0</v>
      </c>
      <c r="H20" s="19" t="s">
        <v>17</v>
      </c>
      <c r="I20" s="1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ht="14.25" customHeight="1">
      <c r="A21" s="1"/>
      <c r="B21" s="1"/>
      <c r="C21" s="1"/>
      <c r="D21" s="1"/>
      <c r="E21" s="1"/>
      <c r="F21" s="17"/>
      <c r="G21" s="19"/>
      <c r="H21" s="19"/>
      <c r="I21" s="1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ht="14.25" customHeight="1">
      <c r="A22" s="1"/>
      <c r="B22" s="1" t="s">
        <v>25</v>
      </c>
      <c r="C22" s="1"/>
      <c r="D22" s="1"/>
      <c r="E22" s="1"/>
      <c r="F22" s="1"/>
      <c r="G22" s="11"/>
      <c r="H22" s="1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ht="14.25" customHeight="1">
      <c r="A23" s="1"/>
      <c r="B23" s="20"/>
      <c r="C23" s="21"/>
      <c r="D23" s="22"/>
      <c r="E23" s="1"/>
      <c r="F23" s="1"/>
      <c r="G23" s="11"/>
      <c r="H23" s="1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ht="14.25" customHeight="1">
      <c r="A24" s="1"/>
      <c r="B24" s="23"/>
      <c r="C24" s="24"/>
      <c r="D24" s="25"/>
      <c r="E24" s="1"/>
      <c r="F24" s="1"/>
      <c r="G24" s="11"/>
      <c r="H24" s="1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ht="14.25" customHeight="1">
      <c r="A25" s="1"/>
      <c r="B25" s="26"/>
      <c r="C25" s="26"/>
      <c r="D25" s="26"/>
      <c r="E25" s="1"/>
      <c r="F25" s="1"/>
      <c r="G25" s="11"/>
      <c r="H25" s="1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ht="14.25" customHeight="1">
      <c r="A26" s="1"/>
      <c r="B26" s="3" t="s">
        <v>26</v>
      </c>
      <c r="C26" s="3"/>
      <c r="D26" s="1"/>
      <c r="E26" s="1"/>
      <c r="F26" s="27" t="s">
        <v>27</v>
      </c>
      <c r="G26" s="11"/>
      <c r="H26" s="1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ht="14.25" customHeight="1">
      <c r="A27" s="1"/>
      <c r="B27" s="1"/>
      <c r="C27" s="1"/>
      <c r="D27" s="1"/>
      <c r="E27" s="1"/>
      <c r="F27" s="1"/>
      <c r="G27" s="11"/>
      <c r="H27" s="1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ht="14.25" customHeight="1">
      <c r="A28" s="1"/>
      <c r="B28" s="1" t="s">
        <v>6</v>
      </c>
      <c r="C28" s="5"/>
      <c r="D28" s="6"/>
      <c r="E28" s="1"/>
      <c r="F28" s="9" t="s">
        <v>28</v>
      </c>
      <c r="G28" s="10">
        <f>G20</f>
        <v>0</v>
      </c>
      <c r="H28" s="10" t="s">
        <v>17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ht="14.25" customHeight="1">
      <c r="A29" s="1"/>
      <c r="B29" s="1" t="s">
        <v>8</v>
      </c>
      <c r="C29" s="5"/>
      <c r="D29" s="6"/>
      <c r="E29" s="1"/>
      <c r="F29" s="1"/>
      <c r="G29" s="11"/>
      <c r="H29" s="1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ht="14.25" customHeight="1">
      <c r="A30" s="1"/>
      <c r="B30" s="1" t="s">
        <v>10</v>
      </c>
      <c r="C30" s="5"/>
      <c r="D30" s="6"/>
      <c r="E30" s="1"/>
      <c r="F30" s="1" t="s">
        <v>29</v>
      </c>
      <c r="G30" s="11">
        <f>IF(G$28&lt;500,25*'Climbing Holds'!Z$120,0)</f>
        <v>0</v>
      </c>
      <c r="H30" s="11" t="s">
        <v>17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ht="14.25" customHeight="1">
      <c r="A31" s="1"/>
      <c r="B31" s="1" t="s">
        <v>13</v>
      </c>
      <c r="C31" s="5"/>
      <c r="D31" s="6"/>
      <c r="E31" s="1"/>
      <c r="F31" s="28" t="s">
        <v>30</v>
      </c>
      <c r="G31" s="29"/>
      <c r="H31" s="2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ht="14.25" customHeight="1">
      <c r="A32" s="1"/>
      <c r="B32" s="1" t="s">
        <v>14</v>
      </c>
      <c r="C32" s="5"/>
      <c r="D32" s="6"/>
      <c r="E32" s="1"/>
      <c r="F32" s="1"/>
      <c r="G32" s="11"/>
      <c r="H32" s="1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ht="14.25" customHeight="1">
      <c r="A33" s="1"/>
      <c r="B33" s="1" t="s">
        <v>18</v>
      </c>
      <c r="C33" s="5"/>
      <c r="D33" s="6"/>
      <c r="E33" s="1"/>
      <c r="F33" s="1"/>
      <c r="G33" s="11"/>
      <c r="H33" s="1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ht="14.25" customHeight="1">
      <c r="A34" s="1"/>
      <c r="B34" s="1" t="s">
        <v>19</v>
      </c>
      <c r="C34" s="5"/>
      <c r="D34" s="6"/>
      <c r="E34" s="1"/>
      <c r="F34" s="28"/>
      <c r="G34" s="11"/>
      <c r="H34" s="1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ht="14.25" customHeight="1">
      <c r="A35" s="1"/>
      <c r="B35" s="1" t="s">
        <v>20</v>
      </c>
      <c r="C35" s="15"/>
      <c r="D35" s="16"/>
      <c r="E35" s="1"/>
      <c r="F35" s="28"/>
      <c r="G35" s="11"/>
      <c r="H35" s="1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ht="14.25" customHeight="1">
      <c r="A36" s="1"/>
      <c r="B36" s="1"/>
      <c r="C36" s="1"/>
      <c r="D36" s="1"/>
      <c r="E36" s="1"/>
      <c r="F36" s="30"/>
      <c r="G36" s="29"/>
      <c r="H36" s="2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ht="14.25" customHeight="1">
      <c r="A37" s="1"/>
      <c r="B37" s="1" t="s">
        <v>25</v>
      </c>
      <c r="C37" s="1"/>
      <c r="D37" s="1"/>
      <c r="E37" s="1"/>
      <c r="F37" s="31" t="s">
        <v>31</v>
      </c>
      <c r="G37" s="32">
        <f>SUM(G28,G30,G33)</f>
        <v>0</v>
      </c>
      <c r="H37" s="32" t="s">
        <v>17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ht="14.25" customHeight="1">
      <c r="A38" s="1"/>
      <c r="B38" s="33"/>
      <c r="C38" s="21"/>
      <c r="D38" s="22"/>
      <c r="E38" s="1"/>
      <c r="F38" s="1"/>
      <c r="G38" s="11"/>
      <c r="H38" s="1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ht="14.25" customHeight="1">
      <c r="A39" s="1"/>
      <c r="B39" s="23"/>
      <c r="C39" s="24"/>
      <c r="D39" s="25"/>
      <c r="E39" s="1"/>
      <c r="F39" s="1"/>
      <c r="G39" s="11"/>
      <c r="H39" s="1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ht="9.0" customHeight="1">
      <c r="A40" s="1"/>
      <c r="B40" s="1"/>
      <c r="C40" s="1"/>
      <c r="D40" s="1"/>
      <c r="E40" s="1"/>
      <c r="F40" s="1"/>
      <c r="G40" s="11"/>
      <c r="H40" s="1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ht="46.5" customHeight="1">
      <c r="A43" s="1"/>
      <c r="B43" s="34" t="s">
        <v>32</v>
      </c>
      <c r="C43" s="16"/>
      <c r="D43" s="16"/>
      <c r="E43" s="16"/>
      <c r="F43" s="16"/>
      <c r="G43" s="35"/>
      <c r="H43" s="36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ht="32.25" customHeight="1">
      <c r="A44" s="1"/>
      <c r="B44" s="37" t="s">
        <v>33</v>
      </c>
      <c r="C44" s="16"/>
      <c r="D44" s="16"/>
      <c r="E44" s="16"/>
      <c r="F44" s="16"/>
      <c r="G44" s="35"/>
      <c r="H44" s="36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ht="14.25" customHeight="1">
      <c r="A45" s="1"/>
      <c r="B45" s="2"/>
      <c r="C45" s="2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3"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B23:D24"/>
    <mergeCell ref="C28:D28"/>
    <mergeCell ref="C29:D29"/>
    <mergeCell ref="C30:D30"/>
    <mergeCell ref="C31:D31"/>
    <mergeCell ref="C32:D32"/>
    <mergeCell ref="C33:D33"/>
    <mergeCell ref="C34:D34"/>
    <mergeCell ref="C35:D35"/>
    <mergeCell ref="B38:D39"/>
    <mergeCell ref="B43:G43"/>
    <mergeCell ref="B44:G44"/>
  </mergeCells>
  <hyperlinks>
    <hyperlink display="Climbing Holds" location="'Climbing Holds'!A1" ref="B4"/>
    <hyperlink display="Macros" location="'Climbing Holds'!A1" ref="B5"/>
    <hyperlink display="Terms and Conditions" location="'AGB-Terms and Conditions'!A1" ref="B6"/>
  </hyperlinks>
  <printOptions/>
  <pageMargins bottom="0.787401575" footer="0.0" header="0.0" left="0.7" right="0.7" top="0.7874015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7.57"/>
    <col customWidth="1" min="2" max="2" width="30.14"/>
    <col customWidth="1" min="3" max="3" width="11.43"/>
    <col customWidth="1" min="4" max="4" width="39.0"/>
    <col customWidth="1" min="5" max="5" width="15.43"/>
    <col customWidth="1" min="6" max="6" width="13.86"/>
    <col customWidth="1" min="7" max="7" width="8.43"/>
    <col customWidth="1" min="8" max="8" width="12.71"/>
    <col customWidth="1" min="9" max="9" width="15.0"/>
    <col customWidth="1" min="10" max="18" width="10.0"/>
    <col customWidth="1" min="19" max="19" width="10.71"/>
    <col customWidth="1" min="20" max="20" width="1.86"/>
    <col customWidth="1" min="21" max="22" width="1.71"/>
    <col customWidth="1" min="23" max="23" width="1.86"/>
    <col customWidth="1" min="24" max="24" width="2.0"/>
    <col customWidth="1" min="25" max="25" width="1.71"/>
    <col customWidth="1" min="26" max="26" width="22.43"/>
    <col customWidth="1" min="27" max="27" width="10.86"/>
    <col customWidth="1" min="28" max="28" width="12.57"/>
    <col customWidth="1" min="29" max="29" width="10.71"/>
    <col customWidth="1" min="30" max="30" width="13.14"/>
    <col customWidth="1" min="31" max="49" width="11.43"/>
  </cols>
  <sheetData>
    <row r="1" ht="14.25" customHeight="1">
      <c r="A1" s="38"/>
      <c r="B1" s="1"/>
      <c r="C1" s="1"/>
      <c r="D1" s="39"/>
      <c r="E1" s="1"/>
      <c r="F1" s="1"/>
      <c r="G1" s="1"/>
      <c r="H1" s="1"/>
      <c r="I1" s="11"/>
      <c r="J1" s="1"/>
      <c r="K1" s="1"/>
      <c r="L1" s="1"/>
      <c r="M1" s="1"/>
      <c r="N1" s="1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1"/>
      <c r="AA1" s="1"/>
      <c r="AB1" s="13"/>
      <c r="AC1" s="13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ht="14.25" customHeight="1">
      <c r="A2" s="38"/>
      <c r="B2" s="1"/>
      <c r="C2" s="1"/>
      <c r="D2" s="39"/>
      <c r="E2" s="1"/>
      <c r="F2" s="1"/>
      <c r="G2" s="1"/>
      <c r="H2" s="1"/>
      <c r="I2" s="11"/>
      <c r="J2" s="1"/>
      <c r="K2" s="1"/>
      <c r="L2" s="1"/>
      <c r="M2" s="1"/>
      <c r="N2" s="13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1"/>
      <c r="AA2" s="1"/>
      <c r="AB2" s="13"/>
      <c r="AC2" s="13"/>
      <c r="AD2" s="1"/>
      <c r="AE2" s="1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</row>
    <row r="3" ht="14.25" customHeight="1">
      <c r="A3" s="38"/>
      <c r="B3" s="1"/>
      <c r="C3" s="1"/>
      <c r="D3" s="39"/>
      <c r="E3" s="1"/>
      <c r="F3" s="1"/>
      <c r="G3" s="1"/>
      <c r="H3" s="1"/>
      <c r="I3" s="11"/>
      <c r="J3" s="1"/>
      <c r="K3" s="1"/>
      <c r="L3" s="1"/>
      <c r="M3" s="1"/>
      <c r="N3" s="13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1"/>
      <c r="AA3" s="1"/>
      <c r="AB3" s="13"/>
      <c r="AC3" s="13"/>
      <c r="AD3" s="1"/>
      <c r="AE3" s="1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ht="14.25" customHeight="1">
      <c r="A4" s="38"/>
      <c r="B4" s="1"/>
      <c r="C4" s="1"/>
      <c r="D4" s="39"/>
      <c r="E4" s="40"/>
      <c r="F4" s="1"/>
      <c r="G4" s="1"/>
      <c r="H4" s="1"/>
      <c r="I4" s="11"/>
      <c r="J4" s="1"/>
      <c r="K4" s="1"/>
      <c r="L4" s="1"/>
      <c r="M4" s="1"/>
      <c r="N4" s="13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1"/>
      <c r="AA4" s="1"/>
      <c r="AB4" s="13"/>
      <c r="AC4" s="13"/>
      <c r="AD4" s="1"/>
      <c r="AE4" s="1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ht="14.25" customHeight="1">
      <c r="A5" s="38"/>
      <c r="B5" s="1"/>
      <c r="C5" s="1"/>
      <c r="D5" s="39"/>
      <c r="E5" s="41" t="s">
        <v>34</v>
      </c>
      <c r="F5" s="1"/>
      <c r="G5" s="1"/>
      <c r="H5" s="1"/>
      <c r="I5" s="11"/>
      <c r="J5" s="1"/>
      <c r="K5" s="1"/>
      <c r="L5" s="1"/>
      <c r="M5" s="1"/>
      <c r="N5" s="13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1"/>
      <c r="AA5" s="1"/>
      <c r="AB5" s="13"/>
      <c r="AC5" s="13"/>
      <c r="AD5" s="1"/>
      <c r="AE5" s="1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ht="14.25" customHeight="1">
      <c r="A6" s="38"/>
      <c r="B6" s="1"/>
      <c r="C6" s="1"/>
      <c r="D6" s="39"/>
      <c r="E6" s="4" t="s">
        <v>35</v>
      </c>
      <c r="F6" s="1"/>
      <c r="G6" s="1"/>
      <c r="H6" s="1"/>
      <c r="I6" s="42"/>
      <c r="J6" s="1"/>
      <c r="K6" s="1"/>
      <c r="L6" s="1"/>
      <c r="M6" s="1"/>
      <c r="N6" s="1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1"/>
      <c r="AA6" s="1"/>
      <c r="AB6" s="13"/>
      <c r="AC6" s="13"/>
      <c r="AD6" s="1"/>
      <c r="AE6" s="1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</row>
    <row r="7" ht="76.5" customHeight="1">
      <c r="A7" s="38"/>
      <c r="B7" s="1"/>
      <c r="C7" s="1"/>
      <c r="D7" s="39"/>
      <c r="E7" s="1"/>
      <c r="F7" s="1"/>
      <c r="G7" s="1"/>
      <c r="H7" s="1"/>
      <c r="I7" s="43" t="s">
        <v>36</v>
      </c>
      <c r="J7" s="1"/>
      <c r="K7" s="1"/>
      <c r="L7" s="1"/>
      <c r="M7" s="1"/>
      <c r="N7" s="1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1"/>
      <c r="AA7" s="1"/>
      <c r="AB7" s="13"/>
      <c r="AC7" s="13"/>
      <c r="AD7" s="1"/>
      <c r="AE7" s="1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ht="45.0" customHeight="1">
      <c r="A8" s="38"/>
      <c r="B8" s="44" t="s">
        <v>37</v>
      </c>
      <c r="C8" s="45" t="s">
        <v>38</v>
      </c>
      <c r="D8" s="45" t="s">
        <v>39</v>
      </c>
      <c r="E8" s="45" t="s">
        <v>40</v>
      </c>
      <c r="F8" s="45" t="s">
        <v>41</v>
      </c>
      <c r="G8" s="45" t="s">
        <v>42</v>
      </c>
      <c r="H8" s="46" t="s">
        <v>43</v>
      </c>
      <c r="I8" s="47" t="s">
        <v>44</v>
      </c>
      <c r="J8" s="48" t="s">
        <v>45</v>
      </c>
      <c r="K8" s="49" t="s">
        <v>46</v>
      </c>
      <c r="L8" s="50" t="s">
        <v>47</v>
      </c>
      <c r="M8" s="51" t="s">
        <v>48</v>
      </c>
      <c r="N8" s="52" t="s">
        <v>49</v>
      </c>
      <c r="O8" s="53" t="s">
        <v>50</v>
      </c>
      <c r="P8" s="54" t="s">
        <v>51</v>
      </c>
      <c r="Q8" s="55" t="s">
        <v>52</v>
      </c>
      <c r="R8" s="56" t="s">
        <v>53</v>
      </c>
      <c r="S8" s="57" t="s">
        <v>54</v>
      </c>
      <c r="T8" s="58"/>
      <c r="U8" s="59"/>
      <c r="V8" s="59"/>
      <c r="W8" s="59"/>
      <c r="X8" s="59"/>
      <c r="Y8" s="59"/>
      <c r="Z8" s="60" t="s">
        <v>55</v>
      </c>
      <c r="AA8" s="1"/>
      <c r="AB8" s="61" t="s">
        <v>56</v>
      </c>
      <c r="AC8" s="61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</row>
    <row r="9" ht="99.0" customHeight="1">
      <c r="A9" s="62"/>
      <c r="B9" s="63"/>
      <c r="C9" s="64">
        <v>10891.0</v>
      </c>
      <c r="D9" s="65" t="s">
        <v>57</v>
      </c>
      <c r="E9" s="66" t="s">
        <v>58</v>
      </c>
      <c r="F9" s="67" t="s">
        <v>59</v>
      </c>
      <c r="G9" s="67">
        <v>65.0</v>
      </c>
      <c r="H9" s="68" t="s">
        <v>60</v>
      </c>
      <c r="I9" s="69">
        <v>1670.0</v>
      </c>
      <c r="J9" s="70"/>
      <c r="K9" s="71"/>
      <c r="L9" s="72"/>
      <c r="M9" s="73"/>
      <c r="N9" s="74"/>
      <c r="O9" s="75"/>
      <c r="P9" s="76"/>
      <c r="Q9" s="77"/>
      <c r="R9" s="78"/>
      <c r="S9" s="79"/>
      <c r="T9" s="80"/>
      <c r="U9" s="81"/>
      <c r="V9" s="82" t="s">
        <v>61</v>
      </c>
      <c r="W9" s="81"/>
      <c r="X9" s="81"/>
      <c r="Y9" s="83"/>
      <c r="Z9" s="84">
        <f t="shared" ref="Z9:Z48" si="1">SUM(J9:S9)*I9</f>
        <v>0</v>
      </c>
      <c r="AA9" s="85"/>
      <c r="AB9" s="86">
        <v>18.0</v>
      </c>
      <c r="AC9" s="87">
        <f t="shared" ref="AC9:AC48" si="2">SUM(J9:S9)*AB9</f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</row>
    <row r="10" ht="99.75" customHeight="1">
      <c r="A10" s="88"/>
      <c r="B10" s="89"/>
      <c r="C10" s="90">
        <v>10709.0</v>
      </c>
      <c r="D10" s="91" t="s">
        <v>62</v>
      </c>
      <c r="E10" s="92" t="s">
        <v>63</v>
      </c>
      <c r="F10" s="93" t="s">
        <v>64</v>
      </c>
      <c r="G10" s="93">
        <v>2.0</v>
      </c>
      <c r="H10" s="94" t="s">
        <v>60</v>
      </c>
      <c r="I10" s="95">
        <v>169.0</v>
      </c>
      <c r="J10" s="96"/>
      <c r="K10" s="97"/>
      <c r="L10" s="98"/>
      <c r="M10" s="99"/>
      <c r="N10" s="100"/>
      <c r="O10" s="101"/>
      <c r="P10" s="102"/>
      <c r="Q10" s="103"/>
      <c r="R10" s="104"/>
      <c r="S10" s="105"/>
      <c r="T10" s="106"/>
      <c r="U10" s="107"/>
      <c r="V10" s="88" t="s">
        <v>61</v>
      </c>
      <c r="W10" s="107"/>
      <c r="X10" s="107"/>
      <c r="Y10" s="108"/>
      <c r="Z10" s="109">
        <f t="shared" si="1"/>
        <v>0</v>
      </c>
      <c r="AA10" s="107"/>
      <c r="AB10" s="87">
        <v>2.48</v>
      </c>
      <c r="AC10" s="87">
        <f t="shared" si="2"/>
        <v>0</v>
      </c>
      <c r="AD10" s="110"/>
      <c r="AE10" s="111"/>
      <c r="AF10" s="2"/>
      <c r="AG10" s="2"/>
      <c r="AH10" s="2"/>
      <c r="AI10" s="11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</row>
    <row r="11" ht="99.75" customHeight="1">
      <c r="A11" s="88"/>
      <c r="B11" s="89"/>
      <c r="C11" s="90">
        <v>10714.0</v>
      </c>
      <c r="D11" s="91" t="s">
        <v>65</v>
      </c>
      <c r="E11" s="92" t="s">
        <v>63</v>
      </c>
      <c r="F11" s="93" t="s">
        <v>64</v>
      </c>
      <c r="G11" s="93">
        <v>2.0</v>
      </c>
      <c r="H11" s="94" t="s">
        <v>60</v>
      </c>
      <c r="I11" s="95">
        <v>168.0</v>
      </c>
      <c r="J11" s="96"/>
      <c r="K11" s="97"/>
      <c r="L11" s="98"/>
      <c r="M11" s="99"/>
      <c r="N11" s="100"/>
      <c r="O11" s="101"/>
      <c r="P11" s="102"/>
      <c r="Q11" s="103"/>
      <c r="R11" s="104"/>
      <c r="S11" s="105"/>
      <c r="T11" s="106"/>
      <c r="U11" s="107"/>
      <c r="V11" s="88" t="s">
        <v>61</v>
      </c>
      <c r="W11" s="107"/>
      <c r="X11" s="107"/>
      <c r="Y11" s="108"/>
      <c r="Z11" s="109">
        <f t="shared" si="1"/>
        <v>0</v>
      </c>
      <c r="AA11" s="107"/>
      <c r="AB11" s="87">
        <v>2.57</v>
      </c>
      <c r="AC11" s="87">
        <f t="shared" si="2"/>
        <v>0</v>
      </c>
      <c r="AD11" s="110"/>
      <c r="AE11" s="111"/>
      <c r="AF11" s="2"/>
      <c r="AG11" s="2"/>
      <c r="AH11" s="2"/>
      <c r="AI11" s="11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</row>
    <row r="12" ht="99.75" customHeight="1">
      <c r="A12" s="88"/>
      <c r="B12" s="89"/>
      <c r="C12" s="90">
        <v>10715.0</v>
      </c>
      <c r="D12" s="91" t="s">
        <v>66</v>
      </c>
      <c r="E12" s="92" t="s">
        <v>67</v>
      </c>
      <c r="F12" s="93" t="s">
        <v>64</v>
      </c>
      <c r="G12" s="93">
        <v>2.0</v>
      </c>
      <c r="H12" s="94" t="s">
        <v>60</v>
      </c>
      <c r="I12" s="95">
        <v>171.0</v>
      </c>
      <c r="J12" s="96"/>
      <c r="K12" s="97"/>
      <c r="L12" s="98"/>
      <c r="M12" s="99"/>
      <c r="N12" s="100"/>
      <c r="O12" s="101"/>
      <c r="P12" s="102"/>
      <c r="Q12" s="103"/>
      <c r="R12" s="104"/>
      <c r="S12" s="105"/>
      <c r="T12" s="106"/>
      <c r="U12" s="107"/>
      <c r="V12" s="88" t="s">
        <v>61</v>
      </c>
      <c r="W12" s="107"/>
      <c r="X12" s="107"/>
      <c r="Y12" s="108"/>
      <c r="Z12" s="109">
        <f t="shared" si="1"/>
        <v>0</v>
      </c>
      <c r="AA12" s="107"/>
      <c r="AB12" s="87">
        <v>2.53</v>
      </c>
      <c r="AC12" s="87">
        <f t="shared" si="2"/>
        <v>0</v>
      </c>
      <c r="AD12" s="110"/>
      <c r="AE12" s="111"/>
      <c r="AF12" s="2"/>
      <c r="AG12" s="2"/>
      <c r="AH12" s="2"/>
      <c r="AI12" s="11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</row>
    <row r="13" ht="99.75" customHeight="1">
      <c r="A13" s="88"/>
      <c r="B13" s="89"/>
      <c r="C13" s="90">
        <v>10716.0</v>
      </c>
      <c r="D13" s="91" t="s">
        <v>68</v>
      </c>
      <c r="E13" s="92" t="s">
        <v>67</v>
      </c>
      <c r="F13" s="93" t="s">
        <v>64</v>
      </c>
      <c r="G13" s="93">
        <v>2.0</v>
      </c>
      <c r="H13" s="94" t="s">
        <v>60</v>
      </c>
      <c r="I13" s="95">
        <v>172.0</v>
      </c>
      <c r="J13" s="96"/>
      <c r="K13" s="97"/>
      <c r="L13" s="98"/>
      <c r="M13" s="99"/>
      <c r="N13" s="100"/>
      <c r="O13" s="101"/>
      <c r="P13" s="102"/>
      <c r="Q13" s="103"/>
      <c r="R13" s="104"/>
      <c r="S13" s="105"/>
      <c r="T13" s="106"/>
      <c r="U13" s="107"/>
      <c r="V13" s="88" t="s">
        <v>61</v>
      </c>
      <c r="W13" s="107"/>
      <c r="X13" s="107"/>
      <c r="Y13" s="108"/>
      <c r="Z13" s="109">
        <f t="shared" si="1"/>
        <v>0</v>
      </c>
      <c r="AA13" s="107"/>
      <c r="AB13" s="87">
        <v>2.64</v>
      </c>
      <c r="AC13" s="87">
        <f t="shared" si="2"/>
        <v>0</v>
      </c>
      <c r="AD13" s="110"/>
      <c r="AE13" s="111"/>
      <c r="AF13" s="2"/>
      <c r="AG13" s="2"/>
      <c r="AH13" s="2"/>
      <c r="AI13" s="11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</row>
    <row r="14" ht="99.75" customHeight="1">
      <c r="A14" s="88"/>
      <c r="B14" s="89"/>
      <c r="C14" s="90">
        <v>10705.0</v>
      </c>
      <c r="D14" s="91" t="s">
        <v>69</v>
      </c>
      <c r="E14" s="92" t="s">
        <v>63</v>
      </c>
      <c r="F14" s="93" t="s">
        <v>64</v>
      </c>
      <c r="G14" s="93">
        <v>2.0</v>
      </c>
      <c r="H14" s="94" t="s">
        <v>60</v>
      </c>
      <c r="I14" s="95">
        <v>179.0</v>
      </c>
      <c r="J14" s="96"/>
      <c r="K14" s="113"/>
      <c r="L14" s="98"/>
      <c r="M14" s="99"/>
      <c r="N14" s="100"/>
      <c r="O14" s="101"/>
      <c r="P14" s="102"/>
      <c r="Q14" s="103"/>
      <c r="R14" s="104"/>
      <c r="S14" s="105"/>
      <c r="T14" s="106"/>
      <c r="U14" s="107"/>
      <c r="V14" s="88" t="s">
        <v>61</v>
      </c>
      <c r="W14" s="107"/>
      <c r="X14" s="107"/>
      <c r="Y14" s="108"/>
      <c r="Z14" s="109">
        <f t="shared" si="1"/>
        <v>0</v>
      </c>
      <c r="AA14" s="107"/>
      <c r="AB14" s="87">
        <v>2.06</v>
      </c>
      <c r="AC14" s="87">
        <f t="shared" si="2"/>
        <v>0</v>
      </c>
      <c r="AD14" s="110"/>
      <c r="AE14" s="111"/>
      <c r="AF14" s="2"/>
      <c r="AG14" s="2"/>
      <c r="AH14" s="2"/>
      <c r="AI14" s="11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</row>
    <row r="15" ht="99.75" customHeight="1">
      <c r="A15" s="88"/>
      <c r="B15" s="89"/>
      <c r="C15" s="90">
        <v>10706.0</v>
      </c>
      <c r="D15" s="91" t="s">
        <v>70</v>
      </c>
      <c r="E15" s="92" t="s">
        <v>71</v>
      </c>
      <c r="F15" s="93" t="s">
        <v>64</v>
      </c>
      <c r="G15" s="93">
        <v>2.0</v>
      </c>
      <c r="H15" s="94" t="s">
        <v>60</v>
      </c>
      <c r="I15" s="95">
        <v>178.0</v>
      </c>
      <c r="J15" s="96"/>
      <c r="K15" s="97"/>
      <c r="L15" s="98"/>
      <c r="M15" s="99"/>
      <c r="N15" s="114"/>
      <c r="O15" s="101"/>
      <c r="P15" s="102"/>
      <c r="Q15" s="103"/>
      <c r="R15" s="104"/>
      <c r="S15" s="105"/>
      <c r="T15" s="106"/>
      <c r="U15" s="107"/>
      <c r="V15" s="88" t="s">
        <v>61</v>
      </c>
      <c r="W15" s="107"/>
      <c r="X15" s="107"/>
      <c r="Y15" s="108"/>
      <c r="Z15" s="109">
        <f t="shared" si="1"/>
        <v>0</v>
      </c>
      <c r="AA15" s="107"/>
      <c r="AB15" s="87">
        <v>2.03</v>
      </c>
      <c r="AC15" s="87">
        <f t="shared" si="2"/>
        <v>0</v>
      </c>
      <c r="AD15" s="110"/>
      <c r="AE15" s="111"/>
      <c r="AF15" s="2"/>
      <c r="AG15" s="2"/>
      <c r="AH15" s="2"/>
      <c r="AI15" s="11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</row>
    <row r="16" ht="99.75" customHeight="1">
      <c r="A16" s="88"/>
      <c r="B16" s="89"/>
      <c r="C16" s="90">
        <v>10717.0</v>
      </c>
      <c r="D16" s="91" t="s">
        <v>72</v>
      </c>
      <c r="E16" s="92" t="s">
        <v>67</v>
      </c>
      <c r="F16" s="93" t="s">
        <v>73</v>
      </c>
      <c r="G16" s="93">
        <v>2.0</v>
      </c>
      <c r="H16" s="94" t="s">
        <v>60</v>
      </c>
      <c r="I16" s="95">
        <v>160.0</v>
      </c>
      <c r="J16" s="96"/>
      <c r="K16" s="97"/>
      <c r="L16" s="98"/>
      <c r="M16" s="99"/>
      <c r="N16" s="100"/>
      <c r="O16" s="101"/>
      <c r="P16" s="102"/>
      <c r="Q16" s="103"/>
      <c r="R16" s="104"/>
      <c r="S16" s="105"/>
      <c r="T16" s="106"/>
      <c r="U16" s="107"/>
      <c r="V16" s="88" t="s">
        <v>61</v>
      </c>
      <c r="W16" s="107"/>
      <c r="X16" s="107"/>
      <c r="Y16" s="108"/>
      <c r="Z16" s="109">
        <f t="shared" si="1"/>
        <v>0</v>
      </c>
      <c r="AA16" s="107"/>
      <c r="AB16" s="87">
        <v>1.83</v>
      </c>
      <c r="AC16" s="87">
        <f t="shared" si="2"/>
        <v>0</v>
      </c>
      <c r="AD16" s="110"/>
      <c r="AE16" s="111"/>
      <c r="AF16" s="2"/>
      <c r="AG16" s="2"/>
      <c r="AH16" s="2"/>
      <c r="AI16" s="11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ht="99.75" customHeight="1">
      <c r="A17" s="88"/>
      <c r="B17" s="89"/>
      <c r="C17" s="90">
        <v>10718.0</v>
      </c>
      <c r="D17" s="91" t="s">
        <v>74</v>
      </c>
      <c r="E17" s="92" t="s">
        <v>63</v>
      </c>
      <c r="F17" s="93" t="s">
        <v>73</v>
      </c>
      <c r="G17" s="93">
        <v>4.0</v>
      </c>
      <c r="H17" s="94" t="s">
        <v>60</v>
      </c>
      <c r="I17" s="95">
        <v>173.0</v>
      </c>
      <c r="J17" s="96"/>
      <c r="K17" s="97"/>
      <c r="L17" s="98"/>
      <c r="M17" s="99"/>
      <c r="N17" s="100"/>
      <c r="O17" s="101"/>
      <c r="P17" s="102"/>
      <c r="Q17" s="103"/>
      <c r="R17" s="104"/>
      <c r="S17" s="105"/>
      <c r="T17" s="106"/>
      <c r="U17" s="107"/>
      <c r="V17" s="88" t="s">
        <v>61</v>
      </c>
      <c r="W17" s="107"/>
      <c r="X17" s="107"/>
      <c r="Y17" s="108"/>
      <c r="Z17" s="109">
        <f t="shared" si="1"/>
        <v>0</v>
      </c>
      <c r="AA17" s="107"/>
      <c r="AB17" s="87">
        <v>3.65</v>
      </c>
      <c r="AC17" s="87">
        <f t="shared" si="2"/>
        <v>0</v>
      </c>
      <c r="AD17" s="110"/>
      <c r="AE17" s="111"/>
      <c r="AF17" s="2"/>
      <c r="AG17" s="2"/>
      <c r="AH17" s="2"/>
      <c r="AI17" s="11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ht="99.75" customHeight="1">
      <c r="A18" s="88"/>
      <c r="B18" s="89"/>
      <c r="C18" s="90">
        <v>10719.0</v>
      </c>
      <c r="D18" s="91" t="s">
        <v>75</v>
      </c>
      <c r="E18" s="92" t="s">
        <v>67</v>
      </c>
      <c r="F18" s="93" t="s">
        <v>73</v>
      </c>
      <c r="G18" s="93">
        <v>4.0</v>
      </c>
      <c r="H18" s="94" t="s">
        <v>60</v>
      </c>
      <c r="I18" s="95">
        <v>177.0</v>
      </c>
      <c r="J18" s="96"/>
      <c r="K18" s="97"/>
      <c r="L18" s="98"/>
      <c r="M18" s="99"/>
      <c r="N18" s="100"/>
      <c r="O18" s="101"/>
      <c r="P18" s="102"/>
      <c r="Q18" s="103"/>
      <c r="R18" s="104"/>
      <c r="S18" s="105"/>
      <c r="T18" s="106"/>
      <c r="U18" s="107"/>
      <c r="V18" s="88" t="s">
        <v>61</v>
      </c>
      <c r="W18" s="107"/>
      <c r="X18" s="107"/>
      <c r="Y18" s="108"/>
      <c r="Z18" s="109">
        <f t="shared" si="1"/>
        <v>0</v>
      </c>
      <c r="AA18" s="107"/>
      <c r="AB18" s="87">
        <v>3.32</v>
      </c>
      <c r="AC18" s="87">
        <f t="shared" si="2"/>
        <v>0</v>
      </c>
      <c r="AD18" s="110"/>
      <c r="AE18" s="111"/>
      <c r="AF18" s="2"/>
      <c r="AG18" s="2"/>
      <c r="AH18" s="2"/>
      <c r="AI18" s="11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</row>
    <row r="19" ht="99.75" customHeight="1">
      <c r="A19" s="88"/>
      <c r="B19" s="89"/>
      <c r="C19" s="90">
        <v>10702.0</v>
      </c>
      <c r="D19" s="91" t="s">
        <v>76</v>
      </c>
      <c r="E19" s="92" t="s">
        <v>71</v>
      </c>
      <c r="F19" s="93" t="s">
        <v>73</v>
      </c>
      <c r="G19" s="93">
        <v>2.0</v>
      </c>
      <c r="H19" s="94" t="s">
        <v>60</v>
      </c>
      <c r="I19" s="95">
        <v>137.0</v>
      </c>
      <c r="J19" s="96"/>
      <c r="K19" s="115"/>
      <c r="L19" s="98"/>
      <c r="M19" s="99"/>
      <c r="N19" s="100"/>
      <c r="O19" s="101"/>
      <c r="P19" s="102"/>
      <c r="Q19" s="103"/>
      <c r="R19" s="104"/>
      <c r="S19" s="105"/>
      <c r="T19" s="106"/>
      <c r="U19" s="107"/>
      <c r="V19" s="88" t="s">
        <v>61</v>
      </c>
      <c r="W19" s="107"/>
      <c r="X19" s="107"/>
      <c r="Y19" s="108"/>
      <c r="Z19" s="109">
        <f t="shared" si="1"/>
        <v>0</v>
      </c>
      <c r="AA19" s="107"/>
      <c r="AB19" s="87">
        <v>1.34</v>
      </c>
      <c r="AC19" s="87">
        <f t="shared" si="2"/>
        <v>0</v>
      </c>
      <c r="AD19" s="110"/>
      <c r="AE19" s="111"/>
      <c r="AF19" s="2"/>
      <c r="AG19" s="2"/>
      <c r="AH19" s="2"/>
      <c r="AI19" s="11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</row>
    <row r="20" ht="99.75" customHeight="1">
      <c r="A20" s="88"/>
      <c r="B20" s="89"/>
      <c r="C20" s="90">
        <v>10701.0</v>
      </c>
      <c r="D20" s="91" t="s">
        <v>77</v>
      </c>
      <c r="E20" s="92" t="s">
        <v>71</v>
      </c>
      <c r="F20" s="93" t="s">
        <v>73</v>
      </c>
      <c r="G20" s="93">
        <v>2.0</v>
      </c>
      <c r="H20" s="94" t="s">
        <v>60</v>
      </c>
      <c r="I20" s="95">
        <v>137.0</v>
      </c>
      <c r="J20" s="96"/>
      <c r="K20" s="97"/>
      <c r="L20" s="98"/>
      <c r="M20" s="99"/>
      <c r="N20" s="100"/>
      <c r="O20" s="101"/>
      <c r="P20" s="102"/>
      <c r="Q20" s="103"/>
      <c r="R20" s="104"/>
      <c r="S20" s="105"/>
      <c r="T20" s="106"/>
      <c r="U20" s="107"/>
      <c r="V20" s="88" t="s">
        <v>61</v>
      </c>
      <c r="W20" s="107"/>
      <c r="X20" s="107"/>
      <c r="Y20" s="108"/>
      <c r="Z20" s="109">
        <f t="shared" si="1"/>
        <v>0</v>
      </c>
      <c r="AA20" s="107"/>
      <c r="AB20" s="87">
        <v>1.5</v>
      </c>
      <c r="AC20" s="87">
        <f t="shared" si="2"/>
        <v>0</v>
      </c>
      <c r="AD20" s="110"/>
      <c r="AE20" s="111"/>
      <c r="AF20" s="2"/>
      <c r="AG20" s="2"/>
      <c r="AH20" s="2"/>
      <c r="AI20" s="11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</row>
    <row r="21" ht="99.75" customHeight="1">
      <c r="A21" s="88"/>
      <c r="B21" s="89"/>
      <c r="C21" s="90">
        <v>10708.0</v>
      </c>
      <c r="D21" s="91" t="s">
        <v>78</v>
      </c>
      <c r="E21" s="92" t="s">
        <v>71</v>
      </c>
      <c r="F21" s="93" t="s">
        <v>73</v>
      </c>
      <c r="G21" s="93">
        <v>4.0</v>
      </c>
      <c r="H21" s="94" t="s">
        <v>60</v>
      </c>
      <c r="I21" s="95">
        <v>196.0</v>
      </c>
      <c r="J21" s="96"/>
      <c r="K21" s="97"/>
      <c r="L21" s="98"/>
      <c r="M21" s="99"/>
      <c r="N21" s="100"/>
      <c r="O21" s="101"/>
      <c r="P21" s="102"/>
      <c r="Q21" s="103"/>
      <c r="R21" s="104"/>
      <c r="S21" s="105"/>
      <c r="T21" s="106"/>
      <c r="U21" s="107"/>
      <c r="V21" s="88" t="s">
        <v>61</v>
      </c>
      <c r="W21" s="107"/>
      <c r="X21" s="107"/>
      <c r="Y21" s="108"/>
      <c r="Z21" s="109">
        <f t="shared" si="1"/>
        <v>0</v>
      </c>
      <c r="AA21" s="107"/>
      <c r="AB21" s="87">
        <v>2.41</v>
      </c>
      <c r="AC21" s="87">
        <f t="shared" si="2"/>
        <v>0</v>
      </c>
      <c r="AD21" s="110"/>
      <c r="AE21" s="111"/>
      <c r="AF21" s="2"/>
      <c r="AG21" s="2"/>
      <c r="AH21" s="2"/>
      <c r="AI21" s="11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</row>
    <row r="22" ht="99.75" customHeight="1">
      <c r="A22" s="88"/>
      <c r="B22" s="89"/>
      <c r="C22" s="90">
        <v>10703.0</v>
      </c>
      <c r="D22" s="91" t="s">
        <v>79</v>
      </c>
      <c r="E22" s="92" t="s">
        <v>71</v>
      </c>
      <c r="F22" s="93" t="s">
        <v>80</v>
      </c>
      <c r="G22" s="93">
        <v>6.0</v>
      </c>
      <c r="H22" s="94" t="s">
        <v>60</v>
      </c>
      <c r="I22" s="95">
        <v>178.0</v>
      </c>
      <c r="J22" s="96"/>
      <c r="K22" s="97"/>
      <c r="L22" s="98"/>
      <c r="M22" s="99"/>
      <c r="N22" s="100"/>
      <c r="O22" s="101"/>
      <c r="P22" s="102"/>
      <c r="Q22" s="103"/>
      <c r="R22" s="104"/>
      <c r="S22" s="105"/>
      <c r="T22" s="106"/>
      <c r="U22" s="107"/>
      <c r="V22" s="88" t="s">
        <v>61</v>
      </c>
      <c r="W22" s="107"/>
      <c r="X22" s="107"/>
      <c r="Y22" s="108"/>
      <c r="Z22" s="109">
        <f t="shared" si="1"/>
        <v>0</v>
      </c>
      <c r="AA22" s="107"/>
      <c r="AB22" s="87">
        <v>2.25</v>
      </c>
      <c r="AC22" s="87">
        <f t="shared" si="2"/>
        <v>0</v>
      </c>
      <c r="AD22" s="110"/>
      <c r="AE22" s="111"/>
      <c r="AF22" s="2"/>
      <c r="AG22" s="2"/>
      <c r="AH22" s="2"/>
      <c r="AI22" s="11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</row>
    <row r="23" ht="99.75" customHeight="1">
      <c r="A23" s="88"/>
      <c r="B23" s="89"/>
      <c r="C23" s="90">
        <v>10707.0</v>
      </c>
      <c r="D23" s="91" t="s">
        <v>81</v>
      </c>
      <c r="E23" s="92" t="s">
        <v>71</v>
      </c>
      <c r="F23" s="93" t="s">
        <v>80</v>
      </c>
      <c r="G23" s="93">
        <v>6.0</v>
      </c>
      <c r="H23" s="94" t="s">
        <v>60</v>
      </c>
      <c r="I23" s="95">
        <v>217.0</v>
      </c>
      <c r="J23" s="96"/>
      <c r="K23" s="97"/>
      <c r="L23" s="98"/>
      <c r="M23" s="99"/>
      <c r="N23" s="100"/>
      <c r="O23" s="101"/>
      <c r="P23" s="102"/>
      <c r="Q23" s="103"/>
      <c r="R23" s="104"/>
      <c r="S23" s="105"/>
      <c r="T23" s="106"/>
      <c r="U23" s="107"/>
      <c r="V23" s="88" t="s">
        <v>61</v>
      </c>
      <c r="W23" s="107"/>
      <c r="X23" s="107"/>
      <c r="Y23" s="108"/>
      <c r="Z23" s="109">
        <f t="shared" si="1"/>
        <v>0</v>
      </c>
      <c r="AA23" s="107"/>
      <c r="AB23" s="87">
        <v>2.96</v>
      </c>
      <c r="AC23" s="87">
        <f t="shared" si="2"/>
        <v>0</v>
      </c>
      <c r="AD23" s="110"/>
      <c r="AE23" s="111"/>
      <c r="AF23" s="2"/>
      <c r="AG23" s="2"/>
      <c r="AH23" s="2"/>
      <c r="AI23" s="11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</row>
    <row r="24" ht="99.75" customHeight="1">
      <c r="A24" s="88"/>
      <c r="B24" s="89"/>
      <c r="C24" s="90">
        <v>10721.0</v>
      </c>
      <c r="D24" s="91" t="s">
        <v>82</v>
      </c>
      <c r="E24" s="92" t="s">
        <v>67</v>
      </c>
      <c r="F24" s="93" t="s">
        <v>80</v>
      </c>
      <c r="G24" s="93">
        <v>6.0</v>
      </c>
      <c r="H24" s="94" t="s">
        <v>60</v>
      </c>
      <c r="I24" s="95">
        <v>184.0</v>
      </c>
      <c r="J24" s="96"/>
      <c r="K24" s="97"/>
      <c r="L24" s="98"/>
      <c r="M24" s="99"/>
      <c r="N24" s="100"/>
      <c r="O24" s="101"/>
      <c r="P24" s="102"/>
      <c r="Q24" s="103"/>
      <c r="R24" s="104"/>
      <c r="S24" s="105"/>
      <c r="T24" s="106"/>
      <c r="U24" s="107"/>
      <c r="V24" s="88" t="s">
        <v>61</v>
      </c>
      <c r="W24" s="107"/>
      <c r="X24" s="107"/>
      <c r="Y24" s="108"/>
      <c r="Z24" s="109">
        <f t="shared" si="1"/>
        <v>0</v>
      </c>
      <c r="AA24" s="107"/>
      <c r="AB24" s="87">
        <v>3.05</v>
      </c>
      <c r="AC24" s="87">
        <f t="shared" si="2"/>
        <v>0</v>
      </c>
      <c r="AD24" s="110"/>
      <c r="AE24" s="111"/>
      <c r="AF24" s="2"/>
      <c r="AG24" s="2"/>
      <c r="AH24" s="2"/>
      <c r="AI24" s="11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</row>
    <row r="25" ht="99.75" customHeight="1">
      <c r="A25" s="88"/>
      <c r="B25" s="89"/>
      <c r="C25" s="90">
        <v>10722.0</v>
      </c>
      <c r="D25" s="91" t="s">
        <v>83</v>
      </c>
      <c r="E25" s="92" t="s">
        <v>67</v>
      </c>
      <c r="F25" s="93" t="s">
        <v>80</v>
      </c>
      <c r="G25" s="93">
        <v>6.0</v>
      </c>
      <c r="H25" s="94" t="s">
        <v>60</v>
      </c>
      <c r="I25" s="95">
        <v>176.0</v>
      </c>
      <c r="J25" s="96"/>
      <c r="K25" s="97"/>
      <c r="L25" s="98"/>
      <c r="M25" s="99"/>
      <c r="N25" s="100"/>
      <c r="O25" s="101"/>
      <c r="P25" s="102"/>
      <c r="Q25" s="103"/>
      <c r="R25" s="104"/>
      <c r="S25" s="105"/>
      <c r="T25" s="106"/>
      <c r="U25" s="107"/>
      <c r="V25" s="88" t="s">
        <v>61</v>
      </c>
      <c r="W25" s="107"/>
      <c r="X25" s="107"/>
      <c r="Y25" s="108"/>
      <c r="Z25" s="109">
        <f t="shared" si="1"/>
        <v>0</v>
      </c>
      <c r="AA25" s="107"/>
      <c r="AB25" s="87">
        <v>2.58</v>
      </c>
      <c r="AC25" s="87">
        <f t="shared" si="2"/>
        <v>0</v>
      </c>
      <c r="AD25" s="110"/>
      <c r="AE25" s="116"/>
      <c r="AF25" s="116"/>
      <c r="AG25" s="116"/>
      <c r="AH25" s="2"/>
      <c r="AI25" s="11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</row>
    <row r="26" ht="99.75" customHeight="1">
      <c r="A26" s="88"/>
      <c r="B26" s="89"/>
      <c r="C26" s="90">
        <v>10720.0</v>
      </c>
      <c r="D26" s="91" t="s">
        <v>84</v>
      </c>
      <c r="E26" s="92" t="s">
        <v>63</v>
      </c>
      <c r="F26" s="93" t="s">
        <v>80</v>
      </c>
      <c r="G26" s="93">
        <v>6.0</v>
      </c>
      <c r="H26" s="94" t="s">
        <v>60</v>
      </c>
      <c r="I26" s="95">
        <v>163.0</v>
      </c>
      <c r="J26" s="96"/>
      <c r="K26" s="97"/>
      <c r="L26" s="98"/>
      <c r="M26" s="99"/>
      <c r="N26" s="100"/>
      <c r="O26" s="101"/>
      <c r="P26" s="102"/>
      <c r="Q26" s="103"/>
      <c r="R26" s="104"/>
      <c r="S26" s="105"/>
      <c r="T26" s="106"/>
      <c r="U26" s="107"/>
      <c r="V26" s="88" t="s">
        <v>61</v>
      </c>
      <c r="W26" s="107"/>
      <c r="X26" s="107"/>
      <c r="Y26" s="108"/>
      <c r="Z26" s="109">
        <f t="shared" si="1"/>
        <v>0</v>
      </c>
      <c r="AA26" s="107"/>
      <c r="AB26" s="87">
        <v>2.13</v>
      </c>
      <c r="AC26" s="87">
        <f t="shared" si="2"/>
        <v>0</v>
      </c>
      <c r="AD26" s="110"/>
      <c r="AE26" s="111"/>
      <c r="AF26" s="2"/>
      <c r="AG26" s="2"/>
      <c r="AH26" s="2"/>
      <c r="AI26" s="11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</row>
    <row r="27" ht="99.75" customHeight="1">
      <c r="A27" s="88"/>
      <c r="B27" s="89"/>
      <c r="C27" s="90">
        <v>10710.0</v>
      </c>
      <c r="D27" s="91" t="s">
        <v>85</v>
      </c>
      <c r="E27" s="92" t="s">
        <v>71</v>
      </c>
      <c r="F27" s="93" t="s">
        <v>86</v>
      </c>
      <c r="G27" s="93">
        <v>10.0</v>
      </c>
      <c r="H27" s="94" t="s">
        <v>60</v>
      </c>
      <c r="I27" s="95">
        <v>147.0</v>
      </c>
      <c r="J27" s="96"/>
      <c r="K27" s="97"/>
      <c r="L27" s="98"/>
      <c r="M27" s="99"/>
      <c r="N27" s="100"/>
      <c r="O27" s="101"/>
      <c r="P27" s="102"/>
      <c r="Q27" s="103"/>
      <c r="R27" s="104"/>
      <c r="S27" s="105"/>
      <c r="T27" s="106"/>
      <c r="U27" s="107"/>
      <c r="V27" s="88" t="s">
        <v>61</v>
      </c>
      <c r="W27" s="107"/>
      <c r="X27" s="107"/>
      <c r="Y27" s="108"/>
      <c r="Z27" s="109">
        <f t="shared" si="1"/>
        <v>0</v>
      </c>
      <c r="AA27" s="107"/>
      <c r="AB27" s="87">
        <v>1.98</v>
      </c>
      <c r="AC27" s="87">
        <f t="shared" si="2"/>
        <v>0</v>
      </c>
      <c r="AD27" s="110"/>
      <c r="AE27" s="111"/>
      <c r="AF27" s="2"/>
      <c r="AG27" s="2"/>
      <c r="AH27" s="2"/>
      <c r="AI27" s="11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</row>
    <row r="28" ht="99.75" customHeight="1">
      <c r="A28" s="88"/>
      <c r="B28" s="89"/>
      <c r="C28" s="90">
        <v>10723.0</v>
      </c>
      <c r="D28" s="91" t="s">
        <v>87</v>
      </c>
      <c r="E28" s="92" t="s">
        <v>63</v>
      </c>
      <c r="F28" s="93" t="s">
        <v>86</v>
      </c>
      <c r="G28" s="93">
        <v>10.0</v>
      </c>
      <c r="H28" s="94" t="s">
        <v>60</v>
      </c>
      <c r="I28" s="95">
        <v>162.0</v>
      </c>
      <c r="J28" s="96"/>
      <c r="K28" s="97"/>
      <c r="L28" s="98"/>
      <c r="M28" s="99"/>
      <c r="N28" s="100"/>
      <c r="O28" s="101"/>
      <c r="P28" s="102"/>
      <c r="Q28" s="103"/>
      <c r="R28" s="104"/>
      <c r="S28" s="105"/>
      <c r="T28" s="106"/>
      <c r="U28" s="107"/>
      <c r="V28" s="88" t="s">
        <v>61</v>
      </c>
      <c r="W28" s="107"/>
      <c r="X28" s="107"/>
      <c r="Y28" s="108"/>
      <c r="Z28" s="109">
        <f t="shared" si="1"/>
        <v>0</v>
      </c>
      <c r="AA28" s="107"/>
      <c r="AB28" s="87">
        <v>2.09</v>
      </c>
      <c r="AC28" s="87">
        <f t="shared" si="2"/>
        <v>0</v>
      </c>
      <c r="AD28" s="110"/>
      <c r="AE28" s="111"/>
      <c r="AF28" s="2"/>
      <c r="AG28" s="2"/>
      <c r="AH28" s="2"/>
      <c r="AI28" s="11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</row>
    <row r="29" ht="99.75" customHeight="1">
      <c r="A29" s="88"/>
      <c r="B29" s="89"/>
      <c r="C29" s="90">
        <v>10704.0</v>
      </c>
      <c r="D29" s="91" t="s">
        <v>88</v>
      </c>
      <c r="E29" s="92" t="s">
        <v>63</v>
      </c>
      <c r="F29" s="93" t="s">
        <v>89</v>
      </c>
      <c r="G29" s="93">
        <v>6.0</v>
      </c>
      <c r="H29" s="94" t="s">
        <v>90</v>
      </c>
      <c r="I29" s="95">
        <v>58.0</v>
      </c>
      <c r="J29" s="96"/>
      <c r="K29" s="97"/>
      <c r="L29" s="98"/>
      <c r="M29" s="99"/>
      <c r="N29" s="100"/>
      <c r="O29" s="101"/>
      <c r="P29" s="102"/>
      <c r="Q29" s="103"/>
      <c r="R29" s="104"/>
      <c r="S29" s="105"/>
      <c r="T29" s="106"/>
      <c r="U29" s="107"/>
      <c r="V29" s="88" t="s">
        <v>61</v>
      </c>
      <c r="W29" s="107"/>
      <c r="X29" s="107"/>
      <c r="Y29" s="108"/>
      <c r="Z29" s="109">
        <f t="shared" si="1"/>
        <v>0</v>
      </c>
      <c r="AA29" s="107"/>
      <c r="AB29" s="87">
        <v>0.26</v>
      </c>
      <c r="AC29" s="87">
        <f t="shared" si="2"/>
        <v>0</v>
      </c>
      <c r="AD29" s="110"/>
      <c r="AE29" s="111"/>
      <c r="AF29" s="2"/>
      <c r="AG29" s="2"/>
      <c r="AH29" s="2"/>
      <c r="AI29" s="11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</row>
    <row r="30" ht="99.75" customHeight="1">
      <c r="A30" s="88"/>
      <c r="B30" s="89"/>
      <c r="C30" s="90">
        <v>10712.0</v>
      </c>
      <c r="D30" s="91" t="s">
        <v>91</v>
      </c>
      <c r="E30" s="92" t="s">
        <v>92</v>
      </c>
      <c r="F30" s="93" t="s">
        <v>89</v>
      </c>
      <c r="G30" s="93">
        <v>12.0</v>
      </c>
      <c r="H30" s="94" t="s">
        <v>90</v>
      </c>
      <c r="I30" s="95">
        <v>112.0</v>
      </c>
      <c r="J30" s="96"/>
      <c r="K30" s="97"/>
      <c r="L30" s="98"/>
      <c r="M30" s="99"/>
      <c r="N30" s="100"/>
      <c r="O30" s="101"/>
      <c r="P30" s="102"/>
      <c r="Q30" s="103"/>
      <c r="R30" s="104"/>
      <c r="S30" s="105"/>
      <c r="T30" s="106"/>
      <c r="U30" s="107"/>
      <c r="V30" s="88" t="s">
        <v>61</v>
      </c>
      <c r="W30" s="107"/>
      <c r="X30" s="107"/>
      <c r="Y30" s="108"/>
      <c r="Z30" s="109">
        <f t="shared" si="1"/>
        <v>0</v>
      </c>
      <c r="AA30" s="107"/>
      <c r="AB30" s="87">
        <v>0.49</v>
      </c>
      <c r="AC30" s="87">
        <f t="shared" si="2"/>
        <v>0</v>
      </c>
      <c r="AD30" s="110"/>
      <c r="AE30" s="111"/>
      <c r="AF30" s="2"/>
      <c r="AG30" s="2"/>
      <c r="AH30" s="2"/>
      <c r="AI30" s="11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</row>
    <row r="31" ht="99.75" customHeight="1">
      <c r="A31" s="88"/>
      <c r="B31" s="89"/>
      <c r="C31" s="90">
        <v>10713.0</v>
      </c>
      <c r="D31" s="91" t="s">
        <v>93</v>
      </c>
      <c r="E31" s="92" t="s">
        <v>63</v>
      </c>
      <c r="F31" s="93" t="s">
        <v>94</v>
      </c>
      <c r="G31" s="93">
        <v>14.0</v>
      </c>
      <c r="H31" s="94" t="s">
        <v>95</v>
      </c>
      <c r="I31" s="95">
        <v>83.0</v>
      </c>
      <c r="J31" s="96"/>
      <c r="K31" s="97"/>
      <c r="L31" s="98"/>
      <c r="M31" s="99"/>
      <c r="N31" s="100"/>
      <c r="O31" s="101"/>
      <c r="P31" s="102"/>
      <c r="Q31" s="103"/>
      <c r="R31" s="104"/>
      <c r="S31" s="105"/>
      <c r="T31" s="106"/>
      <c r="U31" s="107"/>
      <c r="V31" s="88" t="s">
        <v>61</v>
      </c>
      <c r="W31" s="107"/>
      <c r="X31" s="107"/>
      <c r="Y31" s="108"/>
      <c r="Z31" s="109">
        <f t="shared" si="1"/>
        <v>0</v>
      </c>
      <c r="AA31" s="107"/>
      <c r="AB31" s="87">
        <v>0.5</v>
      </c>
      <c r="AC31" s="87">
        <f t="shared" si="2"/>
        <v>0</v>
      </c>
      <c r="AD31" s="110"/>
      <c r="AE31" s="111"/>
      <c r="AF31" s="2"/>
      <c r="AG31" s="2"/>
      <c r="AH31" s="2"/>
      <c r="AI31" s="11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</row>
    <row r="32" ht="99.75" customHeight="1">
      <c r="A32" s="88"/>
      <c r="B32" s="89"/>
      <c r="C32" s="90">
        <v>10711.0</v>
      </c>
      <c r="D32" s="91" t="s">
        <v>96</v>
      </c>
      <c r="E32" s="92" t="s">
        <v>71</v>
      </c>
      <c r="F32" s="93" t="s">
        <v>94</v>
      </c>
      <c r="G32" s="93">
        <v>12.0</v>
      </c>
      <c r="H32" s="94" t="s">
        <v>90</v>
      </c>
      <c r="I32" s="95">
        <v>76.0</v>
      </c>
      <c r="J32" s="96"/>
      <c r="K32" s="97"/>
      <c r="L32" s="98"/>
      <c r="M32" s="99"/>
      <c r="N32" s="100"/>
      <c r="O32" s="101"/>
      <c r="P32" s="102"/>
      <c r="Q32" s="103"/>
      <c r="R32" s="104"/>
      <c r="S32" s="105"/>
      <c r="T32" s="106"/>
      <c r="U32" s="107"/>
      <c r="V32" s="88" t="s">
        <v>61</v>
      </c>
      <c r="W32" s="107"/>
      <c r="X32" s="107"/>
      <c r="Y32" s="108"/>
      <c r="Z32" s="109">
        <f t="shared" si="1"/>
        <v>0</v>
      </c>
      <c r="AA32" s="107"/>
      <c r="AB32" s="87">
        <v>0.2</v>
      </c>
      <c r="AC32" s="87">
        <f t="shared" si="2"/>
        <v>0</v>
      </c>
      <c r="AD32" s="110"/>
      <c r="AE32" s="111"/>
      <c r="AF32" s="2"/>
      <c r="AG32" s="2"/>
      <c r="AH32" s="2"/>
      <c r="AI32" s="11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</row>
    <row r="33" ht="99.75" customHeight="1">
      <c r="A33" s="88"/>
      <c r="B33" s="117"/>
      <c r="C33" s="118">
        <v>10793.0</v>
      </c>
      <c r="D33" s="119" t="s">
        <v>97</v>
      </c>
      <c r="E33" s="120" t="s">
        <v>98</v>
      </c>
      <c r="F33" s="121" t="s">
        <v>99</v>
      </c>
      <c r="G33" s="121">
        <f>SUM(G10:G32)</f>
        <v>124</v>
      </c>
      <c r="H33" s="122" t="s">
        <v>60</v>
      </c>
      <c r="I33" s="123">
        <f>I14+I15+I10+I11+I19+I20+I21+I22+I23+I27+I29+I32+I31+I30+I28</f>
        <v>2197</v>
      </c>
      <c r="J33" s="124"/>
      <c r="K33" s="115"/>
      <c r="L33" s="98"/>
      <c r="M33" s="99"/>
      <c r="N33" s="114"/>
      <c r="O33" s="101"/>
      <c r="P33" s="102"/>
      <c r="Q33" s="103"/>
      <c r="R33" s="104"/>
      <c r="S33" s="105"/>
      <c r="T33" s="106"/>
      <c r="U33" s="107"/>
      <c r="V33" s="88" t="s">
        <v>61</v>
      </c>
      <c r="W33" s="107"/>
      <c r="X33" s="107"/>
      <c r="Y33" s="108"/>
      <c r="Z33" s="109">
        <f t="shared" si="1"/>
        <v>0</v>
      </c>
      <c r="AA33" s="107"/>
      <c r="AB33" s="87">
        <f>SUM(AB19:AB32)</f>
        <v>23.74</v>
      </c>
      <c r="AC33" s="87">
        <f t="shared" si="2"/>
        <v>0</v>
      </c>
      <c r="AD33" s="110"/>
      <c r="AE33" s="111"/>
      <c r="AF33" s="2"/>
      <c r="AG33" s="2"/>
      <c r="AH33" s="2"/>
      <c r="AI33" s="11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</row>
    <row r="34" ht="99.75" customHeight="1">
      <c r="A34" s="88"/>
      <c r="B34" s="125"/>
      <c r="C34" s="90">
        <v>10792.0</v>
      </c>
      <c r="D34" s="91" t="s">
        <v>100</v>
      </c>
      <c r="E34" s="92" t="s">
        <v>67</v>
      </c>
      <c r="F34" s="93" t="s">
        <v>99</v>
      </c>
      <c r="G34" s="93">
        <f>SUM(G28:G32,G31,G31,G30,G11)</f>
        <v>96</v>
      </c>
      <c r="H34" s="126" t="s">
        <v>60</v>
      </c>
      <c r="I34" s="127">
        <f>I11+I31+I31+I30+I28+I12+I13+I16+I17+I18+I24+I25+I26</f>
        <v>1984</v>
      </c>
      <c r="J34" s="124"/>
      <c r="K34" s="128"/>
      <c r="L34" s="129"/>
      <c r="M34" s="130"/>
      <c r="N34" s="100"/>
      <c r="O34" s="101"/>
      <c r="P34" s="131"/>
      <c r="Q34" s="132"/>
      <c r="R34" s="133"/>
      <c r="S34" s="134"/>
      <c r="T34" s="106"/>
      <c r="U34" s="107"/>
      <c r="V34" s="88" t="s">
        <v>61</v>
      </c>
      <c r="W34" s="107"/>
      <c r="X34" s="107"/>
      <c r="Y34" s="108"/>
      <c r="Z34" s="109">
        <f t="shared" si="1"/>
        <v>0</v>
      </c>
      <c r="AA34" s="107"/>
      <c r="AB34" s="87">
        <f>SUM(AB11:AB25,AB30,AB31)+AB31</f>
        <v>38.21</v>
      </c>
      <c r="AC34" s="87">
        <f t="shared" si="2"/>
        <v>0</v>
      </c>
      <c r="AD34" s="110"/>
      <c r="AE34" s="111"/>
      <c r="AF34" s="2"/>
      <c r="AG34" s="2"/>
      <c r="AH34" s="2"/>
      <c r="AI34" s="11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</row>
    <row r="35" ht="99.75" customHeight="1">
      <c r="A35" s="88"/>
      <c r="B35" s="135"/>
      <c r="C35" s="136">
        <v>10791.0</v>
      </c>
      <c r="D35" s="137" t="s">
        <v>101</v>
      </c>
      <c r="E35" s="138" t="s">
        <v>58</v>
      </c>
      <c r="F35" s="139" t="s">
        <v>99</v>
      </c>
      <c r="G35" s="139">
        <f>SUM(G10:G32)</f>
        <v>124</v>
      </c>
      <c r="H35" s="140" t="s">
        <v>60</v>
      </c>
      <c r="I35" s="141">
        <f>SUM(I10:I32)*0.95</f>
        <v>3394.35</v>
      </c>
      <c r="J35" s="142"/>
      <c r="K35" s="143"/>
      <c r="L35" s="144"/>
      <c r="M35" s="145"/>
      <c r="N35" s="74"/>
      <c r="O35" s="75"/>
      <c r="P35" s="146"/>
      <c r="Q35" s="147"/>
      <c r="R35" s="148"/>
      <c r="S35" s="149"/>
      <c r="T35" s="80"/>
      <c r="U35" s="81"/>
      <c r="V35" s="82" t="s">
        <v>61</v>
      </c>
      <c r="W35" s="81"/>
      <c r="X35" s="81"/>
      <c r="Y35" s="83"/>
      <c r="Z35" s="84">
        <f t="shared" si="1"/>
        <v>0</v>
      </c>
      <c r="AA35" s="107"/>
      <c r="AB35" s="87">
        <f>SUM(AB19:AB25)</f>
        <v>16.09</v>
      </c>
      <c r="AC35" s="87">
        <f t="shared" si="2"/>
        <v>0</v>
      </c>
      <c r="AD35" s="110"/>
      <c r="AE35" s="111"/>
      <c r="AF35" s="2"/>
      <c r="AG35" s="2"/>
      <c r="AH35" s="2"/>
      <c r="AI35" s="11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</row>
    <row r="36" ht="99.75" customHeight="1">
      <c r="A36" s="38"/>
      <c r="B36" s="89"/>
      <c r="C36" s="90">
        <v>910408.0</v>
      </c>
      <c r="D36" s="91" t="s">
        <v>102</v>
      </c>
      <c r="E36" s="92" t="s">
        <v>103</v>
      </c>
      <c r="F36" s="93" t="s">
        <v>104</v>
      </c>
      <c r="G36" s="93">
        <v>2.0</v>
      </c>
      <c r="H36" s="126" t="s">
        <v>60</v>
      </c>
      <c r="I36" s="95">
        <v>208.0</v>
      </c>
      <c r="J36" s="96"/>
      <c r="K36" s="115"/>
      <c r="L36" s="98"/>
      <c r="M36" s="99"/>
      <c r="N36" s="100"/>
      <c r="O36" s="101"/>
      <c r="P36" s="102"/>
      <c r="Q36" s="103"/>
      <c r="R36" s="104"/>
      <c r="S36" s="150"/>
      <c r="T36" s="107"/>
      <c r="U36" s="107"/>
      <c r="V36" s="107"/>
      <c r="W36" s="107"/>
      <c r="X36" s="107"/>
      <c r="Y36" s="108"/>
      <c r="Z36" s="151">
        <f t="shared" si="1"/>
        <v>0</v>
      </c>
      <c r="AA36" s="107"/>
      <c r="AB36" s="87">
        <v>2.8</v>
      </c>
      <c r="AC36" s="87">
        <f t="shared" si="2"/>
        <v>0</v>
      </c>
      <c r="AD36" s="152"/>
      <c r="AE36" s="111"/>
      <c r="AF36" s="2"/>
      <c r="AG36" s="2"/>
      <c r="AH36" s="2"/>
      <c r="AI36" s="11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</row>
    <row r="37" ht="99.75" customHeight="1">
      <c r="A37" s="38"/>
      <c r="B37" s="153"/>
      <c r="C37" s="90">
        <v>910407.0</v>
      </c>
      <c r="D37" s="91" t="s">
        <v>105</v>
      </c>
      <c r="E37" s="92" t="s">
        <v>103</v>
      </c>
      <c r="F37" s="93" t="s">
        <v>73</v>
      </c>
      <c r="G37" s="93">
        <v>6.0</v>
      </c>
      <c r="H37" s="126" t="s">
        <v>60</v>
      </c>
      <c r="I37" s="95">
        <v>198.0</v>
      </c>
      <c r="J37" s="96"/>
      <c r="K37" s="128"/>
      <c r="L37" s="129"/>
      <c r="M37" s="130"/>
      <c r="N37" s="100"/>
      <c r="O37" s="101"/>
      <c r="P37" s="131"/>
      <c r="Q37" s="132"/>
      <c r="R37" s="133"/>
      <c r="S37" s="154"/>
      <c r="T37" s="107"/>
      <c r="U37" s="107"/>
      <c r="V37" s="107"/>
      <c r="W37" s="107"/>
      <c r="X37" s="107"/>
      <c r="Y37" s="108"/>
      <c r="Z37" s="155">
        <f t="shared" si="1"/>
        <v>0</v>
      </c>
      <c r="AA37" s="107"/>
      <c r="AB37" s="87">
        <v>3.3</v>
      </c>
      <c r="AC37" s="87">
        <f t="shared" si="2"/>
        <v>0</v>
      </c>
      <c r="AD37" s="152"/>
      <c r="AE37" s="111"/>
      <c r="AF37" s="2"/>
      <c r="AG37" s="2"/>
      <c r="AH37" s="2"/>
      <c r="AI37" s="11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ht="99.75" customHeight="1">
      <c r="A38" s="38"/>
      <c r="B38" s="153"/>
      <c r="C38" s="90">
        <v>910406.0</v>
      </c>
      <c r="D38" s="91" t="s">
        <v>106</v>
      </c>
      <c r="E38" s="92" t="s">
        <v>71</v>
      </c>
      <c r="F38" s="93" t="s">
        <v>80</v>
      </c>
      <c r="G38" s="93">
        <v>6.0</v>
      </c>
      <c r="H38" s="156" t="s">
        <v>60</v>
      </c>
      <c r="I38" s="95">
        <v>162.0</v>
      </c>
      <c r="J38" s="96"/>
      <c r="K38" s="128"/>
      <c r="L38" s="129"/>
      <c r="M38" s="130"/>
      <c r="N38" s="100"/>
      <c r="O38" s="101"/>
      <c r="P38" s="131"/>
      <c r="Q38" s="132"/>
      <c r="R38" s="133"/>
      <c r="S38" s="154"/>
      <c r="T38" s="107"/>
      <c r="U38" s="107"/>
      <c r="V38" s="107"/>
      <c r="W38" s="107"/>
      <c r="X38" s="107"/>
      <c r="Y38" s="108"/>
      <c r="Z38" s="155">
        <f t="shared" si="1"/>
        <v>0</v>
      </c>
      <c r="AA38" s="107"/>
      <c r="AB38" s="87">
        <v>2.0</v>
      </c>
      <c r="AC38" s="87">
        <f t="shared" si="2"/>
        <v>0</v>
      </c>
      <c r="AD38" s="152"/>
      <c r="AE38" s="111"/>
      <c r="AF38" s="2"/>
      <c r="AG38" s="2"/>
      <c r="AH38" s="2"/>
      <c r="AI38" s="11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ht="99.75" customHeight="1">
      <c r="A39" s="38"/>
      <c r="B39" s="153"/>
      <c r="C39" s="90">
        <v>910405.0</v>
      </c>
      <c r="D39" s="91" t="s">
        <v>107</v>
      </c>
      <c r="E39" s="92" t="s">
        <v>103</v>
      </c>
      <c r="F39" s="93" t="s">
        <v>80</v>
      </c>
      <c r="G39" s="93">
        <v>6.0</v>
      </c>
      <c r="H39" s="157" t="s">
        <v>108</v>
      </c>
      <c r="I39" s="95">
        <v>143.0</v>
      </c>
      <c r="J39" s="96"/>
      <c r="K39" s="128"/>
      <c r="L39" s="129"/>
      <c r="M39" s="130"/>
      <c r="N39" s="100"/>
      <c r="O39" s="101"/>
      <c r="P39" s="131"/>
      <c r="Q39" s="132"/>
      <c r="R39" s="133"/>
      <c r="S39" s="154"/>
      <c r="T39" s="107"/>
      <c r="U39" s="107"/>
      <c r="V39" s="107"/>
      <c r="W39" s="107"/>
      <c r="X39" s="107"/>
      <c r="Y39" s="108"/>
      <c r="Z39" s="155">
        <f t="shared" si="1"/>
        <v>0</v>
      </c>
      <c r="AA39" s="107"/>
      <c r="AB39" s="87">
        <v>1.4</v>
      </c>
      <c r="AC39" s="87">
        <f t="shared" si="2"/>
        <v>0</v>
      </c>
      <c r="AD39" s="152"/>
      <c r="AE39" s="111"/>
      <c r="AF39" s="2"/>
      <c r="AG39" s="2"/>
      <c r="AH39" s="2"/>
      <c r="AI39" s="11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ht="99.75" customHeight="1">
      <c r="A40" s="38"/>
      <c r="B40" s="153"/>
      <c r="C40" s="90">
        <v>910404.0</v>
      </c>
      <c r="D40" s="91" t="s">
        <v>109</v>
      </c>
      <c r="E40" s="158" t="s">
        <v>71</v>
      </c>
      <c r="F40" s="93" t="s">
        <v>86</v>
      </c>
      <c r="G40" s="93">
        <v>6.0</v>
      </c>
      <c r="H40" s="126" t="s">
        <v>60</v>
      </c>
      <c r="I40" s="95">
        <v>120.0</v>
      </c>
      <c r="J40" s="96"/>
      <c r="K40" s="128"/>
      <c r="L40" s="129"/>
      <c r="M40" s="130"/>
      <c r="N40" s="100"/>
      <c r="O40" s="101"/>
      <c r="P40" s="131"/>
      <c r="Q40" s="132"/>
      <c r="R40" s="133"/>
      <c r="S40" s="154"/>
      <c r="T40" s="107"/>
      <c r="U40" s="107"/>
      <c r="V40" s="107"/>
      <c r="W40" s="107"/>
      <c r="X40" s="107"/>
      <c r="Y40" s="108"/>
      <c r="Z40" s="155">
        <f t="shared" si="1"/>
        <v>0</v>
      </c>
      <c r="AA40" s="107"/>
      <c r="AB40" s="87">
        <v>0.9</v>
      </c>
      <c r="AC40" s="87">
        <f t="shared" si="2"/>
        <v>0</v>
      </c>
      <c r="AD40" s="152"/>
      <c r="AE40" s="111"/>
      <c r="AF40" s="2"/>
      <c r="AG40" s="2"/>
      <c r="AH40" s="2"/>
      <c r="AI40" s="11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ht="99.75" customHeight="1">
      <c r="A41" s="38"/>
      <c r="B41" s="153"/>
      <c r="C41" s="90">
        <v>910403.0</v>
      </c>
      <c r="D41" s="91" t="s">
        <v>110</v>
      </c>
      <c r="E41" s="92" t="s">
        <v>103</v>
      </c>
      <c r="F41" s="93" t="s">
        <v>86</v>
      </c>
      <c r="G41" s="93">
        <v>6.0</v>
      </c>
      <c r="H41" s="126" t="s">
        <v>60</v>
      </c>
      <c r="I41" s="95">
        <v>99.0</v>
      </c>
      <c r="J41" s="96"/>
      <c r="K41" s="128"/>
      <c r="L41" s="129"/>
      <c r="M41" s="130"/>
      <c r="N41" s="100"/>
      <c r="O41" s="101"/>
      <c r="P41" s="131"/>
      <c r="Q41" s="132"/>
      <c r="R41" s="133"/>
      <c r="S41" s="154"/>
      <c r="T41" s="107"/>
      <c r="U41" s="107"/>
      <c r="V41" s="107"/>
      <c r="W41" s="107"/>
      <c r="X41" s="107"/>
      <c r="Y41" s="108"/>
      <c r="Z41" s="155">
        <f t="shared" si="1"/>
        <v>0</v>
      </c>
      <c r="AA41" s="107"/>
      <c r="AB41" s="87">
        <v>0.9</v>
      </c>
      <c r="AC41" s="87">
        <f t="shared" si="2"/>
        <v>0</v>
      </c>
      <c r="AD41" s="152"/>
      <c r="AE41" s="111"/>
      <c r="AF41" s="2"/>
      <c r="AG41" s="2"/>
      <c r="AH41" s="2"/>
      <c r="AI41" s="11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ht="99.75" customHeight="1">
      <c r="A42" s="88"/>
      <c r="B42" s="153"/>
      <c r="C42" s="90">
        <v>910409.0</v>
      </c>
      <c r="D42" s="91" t="s">
        <v>111</v>
      </c>
      <c r="E42" s="92" t="s">
        <v>112</v>
      </c>
      <c r="F42" s="93" t="s">
        <v>86</v>
      </c>
      <c r="G42" s="93">
        <v>6.0</v>
      </c>
      <c r="H42" s="126" t="s">
        <v>60</v>
      </c>
      <c r="I42" s="95">
        <v>99.0</v>
      </c>
      <c r="J42" s="96"/>
      <c r="K42" s="128"/>
      <c r="L42" s="129"/>
      <c r="M42" s="130"/>
      <c r="N42" s="100"/>
      <c r="O42" s="101"/>
      <c r="P42" s="131"/>
      <c r="Q42" s="132"/>
      <c r="R42" s="133"/>
      <c r="S42" s="154"/>
      <c r="T42" s="107"/>
      <c r="U42" s="107"/>
      <c r="V42" s="88" t="s">
        <v>61</v>
      </c>
      <c r="W42" s="107"/>
      <c r="X42" s="107"/>
      <c r="Y42" s="108"/>
      <c r="Z42" s="155">
        <f t="shared" si="1"/>
        <v>0</v>
      </c>
      <c r="AA42" s="107"/>
      <c r="AB42" s="87">
        <v>0.9</v>
      </c>
      <c r="AC42" s="87">
        <f t="shared" si="2"/>
        <v>0</v>
      </c>
      <c r="AD42" s="152"/>
      <c r="AE42" s="111"/>
      <c r="AF42" s="2"/>
      <c r="AG42" s="2"/>
      <c r="AH42" s="2"/>
      <c r="AI42" s="11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ht="99.75" customHeight="1">
      <c r="A43" s="88"/>
      <c r="B43" s="153"/>
      <c r="C43" s="90">
        <v>910410.0</v>
      </c>
      <c r="D43" s="91" t="s">
        <v>113</v>
      </c>
      <c r="E43" s="92" t="s">
        <v>63</v>
      </c>
      <c r="F43" s="93" t="s">
        <v>89</v>
      </c>
      <c r="G43" s="93">
        <v>6.0</v>
      </c>
      <c r="H43" s="126" t="s">
        <v>90</v>
      </c>
      <c r="I43" s="95">
        <v>81.0</v>
      </c>
      <c r="J43" s="96"/>
      <c r="K43" s="128"/>
      <c r="L43" s="129"/>
      <c r="M43" s="130"/>
      <c r="N43" s="100"/>
      <c r="O43" s="101"/>
      <c r="P43" s="131"/>
      <c r="Q43" s="132"/>
      <c r="R43" s="133"/>
      <c r="S43" s="154"/>
      <c r="T43" s="107"/>
      <c r="U43" s="107"/>
      <c r="V43" s="88" t="s">
        <v>61</v>
      </c>
      <c r="W43" s="107"/>
      <c r="X43" s="107"/>
      <c r="Y43" s="108"/>
      <c r="Z43" s="155">
        <f t="shared" si="1"/>
        <v>0</v>
      </c>
      <c r="AA43" s="159"/>
      <c r="AB43" s="160">
        <v>0.3</v>
      </c>
      <c r="AC43" s="87">
        <f t="shared" si="2"/>
        <v>0</v>
      </c>
      <c r="AD43" s="152"/>
      <c r="AE43" s="111"/>
      <c r="AF43" s="111"/>
      <c r="AG43" s="2"/>
      <c r="AH43" s="2"/>
      <c r="AI43" s="11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ht="99.75" customHeight="1">
      <c r="A44" s="38"/>
      <c r="B44" s="153"/>
      <c r="C44" s="90">
        <v>910402.0</v>
      </c>
      <c r="D44" s="91" t="s">
        <v>114</v>
      </c>
      <c r="E44" s="92" t="s">
        <v>103</v>
      </c>
      <c r="F44" s="93" t="s">
        <v>89</v>
      </c>
      <c r="G44" s="93">
        <v>8.0</v>
      </c>
      <c r="H44" s="156" t="s">
        <v>90</v>
      </c>
      <c r="I44" s="95">
        <v>81.0</v>
      </c>
      <c r="J44" s="96"/>
      <c r="K44" s="128"/>
      <c r="L44" s="129"/>
      <c r="M44" s="130"/>
      <c r="N44" s="100"/>
      <c r="O44" s="101"/>
      <c r="P44" s="131"/>
      <c r="Q44" s="132"/>
      <c r="R44" s="133"/>
      <c r="S44" s="154"/>
      <c r="T44" s="107"/>
      <c r="U44" s="107"/>
      <c r="V44" s="107"/>
      <c r="W44" s="107"/>
      <c r="X44" s="107"/>
      <c r="Y44" s="108"/>
      <c r="Z44" s="155">
        <f t="shared" si="1"/>
        <v>0</v>
      </c>
      <c r="AA44" s="107"/>
      <c r="AB44" s="87">
        <v>0.2</v>
      </c>
      <c r="AC44" s="87">
        <f t="shared" si="2"/>
        <v>0</v>
      </c>
      <c r="AD44" s="152"/>
      <c r="AE44" s="111"/>
      <c r="AF44" s="2"/>
      <c r="AG44" s="2"/>
      <c r="AH44" s="2"/>
      <c r="AI44" s="11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ht="99.75" customHeight="1">
      <c r="A45" s="38"/>
      <c r="B45" s="153"/>
      <c r="C45" s="161">
        <v>910401.0</v>
      </c>
      <c r="D45" s="162" t="s">
        <v>115</v>
      </c>
      <c r="E45" s="92" t="s">
        <v>103</v>
      </c>
      <c r="F45" s="163" t="s">
        <v>116</v>
      </c>
      <c r="G45" s="164">
        <v>6.0</v>
      </c>
      <c r="H45" s="156" t="s">
        <v>90</v>
      </c>
      <c r="I45" s="165">
        <v>30.0</v>
      </c>
      <c r="J45" s="96"/>
      <c r="K45" s="128"/>
      <c r="L45" s="166"/>
      <c r="M45" s="167"/>
      <c r="N45" s="168"/>
      <c r="O45" s="101"/>
      <c r="P45" s="169"/>
      <c r="Q45" s="170"/>
      <c r="R45" s="171"/>
      <c r="S45" s="172"/>
      <c r="T45" s="107"/>
      <c r="U45" s="107"/>
      <c r="V45" s="107"/>
      <c r="W45" s="107"/>
      <c r="X45" s="107"/>
      <c r="Y45" s="108"/>
      <c r="Z45" s="155">
        <f t="shared" si="1"/>
        <v>0</v>
      </c>
      <c r="AA45" s="107"/>
      <c r="AB45" s="87">
        <v>0.08</v>
      </c>
      <c r="AC45" s="87">
        <f t="shared" si="2"/>
        <v>0</v>
      </c>
      <c r="AD45" s="152"/>
      <c r="AE45" s="111"/>
      <c r="AF45" s="2"/>
      <c r="AG45" s="2"/>
      <c r="AH45" s="2"/>
      <c r="AI45" s="11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ht="99.75" customHeight="1">
      <c r="A46" s="38"/>
      <c r="B46" s="85"/>
      <c r="C46" s="161">
        <v>910400.0</v>
      </c>
      <c r="D46" s="162" t="s">
        <v>117</v>
      </c>
      <c r="E46" s="92" t="s">
        <v>103</v>
      </c>
      <c r="F46" s="163" t="s">
        <v>116</v>
      </c>
      <c r="G46" s="164">
        <v>6.0</v>
      </c>
      <c r="H46" s="156" t="s">
        <v>90</v>
      </c>
      <c r="I46" s="165">
        <v>44.0</v>
      </c>
      <c r="J46" s="96"/>
      <c r="K46" s="128"/>
      <c r="L46" s="166"/>
      <c r="M46" s="167"/>
      <c r="N46" s="173"/>
      <c r="O46" s="101"/>
      <c r="P46" s="169"/>
      <c r="Q46" s="170"/>
      <c r="R46" s="171"/>
      <c r="S46" s="172"/>
      <c r="T46" s="107"/>
      <c r="U46" s="107"/>
      <c r="V46" s="107"/>
      <c r="W46" s="107"/>
      <c r="X46" s="107"/>
      <c r="Y46" s="108"/>
      <c r="Z46" s="155">
        <f t="shared" si="1"/>
        <v>0</v>
      </c>
      <c r="AA46" s="107"/>
      <c r="AB46" s="87">
        <v>0.08</v>
      </c>
      <c r="AC46" s="87">
        <f t="shared" si="2"/>
        <v>0</v>
      </c>
      <c r="AD46" s="152"/>
      <c r="AE46" s="111"/>
      <c r="AF46" s="2"/>
      <c r="AG46" s="2"/>
      <c r="AH46" s="2"/>
      <c r="AI46" s="11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99.75" customHeight="1">
      <c r="A47" s="38"/>
      <c r="B47" s="174"/>
      <c r="C47" s="90">
        <v>910494.0</v>
      </c>
      <c r="D47" s="175" t="s">
        <v>118</v>
      </c>
      <c r="E47" s="92" t="s">
        <v>119</v>
      </c>
      <c r="F47" s="163" t="s">
        <v>120</v>
      </c>
      <c r="G47" s="176">
        <f>G36+G37+G39+G42+G44+G45+G46+G41+G43</f>
        <v>52</v>
      </c>
      <c r="H47" s="177" t="s">
        <v>60</v>
      </c>
      <c r="I47" s="165">
        <f>SUM(I36+I37+I39+I42+I44+I45+I46+I41+I43)</f>
        <v>983</v>
      </c>
      <c r="J47" s="96"/>
      <c r="K47" s="128"/>
      <c r="L47" s="166"/>
      <c r="M47" s="167"/>
      <c r="N47" s="178"/>
      <c r="O47" s="101"/>
      <c r="P47" s="169"/>
      <c r="Q47" s="132"/>
      <c r="R47" s="133"/>
      <c r="S47" s="154"/>
      <c r="T47" s="107"/>
      <c r="U47" s="107"/>
      <c r="V47" s="107"/>
      <c r="W47" s="107"/>
      <c r="X47" s="107"/>
      <c r="Y47" s="108"/>
      <c r="Z47" s="155">
        <f t="shared" si="1"/>
        <v>0</v>
      </c>
      <c r="AA47" s="159"/>
      <c r="AB47" s="87">
        <v>9.96</v>
      </c>
      <c r="AC47" s="87">
        <f t="shared" si="2"/>
        <v>0</v>
      </c>
      <c r="AD47" s="152"/>
      <c r="AE47" s="111"/>
      <c r="AF47" s="111"/>
      <c r="AG47" s="2"/>
      <c r="AH47" s="2"/>
      <c r="AI47" s="11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ht="99.75" customHeight="1">
      <c r="A48" s="38"/>
      <c r="B48" s="174"/>
      <c r="C48" s="179">
        <v>910495.0</v>
      </c>
      <c r="D48" s="180" t="s">
        <v>121</v>
      </c>
      <c r="E48" s="92" t="s">
        <v>119</v>
      </c>
      <c r="F48" s="92" t="s">
        <v>120</v>
      </c>
      <c r="G48" s="92">
        <f>G36+G37+G38+G39+G40+G42+G44+G45+G46+G41+G43</f>
        <v>64</v>
      </c>
      <c r="H48" s="126" t="s">
        <v>60</v>
      </c>
      <c r="I48" s="165">
        <f>SUM(I36+I37+I38+I39+I40+I42+I44+I45+I46+I41+I43)</f>
        <v>1265</v>
      </c>
      <c r="J48" s="181"/>
      <c r="K48" s="128"/>
      <c r="L48" s="166"/>
      <c r="M48" s="167"/>
      <c r="N48" s="182"/>
      <c r="O48" s="183"/>
      <c r="P48" s="169"/>
      <c r="Q48" s="170"/>
      <c r="R48" s="171"/>
      <c r="S48" s="172"/>
      <c r="T48" s="107"/>
      <c r="U48" s="107"/>
      <c r="V48" s="107"/>
      <c r="W48" s="107"/>
      <c r="X48" s="107"/>
      <c r="Y48" s="108"/>
      <c r="Z48" s="155">
        <f t="shared" si="1"/>
        <v>0</v>
      </c>
      <c r="AA48" s="159"/>
      <c r="AB48" s="87">
        <v>12.860000000000001</v>
      </c>
      <c r="AC48" s="87">
        <f t="shared" si="2"/>
        <v>0</v>
      </c>
      <c r="AD48" s="152"/>
      <c r="AE48" s="111"/>
      <c r="AF48" s="111"/>
      <c r="AG48" s="2"/>
      <c r="AH48" s="2"/>
      <c r="AI48" s="11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ht="99.75" customHeight="1">
      <c r="A49" s="88"/>
      <c r="B49" s="184"/>
      <c r="C49" s="185"/>
      <c r="D49" s="186" t="s">
        <v>122</v>
      </c>
      <c r="E49" s="187"/>
      <c r="F49" s="187"/>
      <c r="G49" s="187"/>
      <c r="H49" s="188"/>
      <c r="I49" s="189"/>
      <c r="J49" s="190"/>
      <c r="K49" s="191"/>
      <c r="L49" s="192"/>
      <c r="M49" s="193"/>
      <c r="N49" s="194"/>
      <c r="O49" s="195"/>
      <c r="P49" s="196"/>
      <c r="Q49" s="197"/>
      <c r="R49" s="198"/>
      <c r="S49" s="199"/>
      <c r="T49" s="200"/>
      <c r="U49" s="201"/>
      <c r="V49" s="202" t="s">
        <v>61</v>
      </c>
      <c r="W49" s="201"/>
      <c r="X49" s="201"/>
      <c r="Y49" s="203"/>
      <c r="Z49" s="204"/>
      <c r="AA49" s="159"/>
      <c r="AB49" s="87"/>
      <c r="AC49" s="87"/>
      <c r="AD49" s="152"/>
      <c r="AE49" s="111"/>
      <c r="AF49" s="111"/>
      <c r="AG49" s="2"/>
      <c r="AH49" s="2"/>
      <c r="AI49" s="11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ht="99.75" customHeight="1">
      <c r="A50" s="38"/>
      <c r="B50" s="205"/>
      <c r="C50" s="206">
        <v>910611.0</v>
      </c>
      <c r="D50" s="207" t="s">
        <v>123</v>
      </c>
      <c r="E50" s="208" t="s">
        <v>67</v>
      </c>
      <c r="F50" s="209" t="s">
        <v>104</v>
      </c>
      <c r="G50" s="210">
        <v>2.0</v>
      </c>
      <c r="H50" s="177" t="s">
        <v>60</v>
      </c>
      <c r="I50" s="211">
        <v>162.0</v>
      </c>
      <c r="J50" s="212"/>
      <c r="K50" s="113"/>
      <c r="L50" s="213"/>
      <c r="M50" s="214"/>
      <c r="N50" s="178"/>
      <c r="O50" s="215"/>
      <c r="P50" s="216"/>
      <c r="Q50" s="217"/>
      <c r="R50" s="218"/>
      <c r="S50" s="219"/>
      <c r="T50" s="107"/>
      <c r="U50" s="107"/>
      <c r="V50" s="107"/>
      <c r="W50" s="107"/>
      <c r="X50" s="107"/>
      <c r="Y50" s="107"/>
      <c r="Z50" s="151">
        <f t="shared" ref="Z50:Z119" si="3">SUM(J50:S50)*I50</f>
        <v>0</v>
      </c>
      <c r="AA50" s="107"/>
      <c r="AB50" s="87">
        <v>2.06</v>
      </c>
      <c r="AC50" s="87">
        <f t="shared" ref="AC50:AC119" si="4">SUM(J50:S50)*AB50</f>
        <v>0</v>
      </c>
      <c r="AD50" s="152"/>
      <c r="AE50" s="111"/>
      <c r="AF50" s="2"/>
      <c r="AG50" s="2"/>
      <c r="AH50" s="2"/>
      <c r="AI50" s="11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ht="99.75" customHeight="1">
      <c r="A51" s="38"/>
      <c r="B51" s="205"/>
      <c r="C51" s="206">
        <v>910612.0</v>
      </c>
      <c r="D51" s="207" t="s">
        <v>124</v>
      </c>
      <c r="E51" s="208" t="s">
        <v>67</v>
      </c>
      <c r="F51" s="209" t="s">
        <v>104</v>
      </c>
      <c r="G51" s="210">
        <v>2.0</v>
      </c>
      <c r="H51" s="177" t="s">
        <v>60</v>
      </c>
      <c r="I51" s="220">
        <v>166.0</v>
      </c>
      <c r="J51" s="212"/>
      <c r="K51" s="113"/>
      <c r="L51" s="213"/>
      <c r="M51" s="214"/>
      <c r="N51" s="178"/>
      <c r="O51" s="215"/>
      <c r="P51" s="216"/>
      <c r="Q51" s="217"/>
      <c r="R51" s="218"/>
      <c r="S51" s="219"/>
      <c r="T51" s="107"/>
      <c r="U51" s="107"/>
      <c r="V51" s="107"/>
      <c r="W51" s="107"/>
      <c r="X51" s="107"/>
      <c r="Y51" s="107"/>
      <c r="Z51" s="155">
        <f t="shared" si="3"/>
        <v>0</v>
      </c>
      <c r="AA51" s="107"/>
      <c r="AB51" s="87">
        <v>2.05</v>
      </c>
      <c r="AC51" s="87">
        <f t="shared" si="4"/>
        <v>0</v>
      </c>
      <c r="AD51" s="152"/>
      <c r="AE51" s="111"/>
      <c r="AF51" s="2"/>
      <c r="AG51" s="2"/>
      <c r="AH51" s="2"/>
      <c r="AI51" s="11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ht="99.75" customHeight="1">
      <c r="A52" s="38"/>
      <c r="B52" s="205"/>
      <c r="C52" s="206">
        <v>910613.0</v>
      </c>
      <c r="D52" s="207" t="s">
        <v>125</v>
      </c>
      <c r="E52" s="208" t="s">
        <v>63</v>
      </c>
      <c r="F52" s="209" t="s">
        <v>104</v>
      </c>
      <c r="G52" s="210">
        <v>2.0</v>
      </c>
      <c r="H52" s="177" t="s">
        <v>60</v>
      </c>
      <c r="I52" s="221">
        <v>169.0</v>
      </c>
      <c r="J52" s="212"/>
      <c r="K52" s="113"/>
      <c r="L52" s="213"/>
      <c r="M52" s="214"/>
      <c r="N52" s="178"/>
      <c r="O52" s="215"/>
      <c r="P52" s="216"/>
      <c r="Q52" s="217"/>
      <c r="R52" s="218"/>
      <c r="S52" s="219"/>
      <c r="T52" s="107"/>
      <c r="U52" s="107"/>
      <c r="V52" s="107"/>
      <c r="W52" s="107"/>
      <c r="X52" s="107"/>
      <c r="Y52" s="107"/>
      <c r="Z52" s="155">
        <f t="shared" si="3"/>
        <v>0</v>
      </c>
      <c r="AA52" s="107"/>
      <c r="AB52" s="87">
        <v>2.1</v>
      </c>
      <c r="AC52" s="87">
        <f t="shared" si="4"/>
        <v>0</v>
      </c>
      <c r="AD52" s="152"/>
      <c r="AE52" s="111"/>
      <c r="AF52" s="2"/>
      <c r="AG52" s="2"/>
      <c r="AH52" s="2"/>
      <c r="AI52" s="11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ht="99.75" customHeight="1">
      <c r="A53" s="88"/>
      <c r="B53" s="205"/>
      <c r="C53" s="206">
        <v>910614.0</v>
      </c>
      <c r="D53" s="207" t="s">
        <v>126</v>
      </c>
      <c r="E53" s="208" t="s">
        <v>71</v>
      </c>
      <c r="F53" s="209" t="s">
        <v>73</v>
      </c>
      <c r="G53" s="210">
        <v>2.0</v>
      </c>
      <c r="H53" s="177" t="s">
        <v>60</v>
      </c>
      <c r="I53" s="221">
        <v>105.0</v>
      </c>
      <c r="J53" s="212"/>
      <c r="K53" s="113"/>
      <c r="L53" s="213"/>
      <c r="M53" s="214"/>
      <c r="N53" s="178"/>
      <c r="O53" s="215"/>
      <c r="P53" s="216"/>
      <c r="Q53" s="217"/>
      <c r="R53" s="218"/>
      <c r="S53" s="219"/>
      <c r="T53" s="107"/>
      <c r="U53" s="107"/>
      <c r="V53" s="88" t="s">
        <v>61</v>
      </c>
      <c r="W53" s="107"/>
      <c r="X53" s="107"/>
      <c r="Y53" s="107"/>
      <c r="Z53" s="155">
        <f t="shared" si="3"/>
        <v>0</v>
      </c>
      <c r="AA53" s="107"/>
      <c r="AB53" s="87">
        <v>2.0</v>
      </c>
      <c r="AC53" s="87">
        <f t="shared" si="4"/>
        <v>0</v>
      </c>
      <c r="AD53" s="152"/>
      <c r="AE53" s="111"/>
      <c r="AF53" s="2"/>
      <c r="AG53" s="2"/>
      <c r="AH53" s="2"/>
      <c r="AI53" s="11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ht="99.75" customHeight="1">
      <c r="A54" s="88"/>
      <c r="B54" s="205"/>
      <c r="C54" s="206">
        <v>910615.0</v>
      </c>
      <c r="D54" s="207" t="s">
        <v>127</v>
      </c>
      <c r="E54" s="208" t="s">
        <v>71</v>
      </c>
      <c r="F54" s="209" t="s">
        <v>73</v>
      </c>
      <c r="G54" s="210">
        <v>2.0</v>
      </c>
      <c r="H54" s="177" t="s">
        <v>60</v>
      </c>
      <c r="I54" s="221">
        <v>105.0</v>
      </c>
      <c r="J54" s="212"/>
      <c r="K54" s="113"/>
      <c r="L54" s="213"/>
      <c r="M54" s="214"/>
      <c r="N54" s="178"/>
      <c r="O54" s="215"/>
      <c r="P54" s="216"/>
      <c r="Q54" s="217"/>
      <c r="R54" s="218"/>
      <c r="S54" s="219"/>
      <c r="T54" s="107"/>
      <c r="U54" s="107"/>
      <c r="V54" s="88" t="s">
        <v>61</v>
      </c>
      <c r="W54" s="107"/>
      <c r="X54" s="107"/>
      <c r="Y54" s="107"/>
      <c r="Z54" s="155">
        <f t="shared" si="3"/>
        <v>0</v>
      </c>
      <c r="AA54" s="107"/>
      <c r="AB54" s="87">
        <v>2.0</v>
      </c>
      <c r="AC54" s="87">
        <f t="shared" si="4"/>
        <v>0</v>
      </c>
      <c r="AD54" s="152"/>
      <c r="AE54" s="111"/>
      <c r="AF54" s="2"/>
      <c r="AG54" s="2"/>
      <c r="AH54" s="2"/>
      <c r="AI54" s="11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ht="99.75" customHeight="1">
      <c r="A55" s="88"/>
      <c r="B55" s="205"/>
      <c r="C55" s="206">
        <v>910616.0</v>
      </c>
      <c r="D55" s="207" t="s">
        <v>128</v>
      </c>
      <c r="E55" s="208" t="s">
        <v>71</v>
      </c>
      <c r="F55" s="209" t="s">
        <v>73</v>
      </c>
      <c r="G55" s="210">
        <v>2.0</v>
      </c>
      <c r="H55" s="177" t="s">
        <v>60</v>
      </c>
      <c r="I55" s="221">
        <v>106.0</v>
      </c>
      <c r="J55" s="212"/>
      <c r="K55" s="113"/>
      <c r="L55" s="213"/>
      <c r="M55" s="214"/>
      <c r="N55" s="178"/>
      <c r="O55" s="215"/>
      <c r="P55" s="216"/>
      <c r="Q55" s="217"/>
      <c r="R55" s="218"/>
      <c r="S55" s="219"/>
      <c r="T55" s="107"/>
      <c r="U55" s="107"/>
      <c r="V55" s="88" t="s">
        <v>61</v>
      </c>
      <c r="W55" s="107"/>
      <c r="X55" s="107"/>
      <c r="Y55" s="107"/>
      <c r="Z55" s="155">
        <f t="shared" si="3"/>
        <v>0</v>
      </c>
      <c r="AA55" s="107"/>
      <c r="AB55" s="87">
        <v>2.0</v>
      </c>
      <c r="AC55" s="87">
        <f t="shared" si="4"/>
        <v>0</v>
      </c>
      <c r="AD55" s="152"/>
      <c r="AE55" s="111"/>
      <c r="AF55" s="2"/>
      <c r="AG55" s="2"/>
      <c r="AH55" s="2"/>
      <c r="AI55" s="11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ht="99.75" customHeight="1">
      <c r="A56" s="38"/>
      <c r="B56" s="205"/>
      <c r="C56" s="206">
        <v>910601.0</v>
      </c>
      <c r="D56" s="207" t="s">
        <v>129</v>
      </c>
      <c r="E56" s="208" t="s">
        <v>71</v>
      </c>
      <c r="F56" s="209" t="s">
        <v>73</v>
      </c>
      <c r="G56" s="210">
        <v>2.0</v>
      </c>
      <c r="H56" s="177" t="s">
        <v>60</v>
      </c>
      <c r="I56" s="220">
        <v>94.0</v>
      </c>
      <c r="J56" s="212"/>
      <c r="K56" s="113"/>
      <c r="L56" s="213"/>
      <c r="M56" s="214"/>
      <c r="N56" s="178"/>
      <c r="O56" s="215"/>
      <c r="P56" s="216"/>
      <c r="Q56" s="217"/>
      <c r="R56" s="218"/>
      <c r="S56" s="219"/>
      <c r="T56" s="107"/>
      <c r="U56" s="107"/>
      <c r="V56" s="107"/>
      <c r="W56" s="107"/>
      <c r="X56" s="107"/>
      <c r="Y56" s="107"/>
      <c r="Z56" s="155">
        <f t="shared" si="3"/>
        <v>0</v>
      </c>
      <c r="AA56" s="107"/>
      <c r="AB56" s="87">
        <v>1.48</v>
      </c>
      <c r="AC56" s="87">
        <f t="shared" si="4"/>
        <v>0</v>
      </c>
      <c r="AD56" s="152"/>
      <c r="AE56" s="111"/>
      <c r="AF56" s="2"/>
      <c r="AG56" s="2"/>
      <c r="AH56" s="2"/>
      <c r="AI56" s="11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ht="99.75" customHeight="1">
      <c r="A57" s="38"/>
      <c r="B57" s="205"/>
      <c r="C57" s="206">
        <v>910602.0</v>
      </c>
      <c r="D57" s="207" t="s">
        <v>130</v>
      </c>
      <c r="E57" s="208" t="s">
        <v>63</v>
      </c>
      <c r="F57" s="209" t="s">
        <v>73</v>
      </c>
      <c r="G57" s="210">
        <v>2.0</v>
      </c>
      <c r="H57" s="177" t="s">
        <v>60</v>
      </c>
      <c r="I57" s="222">
        <v>96.0</v>
      </c>
      <c r="J57" s="223"/>
      <c r="K57" s="97"/>
      <c r="L57" s="224"/>
      <c r="M57" s="225"/>
      <c r="N57" s="173"/>
      <c r="O57" s="226"/>
      <c r="P57" s="227"/>
      <c r="Q57" s="228"/>
      <c r="R57" s="229"/>
      <c r="S57" s="230"/>
      <c r="T57" s="107"/>
      <c r="U57" s="107"/>
      <c r="V57" s="107"/>
      <c r="W57" s="107"/>
      <c r="X57" s="107"/>
      <c r="Y57" s="107"/>
      <c r="Z57" s="155">
        <f t="shared" si="3"/>
        <v>0</v>
      </c>
      <c r="AA57" s="107"/>
      <c r="AB57" s="87">
        <v>1.47</v>
      </c>
      <c r="AC57" s="87">
        <f t="shared" si="4"/>
        <v>0</v>
      </c>
      <c r="AD57" s="152"/>
      <c r="AE57" s="111"/>
      <c r="AF57" s="2"/>
      <c r="AG57" s="2"/>
      <c r="AH57" s="2"/>
      <c r="AI57" s="11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ht="99.75" customHeight="1">
      <c r="A58" s="38"/>
      <c r="B58" s="205"/>
      <c r="C58" s="206">
        <v>910603.0</v>
      </c>
      <c r="D58" s="207" t="s">
        <v>131</v>
      </c>
      <c r="E58" s="208" t="s">
        <v>67</v>
      </c>
      <c r="F58" s="209" t="s">
        <v>73</v>
      </c>
      <c r="G58" s="209">
        <v>2.0</v>
      </c>
      <c r="H58" s="177" t="s">
        <v>60</v>
      </c>
      <c r="I58" s="222">
        <v>99.0</v>
      </c>
      <c r="J58" s="223"/>
      <c r="K58" s="97"/>
      <c r="L58" s="224"/>
      <c r="M58" s="225"/>
      <c r="N58" s="173"/>
      <c r="O58" s="226"/>
      <c r="P58" s="227"/>
      <c r="Q58" s="228"/>
      <c r="R58" s="229"/>
      <c r="S58" s="230"/>
      <c r="T58" s="107"/>
      <c r="U58" s="107"/>
      <c r="V58" s="107"/>
      <c r="W58" s="107"/>
      <c r="X58" s="107"/>
      <c r="Y58" s="107"/>
      <c r="Z58" s="155">
        <f t="shared" si="3"/>
        <v>0</v>
      </c>
      <c r="AA58" s="107"/>
      <c r="AB58" s="87">
        <v>1.52</v>
      </c>
      <c r="AC58" s="87">
        <f t="shared" si="4"/>
        <v>0</v>
      </c>
      <c r="AD58" s="152"/>
      <c r="AE58" s="111"/>
      <c r="AF58" s="2"/>
      <c r="AG58" s="2"/>
      <c r="AH58" s="2"/>
      <c r="AI58" s="11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ht="99.75" customHeight="1">
      <c r="A59" s="88"/>
      <c r="B59" s="205"/>
      <c r="C59" s="206">
        <v>910617.0</v>
      </c>
      <c r="D59" s="207" t="s">
        <v>132</v>
      </c>
      <c r="E59" s="208" t="s">
        <v>71</v>
      </c>
      <c r="F59" s="209" t="s">
        <v>80</v>
      </c>
      <c r="G59" s="210">
        <v>2.0</v>
      </c>
      <c r="H59" s="177" t="s">
        <v>60</v>
      </c>
      <c r="I59" s="222">
        <v>55.0</v>
      </c>
      <c r="J59" s="212"/>
      <c r="K59" s="113"/>
      <c r="L59" s="213"/>
      <c r="M59" s="214"/>
      <c r="N59" s="178"/>
      <c r="O59" s="215"/>
      <c r="P59" s="216"/>
      <c r="Q59" s="217"/>
      <c r="R59" s="218"/>
      <c r="S59" s="219"/>
      <c r="T59" s="107"/>
      <c r="U59" s="107"/>
      <c r="V59" s="88" t="s">
        <v>61</v>
      </c>
      <c r="W59" s="107"/>
      <c r="X59" s="107"/>
      <c r="Y59" s="107"/>
      <c r="Z59" s="155">
        <f t="shared" si="3"/>
        <v>0</v>
      </c>
      <c r="AA59" s="107"/>
      <c r="AB59" s="87">
        <v>0.8</v>
      </c>
      <c r="AC59" s="87">
        <f t="shared" si="4"/>
        <v>0</v>
      </c>
      <c r="AD59" s="152"/>
      <c r="AE59" s="111"/>
      <c r="AF59" s="2"/>
      <c r="AG59" s="2"/>
      <c r="AH59" s="2"/>
      <c r="AI59" s="11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ht="99.75" customHeight="1">
      <c r="A60" s="88"/>
      <c r="B60" s="205"/>
      <c r="C60" s="206">
        <v>910618.0</v>
      </c>
      <c r="D60" s="207" t="s">
        <v>133</v>
      </c>
      <c r="E60" s="208" t="s">
        <v>71</v>
      </c>
      <c r="F60" s="209" t="s">
        <v>80</v>
      </c>
      <c r="G60" s="210">
        <v>2.0</v>
      </c>
      <c r="H60" s="177" t="s">
        <v>60</v>
      </c>
      <c r="I60" s="222">
        <v>62.0</v>
      </c>
      <c r="J60" s="212"/>
      <c r="K60" s="113"/>
      <c r="L60" s="213"/>
      <c r="M60" s="214"/>
      <c r="N60" s="178"/>
      <c r="O60" s="215"/>
      <c r="P60" s="216"/>
      <c r="Q60" s="217"/>
      <c r="R60" s="218"/>
      <c r="S60" s="219"/>
      <c r="T60" s="107"/>
      <c r="U60" s="107"/>
      <c r="V60" s="88" t="s">
        <v>61</v>
      </c>
      <c r="W60" s="107"/>
      <c r="X60" s="107"/>
      <c r="Y60" s="107"/>
      <c r="Z60" s="155">
        <f t="shared" si="3"/>
        <v>0</v>
      </c>
      <c r="AA60" s="107"/>
      <c r="AB60" s="87">
        <v>0.8</v>
      </c>
      <c r="AC60" s="87">
        <f t="shared" si="4"/>
        <v>0</v>
      </c>
      <c r="AD60" s="152"/>
      <c r="AE60" s="111"/>
      <c r="AF60" s="2"/>
      <c r="AG60" s="2"/>
      <c r="AH60" s="2"/>
      <c r="AI60" s="11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ht="99.75" customHeight="1">
      <c r="A61" s="88"/>
      <c r="B61" s="205"/>
      <c r="C61" s="206">
        <v>910619.0</v>
      </c>
      <c r="D61" s="207" t="s">
        <v>134</v>
      </c>
      <c r="E61" s="208" t="s">
        <v>71</v>
      </c>
      <c r="F61" s="209" t="s">
        <v>80</v>
      </c>
      <c r="G61" s="210">
        <v>2.0</v>
      </c>
      <c r="H61" s="177" t="s">
        <v>60</v>
      </c>
      <c r="I61" s="222">
        <v>62.0</v>
      </c>
      <c r="J61" s="223"/>
      <c r="K61" s="97"/>
      <c r="L61" s="224"/>
      <c r="M61" s="225"/>
      <c r="N61" s="173"/>
      <c r="O61" s="226"/>
      <c r="P61" s="227"/>
      <c r="Q61" s="228"/>
      <c r="R61" s="229"/>
      <c r="S61" s="230"/>
      <c r="T61" s="107"/>
      <c r="U61" s="107"/>
      <c r="V61" s="88" t="s">
        <v>61</v>
      </c>
      <c r="W61" s="107"/>
      <c r="X61" s="107"/>
      <c r="Y61" s="107"/>
      <c r="Z61" s="155">
        <f t="shared" si="3"/>
        <v>0</v>
      </c>
      <c r="AA61" s="107"/>
      <c r="AB61" s="87">
        <v>0.8</v>
      </c>
      <c r="AC61" s="87">
        <f t="shared" si="4"/>
        <v>0</v>
      </c>
      <c r="AD61" s="152"/>
      <c r="AE61" s="111"/>
      <c r="AF61" s="2"/>
      <c r="AG61" s="2"/>
      <c r="AH61" s="2"/>
      <c r="AI61" s="11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</row>
    <row r="62" ht="99.75" customHeight="1">
      <c r="A62" s="38"/>
      <c r="B62" s="205"/>
      <c r="C62" s="206">
        <v>910604.0</v>
      </c>
      <c r="D62" s="207" t="s">
        <v>135</v>
      </c>
      <c r="E62" s="208" t="s">
        <v>71</v>
      </c>
      <c r="F62" s="209" t="s">
        <v>80</v>
      </c>
      <c r="G62" s="210">
        <v>2.0</v>
      </c>
      <c r="H62" s="177" t="s">
        <v>60</v>
      </c>
      <c r="I62" s="222">
        <v>56.0</v>
      </c>
      <c r="J62" s="223"/>
      <c r="K62" s="97"/>
      <c r="L62" s="224"/>
      <c r="M62" s="225"/>
      <c r="N62" s="173"/>
      <c r="O62" s="226"/>
      <c r="P62" s="227"/>
      <c r="Q62" s="228"/>
      <c r="R62" s="229"/>
      <c r="S62" s="230"/>
      <c r="T62" s="107"/>
      <c r="U62" s="107"/>
      <c r="V62" s="107"/>
      <c r="W62" s="107"/>
      <c r="X62" s="107"/>
      <c r="Y62" s="107"/>
      <c r="Z62" s="155">
        <f t="shared" si="3"/>
        <v>0</v>
      </c>
      <c r="AA62" s="107"/>
      <c r="AB62" s="87">
        <v>0.6</v>
      </c>
      <c r="AC62" s="87">
        <f t="shared" si="4"/>
        <v>0</v>
      </c>
      <c r="AD62" s="152"/>
      <c r="AE62" s="111"/>
      <c r="AF62" s="2"/>
      <c r="AG62" s="2"/>
      <c r="AH62" s="2"/>
      <c r="AI62" s="11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ht="99.75" customHeight="1">
      <c r="A63" s="38"/>
      <c r="B63" s="205"/>
      <c r="C63" s="206">
        <v>910605.0</v>
      </c>
      <c r="D63" s="207" t="s">
        <v>136</v>
      </c>
      <c r="E63" s="208" t="s">
        <v>63</v>
      </c>
      <c r="F63" s="209" t="s">
        <v>80</v>
      </c>
      <c r="G63" s="210">
        <v>2.0</v>
      </c>
      <c r="H63" s="177" t="s">
        <v>60</v>
      </c>
      <c r="I63" s="222">
        <v>62.0</v>
      </c>
      <c r="J63" s="223"/>
      <c r="K63" s="97"/>
      <c r="L63" s="224"/>
      <c r="M63" s="225"/>
      <c r="N63" s="173"/>
      <c r="O63" s="226"/>
      <c r="P63" s="227"/>
      <c r="Q63" s="228"/>
      <c r="R63" s="229"/>
      <c r="S63" s="230"/>
      <c r="T63" s="107"/>
      <c r="U63" s="107"/>
      <c r="V63" s="107"/>
      <c r="W63" s="107"/>
      <c r="X63" s="107"/>
      <c r="Y63" s="107"/>
      <c r="Z63" s="155">
        <f t="shared" si="3"/>
        <v>0</v>
      </c>
      <c r="AA63" s="107"/>
      <c r="AB63" s="87">
        <v>0.69</v>
      </c>
      <c r="AC63" s="87">
        <f t="shared" si="4"/>
        <v>0</v>
      </c>
      <c r="AD63" s="152"/>
      <c r="AE63" s="111"/>
      <c r="AF63" s="2"/>
      <c r="AG63" s="2"/>
      <c r="AH63" s="2"/>
      <c r="AI63" s="11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</row>
    <row r="64" ht="99.75" customHeight="1">
      <c r="A64" s="38"/>
      <c r="B64" s="205"/>
      <c r="C64" s="206">
        <v>910606.0</v>
      </c>
      <c r="D64" s="207" t="s">
        <v>137</v>
      </c>
      <c r="E64" s="208" t="s">
        <v>67</v>
      </c>
      <c r="F64" s="209" t="s">
        <v>80</v>
      </c>
      <c r="G64" s="210">
        <v>2.0</v>
      </c>
      <c r="H64" s="177" t="s">
        <v>60</v>
      </c>
      <c r="I64" s="222">
        <v>62.0</v>
      </c>
      <c r="J64" s="231"/>
      <c r="K64" s="115"/>
      <c r="L64" s="232"/>
      <c r="M64" s="233"/>
      <c r="N64" s="182"/>
      <c r="O64" s="183"/>
      <c r="P64" s="234"/>
      <c r="Q64" s="235"/>
      <c r="R64" s="236"/>
      <c r="S64" s="237"/>
      <c r="T64" s="107"/>
      <c r="U64" s="107"/>
      <c r="V64" s="107"/>
      <c r="W64" s="107"/>
      <c r="X64" s="107"/>
      <c r="Y64" s="107"/>
      <c r="Z64" s="155">
        <f t="shared" si="3"/>
        <v>0</v>
      </c>
      <c r="AA64" s="107"/>
      <c r="AB64" s="87">
        <v>0.62</v>
      </c>
      <c r="AC64" s="87">
        <f t="shared" si="4"/>
        <v>0</v>
      </c>
      <c r="AD64" s="152"/>
      <c r="AE64" s="111"/>
      <c r="AF64" s="2"/>
      <c r="AG64" s="2"/>
      <c r="AH64" s="2"/>
      <c r="AI64" s="11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</row>
    <row r="65" ht="99.75" customHeight="1">
      <c r="A65" s="38"/>
      <c r="B65" s="205"/>
      <c r="C65" s="206">
        <v>910607.0</v>
      </c>
      <c r="D65" s="207" t="s">
        <v>138</v>
      </c>
      <c r="E65" s="208" t="s">
        <v>71</v>
      </c>
      <c r="F65" s="209" t="s">
        <v>80</v>
      </c>
      <c r="G65" s="210">
        <v>6.0</v>
      </c>
      <c r="H65" s="177" t="s">
        <v>60</v>
      </c>
      <c r="I65" s="222">
        <v>97.0</v>
      </c>
      <c r="J65" s="223"/>
      <c r="K65" s="97"/>
      <c r="L65" s="224"/>
      <c r="M65" s="225"/>
      <c r="N65" s="173"/>
      <c r="O65" s="226"/>
      <c r="P65" s="227"/>
      <c r="Q65" s="228"/>
      <c r="R65" s="229"/>
      <c r="S65" s="230"/>
      <c r="T65" s="107"/>
      <c r="U65" s="107"/>
      <c r="V65" s="107"/>
      <c r="W65" s="107"/>
      <c r="X65" s="107"/>
      <c r="Y65" s="107"/>
      <c r="Z65" s="155">
        <f t="shared" si="3"/>
        <v>0</v>
      </c>
      <c r="AA65" s="107"/>
      <c r="AB65" s="87">
        <v>1.9</v>
      </c>
      <c r="AC65" s="87">
        <f t="shared" si="4"/>
        <v>0</v>
      </c>
      <c r="AD65" s="152"/>
      <c r="AE65" s="111"/>
      <c r="AF65" s="2"/>
      <c r="AG65" s="2"/>
      <c r="AH65" s="2"/>
      <c r="AI65" s="11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</row>
    <row r="66" ht="99.75" customHeight="1">
      <c r="A66" s="38"/>
      <c r="B66" s="205"/>
      <c r="C66" s="206">
        <v>910608.0</v>
      </c>
      <c r="D66" s="207" t="s">
        <v>139</v>
      </c>
      <c r="E66" s="208" t="s">
        <v>71</v>
      </c>
      <c r="F66" s="209" t="s">
        <v>80</v>
      </c>
      <c r="G66" s="210">
        <v>6.0</v>
      </c>
      <c r="H66" s="177" t="s">
        <v>60</v>
      </c>
      <c r="I66" s="222">
        <v>91.0</v>
      </c>
      <c r="J66" s="231"/>
      <c r="K66" s="97"/>
      <c r="L66" s="224"/>
      <c r="M66" s="225"/>
      <c r="N66" s="182"/>
      <c r="O66" s="183"/>
      <c r="P66" s="227"/>
      <c r="Q66" s="228"/>
      <c r="R66" s="229"/>
      <c r="S66" s="230"/>
      <c r="T66" s="107"/>
      <c r="U66" s="107"/>
      <c r="V66" s="107"/>
      <c r="W66" s="107"/>
      <c r="X66" s="107"/>
      <c r="Y66" s="107"/>
      <c r="Z66" s="155">
        <f t="shared" si="3"/>
        <v>0</v>
      </c>
      <c r="AA66" s="107"/>
      <c r="AB66" s="87">
        <v>1.3</v>
      </c>
      <c r="AC66" s="87">
        <f t="shared" si="4"/>
        <v>0</v>
      </c>
      <c r="AD66" s="152"/>
      <c r="AE66" s="111"/>
      <c r="AF66" s="2"/>
      <c r="AG66" s="2"/>
      <c r="AH66" s="2"/>
      <c r="AI66" s="11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</row>
    <row r="67" ht="99.75" customHeight="1">
      <c r="A67" s="38"/>
      <c r="B67" s="205"/>
      <c r="C67" s="206">
        <v>910609.0</v>
      </c>
      <c r="D67" s="207" t="s">
        <v>140</v>
      </c>
      <c r="E67" s="208" t="s">
        <v>71</v>
      </c>
      <c r="F67" s="209" t="s">
        <v>86</v>
      </c>
      <c r="G67" s="210">
        <v>6.0</v>
      </c>
      <c r="H67" s="177" t="s">
        <v>60</v>
      </c>
      <c r="I67" s="222">
        <v>67.0</v>
      </c>
      <c r="J67" s="223"/>
      <c r="K67" s="97"/>
      <c r="L67" s="224"/>
      <c r="M67" s="225"/>
      <c r="N67" s="173"/>
      <c r="O67" s="226"/>
      <c r="P67" s="227"/>
      <c r="Q67" s="228"/>
      <c r="R67" s="229"/>
      <c r="S67" s="230"/>
      <c r="T67" s="107"/>
      <c r="U67" s="107"/>
      <c r="V67" s="107"/>
      <c r="W67" s="107"/>
      <c r="X67" s="107"/>
      <c r="Y67" s="107"/>
      <c r="Z67" s="155">
        <f t="shared" si="3"/>
        <v>0</v>
      </c>
      <c r="AA67" s="107"/>
      <c r="AB67" s="87">
        <v>0.52</v>
      </c>
      <c r="AC67" s="87">
        <f t="shared" si="4"/>
        <v>0</v>
      </c>
      <c r="AD67" s="152"/>
      <c r="AE67" s="111"/>
      <c r="AF67" s="2"/>
      <c r="AG67" s="2"/>
      <c r="AH67" s="2"/>
      <c r="AI67" s="11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</row>
    <row r="68" ht="99.75" customHeight="1">
      <c r="A68" s="88"/>
      <c r="B68" s="205"/>
      <c r="C68" s="206">
        <v>910620.0</v>
      </c>
      <c r="D68" s="207" t="s">
        <v>141</v>
      </c>
      <c r="E68" s="208" t="s">
        <v>71</v>
      </c>
      <c r="F68" s="209" t="s">
        <v>86</v>
      </c>
      <c r="G68" s="210">
        <v>6.0</v>
      </c>
      <c r="H68" s="177" t="s">
        <v>90</v>
      </c>
      <c r="I68" s="222">
        <v>67.0</v>
      </c>
      <c r="J68" s="223"/>
      <c r="K68" s="115"/>
      <c r="L68" s="232"/>
      <c r="M68" s="233"/>
      <c r="N68" s="182"/>
      <c r="O68" s="226"/>
      <c r="P68" s="234"/>
      <c r="Q68" s="235"/>
      <c r="R68" s="236"/>
      <c r="S68" s="237"/>
      <c r="T68" s="107"/>
      <c r="U68" s="107"/>
      <c r="V68" s="88" t="s">
        <v>61</v>
      </c>
      <c r="W68" s="107"/>
      <c r="X68" s="107"/>
      <c r="Y68" s="107"/>
      <c r="Z68" s="155">
        <f t="shared" si="3"/>
        <v>0</v>
      </c>
      <c r="AA68" s="107"/>
      <c r="AB68" s="87">
        <v>0.5</v>
      </c>
      <c r="AC68" s="87">
        <f t="shared" si="4"/>
        <v>0</v>
      </c>
      <c r="AD68" s="152"/>
      <c r="AE68" s="111"/>
      <c r="AF68" s="2"/>
      <c r="AG68" s="2"/>
      <c r="AH68" s="2"/>
      <c r="AI68" s="11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</row>
    <row r="69" ht="99.75" customHeight="1">
      <c r="A69" s="38"/>
      <c r="B69" s="205"/>
      <c r="C69" s="206">
        <v>910610.0</v>
      </c>
      <c r="D69" s="207" t="s">
        <v>142</v>
      </c>
      <c r="E69" s="208" t="s">
        <v>71</v>
      </c>
      <c r="F69" s="209" t="s">
        <v>89</v>
      </c>
      <c r="G69" s="210">
        <v>8.0</v>
      </c>
      <c r="H69" s="238" t="s">
        <v>95</v>
      </c>
      <c r="I69" s="222">
        <v>50.0</v>
      </c>
      <c r="J69" s="223"/>
      <c r="K69" s="97"/>
      <c r="L69" s="224"/>
      <c r="M69" s="225"/>
      <c r="N69" s="173"/>
      <c r="O69" s="226"/>
      <c r="P69" s="227"/>
      <c r="Q69" s="228"/>
      <c r="R69" s="229"/>
      <c r="S69" s="230"/>
      <c r="T69" s="107"/>
      <c r="U69" s="107"/>
      <c r="V69" s="107"/>
      <c r="W69" s="107"/>
      <c r="X69" s="107"/>
      <c r="Y69" s="107"/>
      <c r="Z69" s="155">
        <f t="shared" si="3"/>
        <v>0</v>
      </c>
      <c r="AA69" s="107"/>
      <c r="AB69" s="87">
        <v>0.43</v>
      </c>
      <c r="AC69" s="87">
        <f t="shared" si="4"/>
        <v>0</v>
      </c>
      <c r="AD69" s="152"/>
      <c r="AE69" s="111"/>
      <c r="AF69" s="2"/>
      <c r="AG69" s="2"/>
      <c r="AH69" s="2"/>
      <c r="AI69" s="11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</row>
    <row r="70" ht="99.75" customHeight="1">
      <c r="A70" s="88"/>
      <c r="B70" s="205"/>
      <c r="C70" s="206">
        <v>910621.0</v>
      </c>
      <c r="D70" s="207" t="s">
        <v>143</v>
      </c>
      <c r="E70" s="208" t="s">
        <v>71</v>
      </c>
      <c r="F70" s="209" t="s">
        <v>89</v>
      </c>
      <c r="G70" s="210">
        <v>8.0</v>
      </c>
      <c r="H70" s="238" t="s">
        <v>90</v>
      </c>
      <c r="I70" s="222">
        <v>44.0</v>
      </c>
      <c r="J70" s="223"/>
      <c r="K70" s="97"/>
      <c r="L70" s="224"/>
      <c r="M70" s="225"/>
      <c r="N70" s="173"/>
      <c r="O70" s="226"/>
      <c r="P70" s="227"/>
      <c r="Q70" s="228"/>
      <c r="R70" s="229"/>
      <c r="S70" s="230"/>
      <c r="T70" s="107"/>
      <c r="U70" s="107"/>
      <c r="V70" s="88" t="s">
        <v>61</v>
      </c>
      <c r="W70" s="107"/>
      <c r="X70" s="107"/>
      <c r="Y70" s="107"/>
      <c r="Z70" s="155">
        <f t="shared" si="3"/>
        <v>0</v>
      </c>
      <c r="AA70" s="107"/>
      <c r="AB70" s="87">
        <v>0.3</v>
      </c>
      <c r="AC70" s="87">
        <f t="shared" si="4"/>
        <v>0</v>
      </c>
      <c r="AD70" s="152"/>
      <c r="AE70" s="111"/>
      <c r="AF70" s="2"/>
      <c r="AG70" s="2"/>
      <c r="AH70" s="2"/>
      <c r="AI70" s="11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ht="99.75" customHeight="1">
      <c r="A71" s="38"/>
      <c r="B71" s="205"/>
      <c r="C71" s="206">
        <v>910694.0</v>
      </c>
      <c r="D71" s="207" t="s">
        <v>144</v>
      </c>
      <c r="E71" s="208" t="s">
        <v>145</v>
      </c>
      <c r="F71" s="209" t="s">
        <v>59</v>
      </c>
      <c r="G71" s="210">
        <f>SUM(G69,G67,G66,G65,G64,G63,G62,G58,G57,G56,G52,G51,G50,G68,G70)</f>
        <v>58</v>
      </c>
      <c r="H71" s="239" t="s">
        <v>146</v>
      </c>
      <c r="I71" s="222">
        <f>SUM(I69,I67,I66,I65,I64,I63,I62,I58,I57,I56,I52,I51,I50,I68,I70)</f>
        <v>1382</v>
      </c>
      <c r="J71" s="223"/>
      <c r="K71" s="97"/>
      <c r="L71" s="224"/>
      <c r="M71" s="225"/>
      <c r="N71" s="173"/>
      <c r="O71" s="226"/>
      <c r="P71" s="227"/>
      <c r="Q71" s="228"/>
      <c r="R71" s="229"/>
      <c r="S71" s="230"/>
      <c r="T71" s="107"/>
      <c r="U71" s="107"/>
      <c r="V71" s="107"/>
      <c r="W71" s="107"/>
      <c r="X71" s="107"/>
      <c r="Y71" s="107"/>
      <c r="Z71" s="155">
        <f t="shared" si="3"/>
        <v>0</v>
      </c>
      <c r="AA71" s="107"/>
      <c r="AB71" s="87">
        <v>17.54</v>
      </c>
      <c r="AC71" s="87">
        <f t="shared" si="4"/>
        <v>0</v>
      </c>
      <c r="AD71" s="152"/>
      <c r="AE71" s="111"/>
      <c r="AF71" s="2"/>
      <c r="AG71" s="2"/>
      <c r="AH71" s="2"/>
      <c r="AI71" s="11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ht="99.75" customHeight="1">
      <c r="A72" s="38"/>
      <c r="B72" s="205"/>
      <c r="C72" s="206">
        <v>910695.0</v>
      </c>
      <c r="D72" s="207" t="s">
        <v>147</v>
      </c>
      <c r="E72" s="208" t="s">
        <v>98</v>
      </c>
      <c r="F72" s="209" t="s">
        <v>59</v>
      </c>
      <c r="G72" s="210">
        <f>SUM(G70,G69,G68,G67,G66,G65,G62,G61,G60,G59,G56,G55,G54,G53,G50)</f>
        <v>58</v>
      </c>
      <c r="H72" s="239" t="s">
        <v>146</v>
      </c>
      <c r="I72" s="222">
        <f>SUM(I70,I69,I68,I67,I66,I65,I62,I61,I60,I59,I56,I55,I54,I53,I50)</f>
        <v>1223</v>
      </c>
      <c r="J72" s="223"/>
      <c r="K72" s="97"/>
      <c r="L72" s="224"/>
      <c r="M72" s="225"/>
      <c r="N72" s="173"/>
      <c r="O72" s="226"/>
      <c r="P72" s="227"/>
      <c r="Q72" s="228"/>
      <c r="R72" s="229"/>
      <c r="S72" s="230"/>
      <c r="T72" s="107"/>
      <c r="U72" s="107"/>
      <c r="V72" s="107"/>
      <c r="W72" s="107"/>
      <c r="X72" s="107"/>
      <c r="Y72" s="107"/>
      <c r="Z72" s="155">
        <f t="shared" si="3"/>
        <v>0</v>
      </c>
      <c r="AA72" s="107"/>
      <c r="AB72" s="87">
        <v>17.94</v>
      </c>
      <c r="AC72" s="87">
        <f t="shared" si="4"/>
        <v>0</v>
      </c>
      <c r="AD72" s="152"/>
      <c r="AE72" s="111"/>
      <c r="AF72" s="2"/>
      <c r="AG72" s="2"/>
      <c r="AH72" s="2"/>
      <c r="AI72" s="11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</row>
    <row r="73" ht="99.75" customHeight="1">
      <c r="A73" s="38"/>
      <c r="B73" s="240"/>
      <c r="C73" s="241">
        <v>910693.0</v>
      </c>
      <c r="D73" s="242" t="s">
        <v>148</v>
      </c>
      <c r="E73" s="243" t="s">
        <v>119</v>
      </c>
      <c r="F73" s="244" t="s">
        <v>59</v>
      </c>
      <c r="G73" s="244">
        <f>SUM(G50:G70)</f>
        <v>70</v>
      </c>
      <c r="H73" s="245" t="s">
        <v>149</v>
      </c>
      <c r="I73" s="246">
        <f>SUM(I50:I70)</f>
        <v>1877</v>
      </c>
      <c r="J73" s="247"/>
      <c r="K73" s="71"/>
      <c r="L73" s="72"/>
      <c r="M73" s="73"/>
      <c r="N73" s="74"/>
      <c r="O73" s="248"/>
      <c r="P73" s="76"/>
      <c r="Q73" s="77"/>
      <c r="R73" s="78"/>
      <c r="S73" s="249"/>
      <c r="T73" s="81"/>
      <c r="U73" s="81"/>
      <c r="V73" s="81"/>
      <c r="W73" s="81"/>
      <c r="X73" s="81"/>
      <c r="Y73" s="81"/>
      <c r="Z73" s="250">
        <f t="shared" si="3"/>
        <v>0</v>
      </c>
      <c r="AA73" s="107"/>
      <c r="AB73" s="86">
        <f>SUM(AB50:AB72)</f>
        <v>61.42</v>
      </c>
      <c r="AC73" s="87">
        <f t="shared" si="4"/>
        <v>0</v>
      </c>
      <c r="AD73" s="152"/>
      <c r="AE73" s="111"/>
      <c r="AF73" s="2"/>
      <c r="AG73" s="2"/>
      <c r="AH73" s="2"/>
      <c r="AI73" s="11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</row>
    <row r="74" ht="33.0" customHeight="1">
      <c r="A74" s="38"/>
      <c r="B74" s="251"/>
      <c r="C74" s="252">
        <v>910501.0</v>
      </c>
      <c r="D74" s="253" t="s">
        <v>150</v>
      </c>
      <c r="E74" s="254" t="s">
        <v>63</v>
      </c>
      <c r="F74" s="255" t="s">
        <v>151</v>
      </c>
      <c r="G74" s="256">
        <v>2.0</v>
      </c>
      <c r="H74" s="257" t="s">
        <v>60</v>
      </c>
      <c r="I74" s="258">
        <v>87.0</v>
      </c>
      <c r="J74" s="259"/>
      <c r="K74" s="113"/>
      <c r="L74" s="213"/>
      <c r="M74" s="214"/>
      <c r="N74" s="178"/>
      <c r="O74" s="215"/>
      <c r="P74" s="216"/>
      <c r="Q74" s="217"/>
      <c r="R74" s="218"/>
      <c r="S74" s="260"/>
      <c r="T74" s="107"/>
      <c r="U74" s="107"/>
      <c r="V74" s="107"/>
      <c r="W74" s="107"/>
      <c r="X74" s="107"/>
      <c r="Y74" s="107"/>
      <c r="Z74" s="261">
        <f t="shared" si="3"/>
        <v>0</v>
      </c>
      <c r="AA74" s="107"/>
      <c r="AB74" s="87">
        <v>1.25</v>
      </c>
      <c r="AC74" s="87">
        <f t="shared" si="4"/>
        <v>0</v>
      </c>
      <c r="AD74" s="152"/>
      <c r="AE74" s="111"/>
      <c r="AF74" s="2"/>
      <c r="AG74" s="2"/>
      <c r="AH74" s="2"/>
      <c r="AI74" s="11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</row>
    <row r="75" ht="33.0" customHeight="1">
      <c r="A75" s="38"/>
      <c r="B75" s="262"/>
      <c r="C75" s="263">
        <v>910502.0</v>
      </c>
      <c r="D75" s="264" t="s">
        <v>152</v>
      </c>
      <c r="E75" s="265" t="s">
        <v>71</v>
      </c>
      <c r="F75" s="266" t="s">
        <v>80</v>
      </c>
      <c r="G75" s="266">
        <v>5.0</v>
      </c>
      <c r="H75" s="267" t="s">
        <v>60</v>
      </c>
      <c r="I75" s="258">
        <v>71.0</v>
      </c>
      <c r="J75" s="268"/>
      <c r="K75" s="97"/>
      <c r="L75" s="224"/>
      <c r="M75" s="225"/>
      <c r="N75" s="173"/>
      <c r="O75" s="226"/>
      <c r="P75" s="227"/>
      <c r="Q75" s="228"/>
      <c r="R75" s="229"/>
      <c r="S75" s="269"/>
      <c r="T75" s="107"/>
      <c r="U75" s="107"/>
      <c r="V75" s="107"/>
      <c r="W75" s="107"/>
      <c r="X75" s="107"/>
      <c r="Y75" s="107"/>
      <c r="Z75" s="270">
        <f t="shared" si="3"/>
        <v>0</v>
      </c>
      <c r="AA75" s="107"/>
      <c r="AB75" s="87">
        <v>1.67</v>
      </c>
      <c r="AC75" s="87">
        <f t="shared" si="4"/>
        <v>0</v>
      </c>
      <c r="AD75" s="152"/>
      <c r="AE75" s="111"/>
      <c r="AF75" s="2"/>
      <c r="AG75" s="2"/>
      <c r="AH75" s="2"/>
      <c r="AI75" s="11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ht="33.0" customHeight="1">
      <c r="A76" s="38"/>
      <c r="B76" s="262"/>
      <c r="C76" s="263">
        <v>910503.0</v>
      </c>
      <c r="D76" s="271" t="s">
        <v>153</v>
      </c>
      <c r="E76" s="266" t="s">
        <v>71</v>
      </c>
      <c r="F76" s="266" t="s">
        <v>80</v>
      </c>
      <c r="G76" s="266">
        <v>5.0</v>
      </c>
      <c r="H76" s="267" t="s">
        <v>60</v>
      </c>
      <c r="I76" s="258">
        <v>69.0</v>
      </c>
      <c r="J76" s="268"/>
      <c r="K76" s="97"/>
      <c r="L76" s="224"/>
      <c r="M76" s="225"/>
      <c r="N76" s="173"/>
      <c r="O76" s="226"/>
      <c r="P76" s="227"/>
      <c r="Q76" s="228"/>
      <c r="R76" s="229"/>
      <c r="S76" s="269"/>
      <c r="T76" s="107"/>
      <c r="U76" s="107"/>
      <c r="V76" s="107"/>
      <c r="W76" s="107"/>
      <c r="X76" s="107"/>
      <c r="Y76" s="107"/>
      <c r="Z76" s="270">
        <f t="shared" si="3"/>
        <v>0</v>
      </c>
      <c r="AA76" s="107"/>
      <c r="AB76" s="87">
        <v>0.8</v>
      </c>
      <c r="AC76" s="87">
        <f t="shared" si="4"/>
        <v>0</v>
      </c>
      <c r="AD76" s="152"/>
      <c r="AE76" s="111"/>
      <c r="AF76" s="2"/>
      <c r="AG76" s="2"/>
      <c r="AH76" s="2"/>
      <c r="AI76" s="11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ht="33.0" customHeight="1">
      <c r="A77" s="38"/>
      <c r="B77" s="262"/>
      <c r="C77" s="263">
        <v>910504.0</v>
      </c>
      <c r="D77" s="271" t="s">
        <v>154</v>
      </c>
      <c r="E77" s="272" t="s">
        <v>155</v>
      </c>
      <c r="F77" s="266" t="s">
        <v>156</v>
      </c>
      <c r="G77" s="266">
        <v>4.0</v>
      </c>
      <c r="H77" s="267" t="s">
        <v>60</v>
      </c>
      <c r="I77" s="258">
        <v>59.0</v>
      </c>
      <c r="J77" s="268"/>
      <c r="K77" s="97"/>
      <c r="L77" s="224"/>
      <c r="M77" s="225"/>
      <c r="N77" s="173"/>
      <c r="O77" s="226"/>
      <c r="P77" s="227"/>
      <c r="Q77" s="228"/>
      <c r="R77" s="229"/>
      <c r="S77" s="269"/>
      <c r="T77" s="107"/>
      <c r="U77" s="107"/>
      <c r="V77" s="107"/>
      <c r="W77" s="107"/>
      <c r="X77" s="107"/>
      <c r="Y77" s="107"/>
      <c r="Z77" s="270">
        <f t="shared" si="3"/>
        <v>0</v>
      </c>
      <c r="AA77" s="107"/>
      <c r="AB77" s="87">
        <v>0.99</v>
      </c>
      <c r="AC77" s="87">
        <f t="shared" si="4"/>
        <v>0</v>
      </c>
      <c r="AD77" s="152"/>
      <c r="AE77" s="111"/>
      <c r="AF77" s="2"/>
      <c r="AG77" s="2"/>
      <c r="AH77" s="2"/>
      <c r="AI77" s="11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ht="33.0" customHeight="1">
      <c r="A78" s="38"/>
      <c r="B78" s="262"/>
      <c r="C78" s="263">
        <v>910513.0</v>
      </c>
      <c r="D78" s="271" t="s">
        <v>157</v>
      </c>
      <c r="E78" s="272" t="s">
        <v>71</v>
      </c>
      <c r="F78" s="266" t="s">
        <v>156</v>
      </c>
      <c r="G78" s="266">
        <v>4.0</v>
      </c>
      <c r="H78" s="267" t="s">
        <v>60</v>
      </c>
      <c r="I78" s="258">
        <v>53.0</v>
      </c>
      <c r="J78" s="268"/>
      <c r="K78" s="97"/>
      <c r="L78" s="224"/>
      <c r="M78" s="225"/>
      <c r="N78" s="173"/>
      <c r="O78" s="226"/>
      <c r="P78" s="227"/>
      <c r="Q78" s="228"/>
      <c r="R78" s="229"/>
      <c r="S78" s="269"/>
      <c r="T78" s="107"/>
      <c r="U78" s="107"/>
      <c r="V78" s="107"/>
      <c r="W78" s="107"/>
      <c r="X78" s="107"/>
      <c r="Y78" s="107"/>
      <c r="Z78" s="270">
        <f t="shared" si="3"/>
        <v>0</v>
      </c>
      <c r="AA78" s="107"/>
      <c r="AB78" s="87">
        <v>0.66</v>
      </c>
      <c r="AC78" s="87">
        <f t="shared" si="4"/>
        <v>0</v>
      </c>
      <c r="AD78" s="152"/>
      <c r="AE78" s="111"/>
      <c r="AF78" s="2"/>
      <c r="AG78" s="2"/>
      <c r="AH78" s="2"/>
      <c r="AI78" s="11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ht="33.0" customHeight="1">
      <c r="A79" s="38"/>
      <c r="B79" s="262"/>
      <c r="C79" s="263">
        <v>910505.0</v>
      </c>
      <c r="D79" s="271" t="s">
        <v>158</v>
      </c>
      <c r="E79" s="266" t="s">
        <v>71</v>
      </c>
      <c r="F79" s="266" t="s">
        <v>86</v>
      </c>
      <c r="G79" s="266">
        <v>4.0</v>
      </c>
      <c r="H79" s="267" t="s">
        <v>60</v>
      </c>
      <c r="I79" s="258">
        <v>44.0</v>
      </c>
      <c r="J79" s="268"/>
      <c r="K79" s="97"/>
      <c r="L79" s="224"/>
      <c r="M79" s="225"/>
      <c r="N79" s="173"/>
      <c r="O79" s="226"/>
      <c r="P79" s="227"/>
      <c r="Q79" s="228"/>
      <c r="R79" s="229"/>
      <c r="S79" s="269"/>
      <c r="T79" s="107"/>
      <c r="U79" s="107"/>
      <c r="V79" s="107"/>
      <c r="W79" s="107"/>
      <c r="X79" s="107"/>
      <c r="Y79" s="107"/>
      <c r="Z79" s="270">
        <f t="shared" si="3"/>
        <v>0</v>
      </c>
      <c r="AA79" s="107"/>
      <c r="AB79" s="87">
        <v>0.37</v>
      </c>
      <c r="AC79" s="87">
        <f t="shared" si="4"/>
        <v>0</v>
      </c>
      <c r="AD79" s="152"/>
      <c r="AE79" s="111"/>
      <c r="AF79" s="2"/>
      <c r="AG79" s="2"/>
      <c r="AH79" s="2"/>
      <c r="AI79" s="11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ht="33.0" customHeight="1">
      <c r="A80" s="38"/>
      <c r="B80" s="262"/>
      <c r="C80" s="263">
        <v>910509.0</v>
      </c>
      <c r="D80" s="271" t="s">
        <v>159</v>
      </c>
      <c r="E80" s="266" t="s">
        <v>71</v>
      </c>
      <c r="F80" s="266" t="s">
        <v>86</v>
      </c>
      <c r="G80" s="266">
        <v>4.0</v>
      </c>
      <c r="H80" s="267" t="s">
        <v>60</v>
      </c>
      <c r="I80" s="258">
        <v>40.0</v>
      </c>
      <c r="J80" s="268"/>
      <c r="K80" s="97"/>
      <c r="L80" s="224"/>
      <c r="M80" s="225"/>
      <c r="N80" s="173"/>
      <c r="O80" s="226"/>
      <c r="P80" s="227"/>
      <c r="Q80" s="228"/>
      <c r="R80" s="229"/>
      <c r="S80" s="269"/>
      <c r="T80" s="107"/>
      <c r="U80" s="107"/>
      <c r="V80" s="107"/>
      <c r="W80" s="107"/>
      <c r="X80" s="107"/>
      <c r="Y80" s="107"/>
      <c r="Z80" s="270">
        <f t="shared" si="3"/>
        <v>0</v>
      </c>
      <c r="AA80" s="107"/>
      <c r="AB80" s="87">
        <v>0.5</v>
      </c>
      <c r="AC80" s="87">
        <f t="shared" si="4"/>
        <v>0</v>
      </c>
      <c r="AD80" s="152"/>
      <c r="AE80" s="111"/>
      <c r="AF80" s="2"/>
      <c r="AG80" s="2"/>
      <c r="AH80" s="2"/>
      <c r="AI80" s="11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</row>
    <row r="81" ht="33.0" customHeight="1">
      <c r="A81" s="38"/>
      <c r="B81" s="262"/>
      <c r="C81" s="263">
        <v>910506.0</v>
      </c>
      <c r="D81" s="271" t="s">
        <v>160</v>
      </c>
      <c r="E81" s="266" t="s">
        <v>71</v>
      </c>
      <c r="F81" s="266" t="s">
        <v>161</v>
      </c>
      <c r="G81" s="266">
        <v>8.0</v>
      </c>
      <c r="H81" s="267" t="s">
        <v>60</v>
      </c>
      <c r="I81" s="258">
        <v>68.0</v>
      </c>
      <c r="J81" s="268"/>
      <c r="K81" s="97"/>
      <c r="L81" s="224"/>
      <c r="M81" s="225"/>
      <c r="N81" s="173"/>
      <c r="O81" s="226"/>
      <c r="P81" s="227"/>
      <c r="Q81" s="228"/>
      <c r="R81" s="229"/>
      <c r="S81" s="269"/>
      <c r="T81" s="107"/>
      <c r="U81" s="107"/>
      <c r="V81" s="107"/>
      <c r="W81" s="107"/>
      <c r="X81" s="107"/>
      <c r="Y81" s="107"/>
      <c r="Z81" s="270">
        <f t="shared" si="3"/>
        <v>0</v>
      </c>
      <c r="AA81" s="107"/>
      <c r="AB81" s="87">
        <v>0.72</v>
      </c>
      <c r="AC81" s="87">
        <f t="shared" si="4"/>
        <v>0</v>
      </c>
      <c r="AD81" s="152"/>
      <c r="AE81" s="111"/>
      <c r="AF81" s="2"/>
      <c r="AG81" s="2"/>
      <c r="AH81" s="2"/>
      <c r="AI81" s="11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ht="33.0" customHeight="1">
      <c r="A82" s="38"/>
      <c r="B82" s="262"/>
      <c r="C82" s="263">
        <v>910507.0</v>
      </c>
      <c r="D82" s="271" t="s">
        <v>162</v>
      </c>
      <c r="E82" s="266" t="s">
        <v>71</v>
      </c>
      <c r="F82" s="266" t="s">
        <v>161</v>
      </c>
      <c r="G82" s="266">
        <v>6.0</v>
      </c>
      <c r="H82" s="267" t="s">
        <v>60</v>
      </c>
      <c r="I82" s="258">
        <v>57.0</v>
      </c>
      <c r="J82" s="268"/>
      <c r="K82" s="97"/>
      <c r="L82" s="224"/>
      <c r="M82" s="225"/>
      <c r="N82" s="173"/>
      <c r="O82" s="226"/>
      <c r="P82" s="227"/>
      <c r="Q82" s="228"/>
      <c r="R82" s="229"/>
      <c r="S82" s="269"/>
      <c r="T82" s="107"/>
      <c r="U82" s="107"/>
      <c r="V82" s="107"/>
      <c r="W82" s="107"/>
      <c r="X82" s="107"/>
      <c r="Y82" s="107"/>
      <c r="Z82" s="270">
        <f t="shared" si="3"/>
        <v>0</v>
      </c>
      <c r="AA82" s="107"/>
      <c r="AB82" s="87">
        <v>0.38</v>
      </c>
      <c r="AC82" s="87">
        <f t="shared" si="4"/>
        <v>0</v>
      </c>
      <c r="AD82" s="152"/>
      <c r="AE82" s="111"/>
      <c r="AF82" s="2"/>
      <c r="AG82" s="2"/>
      <c r="AH82" s="2"/>
      <c r="AI82" s="11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</row>
    <row r="83" ht="33.0" customHeight="1">
      <c r="A83" s="38"/>
      <c r="B83" s="262"/>
      <c r="C83" s="263">
        <v>910508.0</v>
      </c>
      <c r="D83" s="271" t="s">
        <v>163</v>
      </c>
      <c r="E83" s="266" t="s">
        <v>71</v>
      </c>
      <c r="F83" s="266" t="s">
        <v>89</v>
      </c>
      <c r="G83" s="266">
        <v>8.0</v>
      </c>
      <c r="H83" s="267" t="s">
        <v>90</v>
      </c>
      <c r="I83" s="258">
        <v>54.0</v>
      </c>
      <c r="J83" s="268"/>
      <c r="K83" s="97"/>
      <c r="L83" s="224"/>
      <c r="M83" s="225"/>
      <c r="N83" s="173"/>
      <c r="O83" s="226"/>
      <c r="P83" s="227"/>
      <c r="Q83" s="228"/>
      <c r="R83" s="229"/>
      <c r="S83" s="269"/>
      <c r="T83" s="107"/>
      <c r="U83" s="107"/>
      <c r="V83" s="107"/>
      <c r="W83" s="107"/>
      <c r="X83" s="107"/>
      <c r="Y83" s="107"/>
      <c r="Z83" s="270">
        <f t="shared" si="3"/>
        <v>0</v>
      </c>
      <c r="AA83" s="107"/>
      <c r="AB83" s="87">
        <v>0.24</v>
      </c>
      <c r="AC83" s="87">
        <f t="shared" si="4"/>
        <v>0</v>
      </c>
      <c r="AD83" s="152"/>
      <c r="AE83" s="111"/>
      <c r="AF83" s="2"/>
      <c r="AG83" s="2"/>
      <c r="AH83" s="2"/>
      <c r="AI83" s="11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ht="33.0" customHeight="1">
      <c r="A84" s="38"/>
      <c r="B84" s="262"/>
      <c r="C84" s="263">
        <v>910510.0</v>
      </c>
      <c r="D84" s="271" t="s">
        <v>164</v>
      </c>
      <c r="E84" s="266" t="s">
        <v>71</v>
      </c>
      <c r="F84" s="266" t="s">
        <v>89</v>
      </c>
      <c r="G84" s="266">
        <v>4.0</v>
      </c>
      <c r="H84" s="267" t="s">
        <v>90</v>
      </c>
      <c r="I84" s="258">
        <v>19.0</v>
      </c>
      <c r="J84" s="268"/>
      <c r="K84" s="97"/>
      <c r="L84" s="224"/>
      <c r="M84" s="225"/>
      <c r="N84" s="173"/>
      <c r="O84" s="226"/>
      <c r="P84" s="227"/>
      <c r="Q84" s="228"/>
      <c r="R84" s="229"/>
      <c r="S84" s="269"/>
      <c r="T84" s="107"/>
      <c r="U84" s="107"/>
      <c r="V84" s="107"/>
      <c r="W84" s="107"/>
      <c r="X84" s="107"/>
      <c r="Y84" s="107"/>
      <c r="Z84" s="270">
        <f t="shared" si="3"/>
        <v>0</v>
      </c>
      <c r="AA84" s="107"/>
      <c r="AB84" s="87">
        <v>0.127</v>
      </c>
      <c r="AC84" s="87">
        <f t="shared" si="4"/>
        <v>0</v>
      </c>
      <c r="AD84" s="152"/>
      <c r="AE84" s="111"/>
      <c r="AF84" s="2"/>
      <c r="AG84" s="2"/>
      <c r="AH84" s="2"/>
      <c r="AI84" s="11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</row>
    <row r="85" ht="33.0" customHeight="1">
      <c r="A85" s="38"/>
      <c r="B85" s="262"/>
      <c r="C85" s="263">
        <v>910511.0</v>
      </c>
      <c r="D85" s="273" t="s">
        <v>165</v>
      </c>
      <c r="E85" s="274" t="s">
        <v>71</v>
      </c>
      <c r="F85" s="274" t="s">
        <v>94</v>
      </c>
      <c r="G85" s="274">
        <v>10.0</v>
      </c>
      <c r="H85" s="275" t="s">
        <v>95</v>
      </c>
      <c r="I85" s="258">
        <v>36.0</v>
      </c>
      <c r="J85" s="268"/>
      <c r="K85" s="97"/>
      <c r="L85" s="224"/>
      <c r="M85" s="225"/>
      <c r="N85" s="173"/>
      <c r="O85" s="226"/>
      <c r="P85" s="227"/>
      <c r="Q85" s="228"/>
      <c r="R85" s="229"/>
      <c r="S85" s="269"/>
      <c r="T85" s="107"/>
      <c r="U85" s="107"/>
      <c r="V85" s="107"/>
      <c r="W85" s="107"/>
      <c r="X85" s="107"/>
      <c r="Y85" s="107"/>
      <c r="Z85" s="270">
        <f t="shared" si="3"/>
        <v>0</v>
      </c>
      <c r="AA85" s="107"/>
      <c r="AB85" s="87">
        <v>0.2</v>
      </c>
      <c r="AC85" s="87">
        <f t="shared" si="4"/>
        <v>0</v>
      </c>
      <c r="AD85" s="152"/>
      <c r="AE85" s="111"/>
      <c r="AF85" s="2"/>
      <c r="AG85" s="2"/>
      <c r="AH85" s="2"/>
      <c r="AI85" s="11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</row>
    <row r="86" ht="33.0" customHeight="1">
      <c r="A86" s="38"/>
      <c r="B86" s="262"/>
      <c r="C86" s="263">
        <v>910512.0</v>
      </c>
      <c r="D86" s="276" t="s">
        <v>166</v>
      </c>
      <c r="E86" s="164" t="s">
        <v>71</v>
      </c>
      <c r="F86" s="164" t="s">
        <v>116</v>
      </c>
      <c r="G86" s="164">
        <v>11.0</v>
      </c>
      <c r="H86" s="277" t="s">
        <v>90</v>
      </c>
      <c r="I86" s="278">
        <v>31.0</v>
      </c>
      <c r="J86" s="279"/>
      <c r="K86" s="128"/>
      <c r="L86" s="166"/>
      <c r="M86" s="167"/>
      <c r="N86" s="280"/>
      <c r="O86" s="281"/>
      <c r="P86" s="169"/>
      <c r="Q86" s="170"/>
      <c r="R86" s="171"/>
      <c r="S86" s="172"/>
      <c r="T86" s="107"/>
      <c r="U86" s="107"/>
      <c r="V86" s="107"/>
      <c r="W86" s="107"/>
      <c r="X86" s="107"/>
      <c r="Y86" s="107"/>
      <c r="Z86" s="270">
        <f t="shared" si="3"/>
        <v>0</v>
      </c>
      <c r="AA86" s="107"/>
      <c r="AB86" s="87">
        <v>0.11</v>
      </c>
      <c r="AC86" s="87">
        <f t="shared" si="4"/>
        <v>0</v>
      </c>
      <c r="AD86" s="152"/>
      <c r="AE86" s="111"/>
      <c r="AF86" s="2"/>
      <c r="AG86" s="2"/>
      <c r="AH86" s="2"/>
      <c r="AI86" s="11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</row>
    <row r="87" ht="54.75" customHeight="1">
      <c r="A87" s="38"/>
      <c r="B87" s="282"/>
      <c r="C87" s="283">
        <v>910590.0</v>
      </c>
      <c r="D87" s="284" t="s">
        <v>167</v>
      </c>
      <c r="E87" s="285" t="s">
        <v>71</v>
      </c>
      <c r="F87" s="286" t="s">
        <v>168</v>
      </c>
      <c r="G87" s="286">
        <f>SUM(G74:G86)</f>
        <v>75</v>
      </c>
      <c r="H87" s="287" t="s">
        <v>60</v>
      </c>
      <c r="I87" s="288">
        <f>(SUM(I74:I86))</f>
        <v>688</v>
      </c>
      <c r="J87" s="289"/>
      <c r="K87" s="290"/>
      <c r="L87" s="291"/>
      <c r="M87" s="292"/>
      <c r="N87" s="293"/>
      <c r="O87" s="294"/>
      <c r="P87" s="295"/>
      <c r="Q87" s="296"/>
      <c r="R87" s="297"/>
      <c r="S87" s="298"/>
      <c r="T87" s="107"/>
      <c r="U87" s="107"/>
      <c r="V87" s="107"/>
      <c r="W87" s="107"/>
      <c r="X87" s="107"/>
      <c r="Y87" s="107"/>
      <c r="Z87" s="155">
        <f t="shared" si="3"/>
        <v>0</v>
      </c>
      <c r="AA87" s="107"/>
      <c r="AB87" s="87">
        <f>SUM(AB74:AB86)</f>
        <v>8.017</v>
      </c>
      <c r="AC87" s="87">
        <f t="shared" si="4"/>
        <v>0</v>
      </c>
      <c r="AD87" s="152"/>
      <c r="AE87" s="111"/>
      <c r="AF87" s="2"/>
      <c r="AG87" s="2"/>
      <c r="AH87" s="2"/>
      <c r="AI87" s="11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</row>
    <row r="88" ht="33.0" customHeight="1">
      <c r="A88" s="38"/>
      <c r="B88" s="299"/>
      <c r="C88" s="300">
        <v>910211.0</v>
      </c>
      <c r="D88" s="301" t="s">
        <v>169</v>
      </c>
      <c r="E88" s="302" t="s">
        <v>63</v>
      </c>
      <c r="F88" s="303" t="s">
        <v>73</v>
      </c>
      <c r="G88" s="304">
        <v>1.0</v>
      </c>
      <c r="H88" s="305" t="s">
        <v>60</v>
      </c>
      <c r="I88" s="306">
        <v>61.0</v>
      </c>
      <c r="J88" s="307"/>
      <c r="K88" s="308"/>
      <c r="L88" s="309"/>
      <c r="M88" s="310"/>
      <c r="N88" s="311"/>
      <c r="O88" s="312"/>
      <c r="P88" s="313"/>
      <c r="Q88" s="314"/>
      <c r="R88" s="315"/>
      <c r="S88" s="316"/>
      <c r="T88" s="317"/>
      <c r="U88" s="318"/>
      <c r="V88" s="318"/>
      <c r="W88" s="318"/>
      <c r="X88" s="318"/>
      <c r="Y88" s="319"/>
      <c r="Z88" s="320">
        <f t="shared" si="3"/>
        <v>0</v>
      </c>
      <c r="AA88" s="107"/>
      <c r="AB88" s="87">
        <v>3.465</v>
      </c>
      <c r="AC88" s="87">
        <f t="shared" si="4"/>
        <v>0</v>
      </c>
      <c r="AD88" s="152"/>
      <c r="AE88" s="111"/>
      <c r="AF88" s="2"/>
      <c r="AG88" s="2"/>
      <c r="AH88" s="2"/>
      <c r="AI88" s="11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</row>
    <row r="89" ht="33.0" customHeight="1">
      <c r="A89" s="38"/>
      <c r="B89" s="262"/>
      <c r="C89" s="321">
        <v>910201.0</v>
      </c>
      <c r="D89" s="322" t="s">
        <v>170</v>
      </c>
      <c r="E89" s="323" t="s">
        <v>63</v>
      </c>
      <c r="F89" s="323" t="s">
        <v>171</v>
      </c>
      <c r="G89" s="324">
        <v>1.0</v>
      </c>
      <c r="H89" s="325" t="s">
        <v>60</v>
      </c>
      <c r="I89" s="222">
        <v>44.0</v>
      </c>
      <c r="J89" s="259"/>
      <c r="K89" s="113"/>
      <c r="L89" s="213"/>
      <c r="M89" s="214"/>
      <c r="N89" s="178"/>
      <c r="O89" s="215"/>
      <c r="P89" s="216"/>
      <c r="Q89" s="217"/>
      <c r="R89" s="218"/>
      <c r="S89" s="326"/>
      <c r="T89" s="106"/>
      <c r="U89" s="107"/>
      <c r="V89" s="107"/>
      <c r="W89" s="107"/>
      <c r="X89" s="107"/>
      <c r="Y89" s="108"/>
      <c r="Z89" s="327">
        <f t="shared" si="3"/>
        <v>0</v>
      </c>
      <c r="AA89" s="107"/>
      <c r="AB89" s="87">
        <v>1.27</v>
      </c>
      <c r="AC89" s="87">
        <f t="shared" si="4"/>
        <v>0</v>
      </c>
      <c r="AD89" s="152"/>
      <c r="AE89" s="111"/>
      <c r="AF89" s="2"/>
      <c r="AG89" s="2"/>
      <c r="AH89" s="2"/>
      <c r="AI89" s="11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</row>
    <row r="90" ht="33.0" customHeight="1">
      <c r="A90" s="38"/>
      <c r="B90" s="262"/>
      <c r="C90" s="328">
        <v>910212.0</v>
      </c>
      <c r="D90" s="329" t="s">
        <v>172</v>
      </c>
      <c r="E90" s="330" t="s">
        <v>67</v>
      </c>
      <c r="F90" s="330" t="s">
        <v>80</v>
      </c>
      <c r="G90" s="331">
        <v>3.0</v>
      </c>
      <c r="H90" s="157" t="s">
        <v>60</v>
      </c>
      <c r="I90" s="222">
        <v>111.0</v>
      </c>
      <c r="J90" s="259"/>
      <c r="K90" s="113"/>
      <c r="L90" s="213"/>
      <c r="M90" s="214"/>
      <c r="N90" s="178"/>
      <c r="O90" s="215"/>
      <c r="P90" s="216"/>
      <c r="Q90" s="217"/>
      <c r="R90" s="218"/>
      <c r="S90" s="326"/>
      <c r="T90" s="106"/>
      <c r="U90" s="107"/>
      <c r="V90" s="107"/>
      <c r="W90" s="107"/>
      <c r="X90" s="107"/>
      <c r="Y90" s="108"/>
      <c r="Z90" s="327">
        <f t="shared" si="3"/>
        <v>0</v>
      </c>
      <c r="AA90" s="107"/>
      <c r="AB90" s="87">
        <v>2.775</v>
      </c>
      <c r="AC90" s="87">
        <f t="shared" si="4"/>
        <v>0</v>
      </c>
      <c r="AD90" s="152"/>
      <c r="AE90" s="111"/>
      <c r="AF90" s="2"/>
      <c r="AG90" s="2"/>
      <c r="AH90" s="2"/>
      <c r="AI90" s="11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</row>
    <row r="91" ht="33.0" customHeight="1">
      <c r="A91" s="38"/>
      <c r="B91" s="262"/>
      <c r="C91" s="321">
        <v>910216.0</v>
      </c>
      <c r="D91" s="332" t="s">
        <v>173</v>
      </c>
      <c r="E91" s="323" t="s">
        <v>71</v>
      </c>
      <c r="F91" s="323" t="s">
        <v>171</v>
      </c>
      <c r="G91" s="333">
        <v>3.0</v>
      </c>
      <c r="H91" s="325" t="s">
        <v>60</v>
      </c>
      <c r="I91" s="222">
        <v>108.0</v>
      </c>
      <c r="J91" s="268"/>
      <c r="K91" s="97"/>
      <c r="L91" s="224"/>
      <c r="M91" s="225"/>
      <c r="N91" s="173"/>
      <c r="O91" s="226"/>
      <c r="P91" s="227"/>
      <c r="Q91" s="228"/>
      <c r="R91" s="229"/>
      <c r="S91" s="334"/>
      <c r="T91" s="106"/>
      <c r="U91" s="107"/>
      <c r="V91" s="107"/>
      <c r="W91" s="107"/>
      <c r="X91" s="107"/>
      <c r="Y91" s="108"/>
      <c r="Z91" s="335">
        <f t="shared" si="3"/>
        <v>0</v>
      </c>
      <c r="AA91" s="107"/>
      <c r="AB91" s="87">
        <v>2.9</v>
      </c>
      <c r="AC91" s="87">
        <f t="shared" si="4"/>
        <v>0</v>
      </c>
      <c r="AD91" s="152"/>
      <c r="AE91" s="111"/>
      <c r="AF91" s="2"/>
      <c r="AG91" s="2"/>
      <c r="AH91" s="2"/>
      <c r="AI91" s="11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</row>
    <row r="92" ht="33.0" customHeight="1">
      <c r="A92" s="38"/>
      <c r="B92" s="262"/>
      <c r="C92" s="321">
        <v>910203.0</v>
      </c>
      <c r="D92" s="332" t="s">
        <v>174</v>
      </c>
      <c r="E92" s="323" t="s">
        <v>63</v>
      </c>
      <c r="F92" s="323" t="s">
        <v>80</v>
      </c>
      <c r="G92" s="333">
        <v>4.0</v>
      </c>
      <c r="H92" s="325" t="s">
        <v>60</v>
      </c>
      <c r="I92" s="222">
        <v>110.0</v>
      </c>
      <c r="J92" s="268"/>
      <c r="K92" s="97"/>
      <c r="L92" s="224"/>
      <c r="M92" s="225"/>
      <c r="N92" s="173"/>
      <c r="O92" s="226"/>
      <c r="P92" s="227"/>
      <c r="Q92" s="228"/>
      <c r="R92" s="229"/>
      <c r="S92" s="334"/>
      <c r="T92" s="106"/>
      <c r="U92" s="107"/>
      <c r="V92" s="107"/>
      <c r="W92" s="107"/>
      <c r="X92" s="107"/>
      <c r="Y92" s="108"/>
      <c r="Z92" s="335">
        <f t="shared" si="3"/>
        <v>0</v>
      </c>
      <c r="AA92" s="107"/>
      <c r="AB92" s="87">
        <v>3.06</v>
      </c>
      <c r="AC92" s="87">
        <f t="shared" si="4"/>
        <v>0</v>
      </c>
      <c r="AD92" s="152"/>
      <c r="AE92" s="111"/>
      <c r="AF92" s="2"/>
      <c r="AG92" s="2"/>
      <c r="AH92" s="2"/>
      <c r="AI92" s="11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</row>
    <row r="93" ht="33.0" customHeight="1">
      <c r="A93" s="38"/>
      <c r="B93" s="262"/>
      <c r="C93" s="321">
        <v>910204.0</v>
      </c>
      <c r="D93" s="332" t="s">
        <v>175</v>
      </c>
      <c r="E93" s="323" t="s">
        <v>63</v>
      </c>
      <c r="F93" s="323" t="s">
        <v>80</v>
      </c>
      <c r="G93" s="333">
        <v>4.0</v>
      </c>
      <c r="H93" s="325" t="s">
        <v>60</v>
      </c>
      <c r="I93" s="222">
        <v>100.0</v>
      </c>
      <c r="J93" s="268"/>
      <c r="K93" s="97"/>
      <c r="L93" s="224"/>
      <c r="M93" s="225"/>
      <c r="N93" s="173"/>
      <c r="O93" s="226"/>
      <c r="P93" s="227"/>
      <c r="Q93" s="228"/>
      <c r="R93" s="229"/>
      <c r="S93" s="334"/>
      <c r="T93" s="106"/>
      <c r="U93" s="107"/>
      <c r="V93" s="107"/>
      <c r="W93" s="107"/>
      <c r="X93" s="107"/>
      <c r="Y93" s="108"/>
      <c r="Z93" s="335">
        <f t="shared" si="3"/>
        <v>0</v>
      </c>
      <c r="AA93" s="107"/>
      <c r="AB93" s="87">
        <v>2.3</v>
      </c>
      <c r="AC93" s="87">
        <f t="shared" si="4"/>
        <v>0</v>
      </c>
      <c r="AD93" s="152"/>
      <c r="AE93" s="111"/>
      <c r="AF93" s="2"/>
      <c r="AG93" s="2"/>
      <c r="AH93" s="2"/>
      <c r="AI93" s="11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</row>
    <row r="94" ht="33.0" customHeight="1">
      <c r="A94" s="38"/>
      <c r="B94" s="262"/>
      <c r="C94" s="328">
        <v>910213.0</v>
      </c>
      <c r="D94" s="336" t="s">
        <v>176</v>
      </c>
      <c r="E94" s="330" t="s">
        <v>67</v>
      </c>
      <c r="F94" s="330" t="s">
        <v>156</v>
      </c>
      <c r="G94" s="337">
        <v>6.0</v>
      </c>
      <c r="H94" s="157" t="s">
        <v>60</v>
      </c>
      <c r="I94" s="222">
        <v>121.0</v>
      </c>
      <c r="J94" s="268"/>
      <c r="K94" s="97"/>
      <c r="L94" s="224"/>
      <c r="M94" s="225"/>
      <c r="N94" s="173"/>
      <c r="O94" s="226"/>
      <c r="P94" s="227"/>
      <c r="Q94" s="228"/>
      <c r="R94" s="229"/>
      <c r="S94" s="334"/>
      <c r="T94" s="106"/>
      <c r="U94" s="107"/>
      <c r="V94" s="107"/>
      <c r="W94" s="107"/>
      <c r="X94" s="107"/>
      <c r="Y94" s="108"/>
      <c r="Z94" s="335">
        <f t="shared" si="3"/>
        <v>0</v>
      </c>
      <c r="AA94" s="107"/>
      <c r="AB94" s="87">
        <v>2.427</v>
      </c>
      <c r="AC94" s="87">
        <f t="shared" si="4"/>
        <v>0</v>
      </c>
      <c r="AD94" s="152"/>
      <c r="AE94" s="111"/>
      <c r="AF94" s="2"/>
      <c r="AG94" s="2"/>
      <c r="AH94" s="2"/>
      <c r="AI94" s="11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</row>
    <row r="95" ht="33.0" customHeight="1">
      <c r="A95" s="38"/>
      <c r="B95" s="262"/>
      <c r="C95" s="321">
        <v>910205.0</v>
      </c>
      <c r="D95" s="332" t="s">
        <v>177</v>
      </c>
      <c r="E95" s="323" t="s">
        <v>63</v>
      </c>
      <c r="F95" s="323" t="s">
        <v>178</v>
      </c>
      <c r="G95" s="333">
        <v>4.0</v>
      </c>
      <c r="H95" s="325" t="s">
        <v>60</v>
      </c>
      <c r="I95" s="222">
        <v>81.0</v>
      </c>
      <c r="J95" s="268"/>
      <c r="K95" s="97"/>
      <c r="L95" s="224"/>
      <c r="M95" s="225"/>
      <c r="N95" s="173"/>
      <c r="O95" s="226"/>
      <c r="P95" s="227"/>
      <c r="Q95" s="228"/>
      <c r="R95" s="229"/>
      <c r="S95" s="334"/>
      <c r="T95" s="106"/>
      <c r="U95" s="107"/>
      <c r="V95" s="107"/>
      <c r="W95" s="107"/>
      <c r="X95" s="107"/>
      <c r="Y95" s="108"/>
      <c r="Z95" s="335">
        <f t="shared" si="3"/>
        <v>0</v>
      </c>
      <c r="AA95" s="107"/>
      <c r="AB95" s="87">
        <v>2.27</v>
      </c>
      <c r="AC95" s="87">
        <f t="shared" si="4"/>
        <v>0</v>
      </c>
      <c r="AD95" s="152"/>
      <c r="AE95" s="111"/>
      <c r="AF95" s="2"/>
      <c r="AG95" s="2"/>
      <c r="AH95" s="2"/>
      <c r="AI95" s="11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</row>
    <row r="96" ht="33.0" customHeight="1">
      <c r="A96" s="38"/>
      <c r="B96" s="262"/>
      <c r="C96" s="321">
        <v>910206.0</v>
      </c>
      <c r="D96" s="322" t="s">
        <v>179</v>
      </c>
      <c r="E96" s="323" t="s">
        <v>71</v>
      </c>
      <c r="F96" s="323" t="s">
        <v>178</v>
      </c>
      <c r="G96" s="333">
        <v>8.0</v>
      </c>
      <c r="H96" s="325" t="s">
        <v>60</v>
      </c>
      <c r="I96" s="222">
        <v>84.0</v>
      </c>
      <c r="J96" s="268"/>
      <c r="K96" s="97"/>
      <c r="L96" s="224"/>
      <c r="M96" s="225"/>
      <c r="N96" s="173"/>
      <c r="O96" s="226"/>
      <c r="P96" s="227"/>
      <c r="Q96" s="228"/>
      <c r="R96" s="229"/>
      <c r="S96" s="334"/>
      <c r="T96" s="106"/>
      <c r="U96" s="107"/>
      <c r="V96" s="107"/>
      <c r="W96" s="107"/>
      <c r="X96" s="107"/>
      <c r="Y96" s="108"/>
      <c r="Z96" s="335">
        <f t="shared" si="3"/>
        <v>0</v>
      </c>
      <c r="AA96" s="107"/>
      <c r="AB96" s="87">
        <v>1.4</v>
      </c>
      <c r="AC96" s="87">
        <f t="shared" si="4"/>
        <v>0</v>
      </c>
      <c r="AD96" s="152"/>
      <c r="AE96" s="111"/>
      <c r="AF96" s="2"/>
      <c r="AG96" s="2"/>
      <c r="AH96" s="2"/>
      <c r="AI96" s="11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</row>
    <row r="97" ht="33.0" customHeight="1">
      <c r="A97" s="38"/>
      <c r="B97" s="262"/>
      <c r="C97" s="321">
        <v>910207.0</v>
      </c>
      <c r="D97" s="332" t="s">
        <v>180</v>
      </c>
      <c r="E97" s="323" t="s">
        <v>71</v>
      </c>
      <c r="F97" s="323" t="s">
        <v>161</v>
      </c>
      <c r="G97" s="333">
        <v>7.0</v>
      </c>
      <c r="H97" s="325" t="s">
        <v>60</v>
      </c>
      <c r="I97" s="222">
        <v>73.0</v>
      </c>
      <c r="J97" s="268"/>
      <c r="K97" s="97"/>
      <c r="L97" s="224"/>
      <c r="M97" s="225"/>
      <c r="N97" s="173"/>
      <c r="O97" s="226"/>
      <c r="P97" s="227"/>
      <c r="Q97" s="228"/>
      <c r="R97" s="229"/>
      <c r="S97" s="334"/>
      <c r="T97" s="106"/>
      <c r="U97" s="107"/>
      <c r="V97" s="107"/>
      <c r="W97" s="107"/>
      <c r="X97" s="107"/>
      <c r="Y97" s="108"/>
      <c r="Z97" s="335">
        <f t="shared" si="3"/>
        <v>0</v>
      </c>
      <c r="AA97" s="107"/>
      <c r="AB97" s="87">
        <v>1.05</v>
      </c>
      <c r="AC97" s="87">
        <f t="shared" si="4"/>
        <v>0</v>
      </c>
      <c r="AD97" s="152"/>
      <c r="AE97" s="111"/>
      <c r="AF97" s="2"/>
      <c r="AG97" s="2"/>
      <c r="AH97" s="2"/>
      <c r="AI97" s="11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</row>
    <row r="98" ht="33.0" customHeight="1">
      <c r="A98" s="38"/>
      <c r="B98" s="262"/>
      <c r="C98" s="321">
        <v>910208.0</v>
      </c>
      <c r="D98" s="332" t="s">
        <v>181</v>
      </c>
      <c r="E98" s="323" t="s">
        <v>98</v>
      </c>
      <c r="F98" s="323" t="s">
        <v>161</v>
      </c>
      <c r="G98" s="333">
        <v>11.0</v>
      </c>
      <c r="H98" s="325" t="s">
        <v>60</v>
      </c>
      <c r="I98" s="222">
        <v>91.0</v>
      </c>
      <c r="J98" s="268"/>
      <c r="K98" s="97"/>
      <c r="L98" s="224"/>
      <c r="M98" s="225"/>
      <c r="N98" s="173"/>
      <c r="O98" s="226"/>
      <c r="P98" s="227"/>
      <c r="Q98" s="228"/>
      <c r="R98" s="229"/>
      <c r="S98" s="334"/>
      <c r="T98" s="106"/>
      <c r="U98" s="107"/>
      <c r="V98" s="107"/>
      <c r="W98" s="107"/>
      <c r="X98" s="107"/>
      <c r="Y98" s="108"/>
      <c r="Z98" s="335">
        <f t="shared" si="3"/>
        <v>0</v>
      </c>
      <c r="AA98" s="107"/>
      <c r="AB98" s="87">
        <v>0.85</v>
      </c>
      <c r="AC98" s="87">
        <f t="shared" si="4"/>
        <v>0</v>
      </c>
      <c r="AD98" s="152"/>
      <c r="AE98" s="111"/>
      <c r="AF98" s="2"/>
      <c r="AG98" s="2"/>
      <c r="AH98" s="2"/>
      <c r="AI98" s="11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</row>
    <row r="99" ht="33.0" customHeight="1">
      <c r="A99" s="38"/>
      <c r="B99" s="262"/>
      <c r="C99" s="321">
        <v>910214.0</v>
      </c>
      <c r="D99" s="332" t="s">
        <v>182</v>
      </c>
      <c r="E99" s="323" t="s">
        <v>71</v>
      </c>
      <c r="F99" s="323" t="s">
        <v>89</v>
      </c>
      <c r="G99" s="338">
        <v>5.0</v>
      </c>
      <c r="H99" s="325" t="s">
        <v>183</v>
      </c>
      <c r="I99" s="222">
        <v>20.0</v>
      </c>
      <c r="J99" s="279"/>
      <c r="K99" s="128"/>
      <c r="L99" s="166"/>
      <c r="M99" s="167"/>
      <c r="N99" s="280"/>
      <c r="O99" s="281"/>
      <c r="P99" s="169"/>
      <c r="Q99" s="170"/>
      <c r="R99" s="171"/>
      <c r="S99" s="339"/>
      <c r="T99" s="106"/>
      <c r="U99" s="107"/>
      <c r="V99" s="107"/>
      <c r="W99" s="107"/>
      <c r="X99" s="107"/>
      <c r="Y99" s="108"/>
      <c r="Z99" s="335">
        <f t="shared" si="3"/>
        <v>0</v>
      </c>
      <c r="AA99" s="107"/>
      <c r="AB99" s="87">
        <v>0.06</v>
      </c>
      <c r="AC99" s="87">
        <f t="shared" si="4"/>
        <v>0</v>
      </c>
      <c r="AD99" s="152"/>
      <c r="AE99" s="111"/>
      <c r="AF99" s="2"/>
      <c r="AG99" s="2"/>
      <c r="AH99" s="2"/>
      <c r="AI99" s="11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ht="33.0" customHeight="1">
      <c r="A100" s="38"/>
      <c r="B100" s="262"/>
      <c r="C100" s="321">
        <v>910215.0</v>
      </c>
      <c r="D100" s="332" t="s">
        <v>184</v>
      </c>
      <c r="E100" s="323" t="s">
        <v>71</v>
      </c>
      <c r="F100" s="323" t="s">
        <v>89</v>
      </c>
      <c r="G100" s="340">
        <v>6.0</v>
      </c>
      <c r="H100" s="325" t="s">
        <v>185</v>
      </c>
      <c r="I100" s="222">
        <v>19.0</v>
      </c>
      <c r="J100" s="279"/>
      <c r="K100" s="128"/>
      <c r="L100" s="166"/>
      <c r="M100" s="167"/>
      <c r="N100" s="280"/>
      <c r="O100" s="281"/>
      <c r="P100" s="169"/>
      <c r="Q100" s="170"/>
      <c r="R100" s="171"/>
      <c r="S100" s="339"/>
      <c r="T100" s="106"/>
      <c r="U100" s="107"/>
      <c r="V100" s="107"/>
      <c r="W100" s="107"/>
      <c r="X100" s="107"/>
      <c r="Y100" s="108"/>
      <c r="Z100" s="335">
        <f t="shared" si="3"/>
        <v>0</v>
      </c>
      <c r="AA100" s="107"/>
      <c r="AB100" s="87">
        <v>0.12</v>
      </c>
      <c r="AC100" s="87">
        <f t="shared" si="4"/>
        <v>0</v>
      </c>
      <c r="AD100" s="152"/>
      <c r="AE100" s="111"/>
      <c r="AF100" s="2"/>
      <c r="AG100" s="2"/>
      <c r="AH100" s="2"/>
      <c r="AI100" s="11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</row>
    <row r="101" ht="33.0" customHeight="1">
      <c r="A101" s="38"/>
      <c r="B101" s="262"/>
      <c r="C101" s="341">
        <v>910294.0</v>
      </c>
      <c r="D101" s="342" t="s">
        <v>186</v>
      </c>
      <c r="E101" s="343" t="s">
        <v>71</v>
      </c>
      <c r="F101" s="343" t="s">
        <v>187</v>
      </c>
      <c r="G101" s="338">
        <v>43.0</v>
      </c>
      <c r="H101" s="325" t="s">
        <v>119</v>
      </c>
      <c r="I101" s="222">
        <f>SUM(I100,I99,I97,I96,I92,I89,I88,I98)</f>
        <v>502</v>
      </c>
      <c r="J101" s="279"/>
      <c r="K101" s="128"/>
      <c r="L101" s="166"/>
      <c r="M101" s="167"/>
      <c r="N101" s="280"/>
      <c r="O101" s="281"/>
      <c r="P101" s="169"/>
      <c r="Q101" s="170"/>
      <c r="R101" s="171"/>
      <c r="S101" s="339"/>
      <c r="T101" s="106"/>
      <c r="U101" s="107"/>
      <c r="V101" s="107"/>
      <c r="W101" s="107"/>
      <c r="X101" s="107"/>
      <c r="Y101" s="108"/>
      <c r="Z101" s="335">
        <f t="shared" si="3"/>
        <v>0</v>
      </c>
      <c r="AA101" s="107"/>
      <c r="AB101" s="87">
        <v>10.424999999999999</v>
      </c>
      <c r="AC101" s="87">
        <f t="shared" si="4"/>
        <v>0</v>
      </c>
      <c r="AD101" s="152"/>
      <c r="AE101" s="111"/>
      <c r="AF101" s="2"/>
      <c r="AG101" s="2"/>
      <c r="AH101" s="2"/>
      <c r="AI101" s="11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</row>
    <row r="102" ht="33.0" customHeight="1">
      <c r="A102" s="38"/>
      <c r="B102" s="262"/>
      <c r="C102" s="341">
        <v>910293.0</v>
      </c>
      <c r="D102" s="342" t="s">
        <v>188</v>
      </c>
      <c r="E102" s="344" t="s">
        <v>189</v>
      </c>
      <c r="F102" s="345" t="s">
        <v>178</v>
      </c>
      <c r="G102" s="340">
        <v>37.0</v>
      </c>
      <c r="H102" s="325" t="s">
        <v>119</v>
      </c>
      <c r="I102" s="222">
        <f>SUM(I100,I99,I98,I95,I94,I93,I90)</f>
        <v>543</v>
      </c>
      <c r="J102" s="279"/>
      <c r="K102" s="128"/>
      <c r="L102" s="166"/>
      <c r="M102" s="167"/>
      <c r="N102" s="280"/>
      <c r="O102" s="281"/>
      <c r="P102" s="169"/>
      <c r="Q102" s="170"/>
      <c r="R102" s="171"/>
      <c r="S102" s="339"/>
      <c r="T102" s="106"/>
      <c r="U102" s="107"/>
      <c r="V102" s="107"/>
      <c r="W102" s="107"/>
      <c r="X102" s="107"/>
      <c r="Y102" s="108"/>
      <c r="Z102" s="335">
        <f t="shared" si="3"/>
        <v>0</v>
      </c>
      <c r="AA102" s="107"/>
      <c r="AB102" s="87">
        <v>10.802000000000001</v>
      </c>
      <c r="AC102" s="87">
        <f t="shared" si="4"/>
        <v>0</v>
      </c>
      <c r="AD102" s="152"/>
      <c r="AE102" s="111"/>
      <c r="AF102" s="2"/>
      <c r="AG102" s="2"/>
      <c r="AH102" s="2"/>
      <c r="AI102" s="11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</row>
    <row r="103" ht="54.75" customHeight="1">
      <c r="A103" s="38"/>
      <c r="B103" s="240"/>
      <c r="C103" s="346">
        <v>910291.0</v>
      </c>
      <c r="D103" s="347" t="s">
        <v>190</v>
      </c>
      <c r="E103" s="348" t="s">
        <v>119</v>
      </c>
      <c r="F103" s="349" t="s">
        <v>187</v>
      </c>
      <c r="G103" s="348">
        <f>SUM(G88:G100)</f>
        <v>63</v>
      </c>
      <c r="H103" s="350" t="s">
        <v>60</v>
      </c>
      <c r="I103" s="246">
        <f>(SUM(I88:I100))</f>
        <v>1023</v>
      </c>
      <c r="J103" s="351"/>
      <c r="K103" s="143"/>
      <c r="L103" s="352"/>
      <c r="M103" s="353"/>
      <c r="N103" s="354"/>
      <c r="O103" s="355"/>
      <c r="P103" s="356"/>
      <c r="Q103" s="357"/>
      <c r="R103" s="358"/>
      <c r="S103" s="359"/>
      <c r="T103" s="80"/>
      <c r="U103" s="81"/>
      <c r="V103" s="81"/>
      <c r="W103" s="81"/>
      <c r="X103" s="81"/>
      <c r="Y103" s="83"/>
      <c r="Z103" s="360">
        <f t="shared" si="3"/>
        <v>0</v>
      </c>
      <c r="AA103" s="107"/>
      <c r="AB103" s="87">
        <v>23.947</v>
      </c>
      <c r="AC103" s="87">
        <f t="shared" si="4"/>
        <v>0</v>
      </c>
      <c r="AD103" s="152"/>
      <c r="AE103" s="111"/>
      <c r="AF103" s="2"/>
      <c r="AG103" s="2"/>
      <c r="AH103" s="2"/>
      <c r="AI103" s="11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</row>
    <row r="104" ht="33.0" customHeight="1">
      <c r="A104" s="38"/>
      <c r="B104" s="262"/>
      <c r="C104" s="300">
        <v>910301.0</v>
      </c>
      <c r="D104" s="361" t="s">
        <v>191</v>
      </c>
      <c r="E104" s="303" t="s">
        <v>192</v>
      </c>
      <c r="F104" s="303" t="s">
        <v>73</v>
      </c>
      <c r="G104" s="92">
        <v>1.0</v>
      </c>
      <c r="H104" s="157" t="s">
        <v>95</v>
      </c>
      <c r="I104" s="362">
        <v>60.0</v>
      </c>
      <c r="J104" s="181"/>
      <c r="K104" s="115"/>
      <c r="L104" s="232"/>
      <c r="M104" s="233"/>
      <c r="N104" s="182"/>
      <c r="O104" s="183"/>
      <c r="P104" s="234"/>
      <c r="Q104" s="235"/>
      <c r="R104" s="236"/>
      <c r="S104" s="363"/>
      <c r="T104" s="107"/>
      <c r="U104" s="107"/>
      <c r="V104" s="107"/>
      <c r="W104" s="107"/>
      <c r="X104" s="107"/>
      <c r="Y104" s="108"/>
      <c r="Z104" s="327">
        <f t="shared" si="3"/>
        <v>0</v>
      </c>
      <c r="AA104" s="107"/>
      <c r="AB104" s="87">
        <v>1.619</v>
      </c>
      <c r="AC104" s="87">
        <f t="shared" si="4"/>
        <v>0</v>
      </c>
      <c r="AD104" s="152"/>
      <c r="AE104" s="111"/>
      <c r="AF104" s="2"/>
      <c r="AG104" s="2"/>
      <c r="AH104" s="2"/>
      <c r="AI104" s="11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</row>
    <row r="105" ht="33.0" customHeight="1">
      <c r="A105" s="38"/>
      <c r="B105" s="262"/>
      <c r="C105" s="328">
        <v>910304.0</v>
      </c>
      <c r="D105" s="336" t="s">
        <v>193</v>
      </c>
      <c r="E105" s="330" t="s">
        <v>71</v>
      </c>
      <c r="F105" s="330" t="s">
        <v>73</v>
      </c>
      <c r="G105" s="364">
        <v>2.0</v>
      </c>
      <c r="H105" s="365" t="s">
        <v>60</v>
      </c>
      <c r="I105" s="362">
        <v>94.0</v>
      </c>
      <c r="J105" s="366"/>
      <c r="K105" s="367"/>
      <c r="L105" s="129"/>
      <c r="M105" s="130"/>
      <c r="N105" s="114"/>
      <c r="O105" s="368"/>
      <c r="P105" s="131"/>
      <c r="Q105" s="132"/>
      <c r="R105" s="133"/>
      <c r="S105" s="154"/>
      <c r="T105" s="107"/>
      <c r="U105" s="107"/>
      <c r="V105" s="107"/>
      <c r="W105" s="107"/>
      <c r="X105" s="107"/>
      <c r="Y105" s="108"/>
      <c r="Z105" s="327">
        <f t="shared" si="3"/>
        <v>0</v>
      </c>
      <c r="AA105" s="107"/>
      <c r="AB105" s="87">
        <v>4.715</v>
      </c>
      <c r="AC105" s="87">
        <f t="shared" si="4"/>
        <v>0</v>
      </c>
      <c r="AD105" s="152"/>
      <c r="AE105" s="111"/>
      <c r="AF105" s="2"/>
      <c r="AG105" s="2"/>
      <c r="AH105" s="2"/>
      <c r="AI105" s="11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</row>
    <row r="106" ht="33.0" customHeight="1">
      <c r="A106" s="38"/>
      <c r="B106" s="262"/>
      <c r="C106" s="328">
        <v>910313.0</v>
      </c>
      <c r="D106" s="336" t="s">
        <v>194</v>
      </c>
      <c r="E106" s="330" t="s">
        <v>71</v>
      </c>
      <c r="F106" s="330" t="s">
        <v>171</v>
      </c>
      <c r="G106" s="364">
        <v>3.0</v>
      </c>
      <c r="H106" s="365" t="s">
        <v>60</v>
      </c>
      <c r="I106" s="362">
        <v>113.0</v>
      </c>
      <c r="J106" s="366"/>
      <c r="K106" s="369"/>
      <c r="L106" s="129"/>
      <c r="M106" s="130"/>
      <c r="N106" s="114"/>
      <c r="O106" s="368"/>
      <c r="P106" s="131"/>
      <c r="Q106" s="132"/>
      <c r="R106" s="133"/>
      <c r="S106" s="154"/>
      <c r="T106" s="107"/>
      <c r="U106" s="107"/>
      <c r="V106" s="107"/>
      <c r="W106" s="107"/>
      <c r="X106" s="107"/>
      <c r="Y106" s="108"/>
      <c r="Z106" s="327">
        <f t="shared" si="3"/>
        <v>0</v>
      </c>
      <c r="AA106" s="107"/>
      <c r="AB106" s="87">
        <v>1.9</v>
      </c>
      <c r="AC106" s="87">
        <f t="shared" si="4"/>
        <v>0</v>
      </c>
      <c r="AD106" s="152"/>
      <c r="AE106" s="111"/>
      <c r="AF106" s="2"/>
      <c r="AG106" s="2"/>
      <c r="AH106" s="2"/>
      <c r="AI106" s="11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</row>
    <row r="107" ht="33.0" customHeight="1">
      <c r="A107" s="38"/>
      <c r="B107" s="262"/>
      <c r="C107" s="328">
        <v>910305.0</v>
      </c>
      <c r="D107" s="336" t="s">
        <v>195</v>
      </c>
      <c r="E107" s="330" t="s">
        <v>71</v>
      </c>
      <c r="F107" s="330" t="s">
        <v>80</v>
      </c>
      <c r="G107" s="370">
        <v>3.0</v>
      </c>
      <c r="H107" s="371" t="s">
        <v>60</v>
      </c>
      <c r="I107" s="362">
        <v>113.0</v>
      </c>
      <c r="J107" s="366"/>
      <c r="K107" s="372"/>
      <c r="L107" s="232"/>
      <c r="M107" s="233"/>
      <c r="N107" s="182"/>
      <c r="O107" s="373"/>
      <c r="P107" s="234"/>
      <c r="Q107" s="235"/>
      <c r="R107" s="236"/>
      <c r="S107" s="363"/>
      <c r="T107" s="107"/>
      <c r="U107" s="107"/>
      <c r="V107" s="107"/>
      <c r="W107" s="107"/>
      <c r="X107" s="107"/>
      <c r="Y107" s="108"/>
      <c r="Z107" s="327">
        <f t="shared" si="3"/>
        <v>0</v>
      </c>
      <c r="AA107" s="107"/>
      <c r="AB107" s="87">
        <v>2.925</v>
      </c>
      <c r="AC107" s="87">
        <f t="shared" si="4"/>
        <v>0</v>
      </c>
      <c r="AD107" s="152"/>
      <c r="AE107" s="111"/>
      <c r="AF107" s="2"/>
      <c r="AG107" s="2"/>
      <c r="AH107" s="2"/>
      <c r="AI107" s="11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</row>
    <row r="108" ht="33.0" customHeight="1">
      <c r="A108" s="38"/>
      <c r="B108" s="262"/>
      <c r="C108" s="328">
        <v>910306.0</v>
      </c>
      <c r="D108" s="336" t="s">
        <v>196</v>
      </c>
      <c r="E108" s="330" t="s">
        <v>67</v>
      </c>
      <c r="F108" s="330" t="s">
        <v>80</v>
      </c>
      <c r="G108" s="370">
        <v>3.0</v>
      </c>
      <c r="H108" s="371" t="s">
        <v>60</v>
      </c>
      <c r="I108" s="362">
        <v>104.0</v>
      </c>
      <c r="J108" s="366"/>
      <c r="K108" s="369"/>
      <c r="L108" s="129"/>
      <c r="M108" s="130"/>
      <c r="N108" s="114"/>
      <c r="O108" s="368"/>
      <c r="P108" s="131"/>
      <c r="Q108" s="132"/>
      <c r="R108" s="133"/>
      <c r="S108" s="154"/>
      <c r="T108" s="107"/>
      <c r="U108" s="107"/>
      <c r="V108" s="107"/>
      <c r="W108" s="107"/>
      <c r="X108" s="107"/>
      <c r="Y108" s="108"/>
      <c r="Z108" s="327">
        <f t="shared" si="3"/>
        <v>0</v>
      </c>
      <c r="AA108" s="107"/>
      <c r="AB108" s="87">
        <v>2.406</v>
      </c>
      <c r="AC108" s="87">
        <f t="shared" si="4"/>
        <v>0</v>
      </c>
      <c r="AD108" s="152"/>
      <c r="AE108" s="111"/>
      <c r="AF108" s="2"/>
      <c r="AG108" s="2"/>
      <c r="AH108" s="2"/>
      <c r="AI108" s="11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</row>
    <row r="109" ht="33.0" customHeight="1">
      <c r="A109" s="38"/>
      <c r="B109" s="262"/>
      <c r="C109" s="328">
        <v>910307.0</v>
      </c>
      <c r="D109" s="336" t="s">
        <v>197</v>
      </c>
      <c r="E109" s="330" t="s">
        <v>63</v>
      </c>
      <c r="F109" s="330" t="s">
        <v>80</v>
      </c>
      <c r="G109" s="370">
        <v>3.0</v>
      </c>
      <c r="H109" s="126" t="s">
        <v>60</v>
      </c>
      <c r="I109" s="362">
        <v>87.0</v>
      </c>
      <c r="J109" s="366"/>
      <c r="K109" s="372"/>
      <c r="L109" s="232"/>
      <c r="M109" s="233"/>
      <c r="N109" s="182"/>
      <c r="O109" s="373"/>
      <c r="P109" s="234"/>
      <c r="Q109" s="235"/>
      <c r="R109" s="236"/>
      <c r="S109" s="363"/>
      <c r="T109" s="107"/>
      <c r="U109" s="107"/>
      <c r="V109" s="107"/>
      <c r="W109" s="107"/>
      <c r="X109" s="107"/>
      <c r="Y109" s="108"/>
      <c r="Z109" s="327">
        <f t="shared" si="3"/>
        <v>0</v>
      </c>
      <c r="AA109" s="107"/>
      <c r="AB109" s="87">
        <v>1.435</v>
      </c>
      <c r="AC109" s="87">
        <f t="shared" si="4"/>
        <v>0</v>
      </c>
      <c r="AD109" s="152"/>
      <c r="AE109" s="111"/>
      <c r="AF109" s="2"/>
      <c r="AG109" s="2"/>
      <c r="AH109" s="2"/>
      <c r="AI109" s="11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</row>
    <row r="110" ht="33.0" customHeight="1">
      <c r="A110" s="38"/>
      <c r="B110" s="262"/>
      <c r="C110" s="328">
        <v>910308.0</v>
      </c>
      <c r="D110" s="336" t="s">
        <v>198</v>
      </c>
      <c r="E110" s="330" t="s">
        <v>67</v>
      </c>
      <c r="F110" s="330" t="s">
        <v>156</v>
      </c>
      <c r="G110" s="92">
        <v>3.0</v>
      </c>
      <c r="H110" s="156" t="s">
        <v>60</v>
      </c>
      <c r="I110" s="362">
        <v>85.0</v>
      </c>
      <c r="J110" s="366"/>
      <c r="K110" s="369"/>
      <c r="L110" s="129"/>
      <c r="M110" s="130"/>
      <c r="N110" s="114"/>
      <c r="O110" s="368"/>
      <c r="P110" s="131"/>
      <c r="Q110" s="132"/>
      <c r="R110" s="133"/>
      <c r="S110" s="154"/>
      <c r="T110" s="107"/>
      <c r="U110" s="107"/>
      <c r="V110" s="107"/>
      <c r="W110" s="107"/>
      <c r="X110" s="107"/>
      <c r="Y110" s="108"/>
      <c r="Z110" s="327">
        <f t="shared" si="3"/>
        <v>0</v>
      </c>
      <c r="AA110" s="107"/>
      <c r="AB110" s="87">
        <v>1.337</v>
      </c>
      <c r="AC110" s="87">
        <f t="shared" si="4"/>
        <v>0</v>
      </c>
      <c r="AD110" s="152"/>
      <c r="AE110" s="111"/>
      <c r="AF110" s="2"/>
      <c r="AG110" s="2"/>
      <c r="AH110" s="2"/>
      <c r="AI110" s="11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</row>
    <row r="111" ht="33.0" customHeight="1">
      <c r="A111" s="38"/>
      <c r="B111" s="262"/>
      <c r="C111" s="328">
        <v>910309.0</v>
      </c>
      <c r="D111" s="336" t="s">
        <v>199</v>
      </c>
      <c r="E111" s="330" t="s">
        <v>67</v>
      </c>
      <c r="F111" s="330" t="s">
        <v>86</v>
      </c>
      <c r="G111" s="374">
        <v>4.0</v>
      </c>
      <c r="H111" s="371" t="s">
        <v>60</v>
      </c>
      <c r="I111" s="362">
        <v>53.0</v>
      </c>
      <c r="J111" s="96"/>
      <c r="K111" s="369"/>
      <c r="L111" s="129"/>
      <c r="M111" s="130"/>
      <c r="N111" s="100"/>
      <c r="O111" s="101"/>
      <c r="P111" s="131"/>
      <c r="Q111" s="132"/>
      <c r="R111" s="133"/>
      <c r="S111" s="154"/>
      <c r="T111" s="107"/>
      <c r="U111" s="107"/>
      <c r="V111" s="107"/>
      <c r="W111" s="107"/>
      <c r="X111" s="107"/>
      <c r="Y111" s="108"/>
      <c r="Z111" s="327">
        <f t="shared" si="3"/>
        <v>0</v>
      </c>
      <c r="AA111" s="107"/>
      <c r="AB111" s="87">
        <v>0.83</v>
      </c>
      <c r="AC111" s="87">
        <f t="shared" si="4"/>
        <v>0</v>
      </c>
      <c r="AD111" s="152"/>
      <c r="AE111" s="111"/>
      <c r="AF111" s="2"/>
      <c r="AG111" s="2"/>
      <c r="AH111" s="2"/>
      <c r="AI111" s="11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</row>
    <row r="112" ht="33.0" customHeight="1">
      <c r="A112" s="38"/>
      <c r="B112" s="262"/>
      <c r="C112" s="328">
        <v>910312.0</v>
      </c>
      <c r="D112" s="336" t="s">
        <v>200</v>
      </c>
      <c r="E112" s="330" t="s">
        <v>71</v>
      </c>
      <c r="F112" s="330" t="s">
        <v>86</v>
      </c>
      <c r="G112" s="92">
        <v>3.0</v>
      </c>
      <c r="H112" s="371" t="s">
        <v>90</v>
      </c>
      <c r="I112" s="362">
        <v>43.0</v>
      </c>
      <c r="J112" s="96"/>
      <c r="K112" s="369"/>
      <c r="L112" s="129"/>
      <c r="M112" s="130"/>
      <c r="N112" s="100"/>
      <c r="O112" s="101"/>
      <c r="P112" s="131"/>
      <c r="Q112" s="132"/>
      <c r="R112" s="236"/>
      <c r="S112" s="363"/>
      <c r="T112" s="107"/>
      <c r="U112" s="107"/>
      <c r="V112" s="107"/>
      <c r="W112" s="107"/>
      <c r="X112" s="107"/>
      <c r="Y112" s="108"/>
      <c r="Z112" s="327">
        <f t="shared" si="3"/>
        <v>0</v>
      </c>
      <c r="AA112" s="107"/>
      <c r="AB112" s="87">
        <v>0.45</v>
      </c>
      <c r="AC112" s="87">
        <f t="shared" si="4"/>
        <v>0</v>
      </c>
      <c r="AD112" s="152"/>
      <c r="AE112" s="111"/>
      <c r="AF112" s="2"/>
      <c r="AG112" s="2"/>
      <c r="AH112" s="2"/>
      <c r="AI112" s="11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</row>
    <row r="113" ht="33.0" customHeight="1">
      <c r="A113" s="38"/>
      <c r="B113" s="262"/>
      <c r="C113" s="328">
        <v>910310.0</v>
      </c>
      <c r="D113" s="336" t="s">
        <v>201</v>
      </c>
      <c r="E113" s="330" t="s">
        <v>67</v>
      </c>
      <c r="F113" s="330" t="s">
        <v>89</v>
      </c>
      <c r="G113" s="92">
        <v>5.0</v>
      </c>
      <c r="H113" s="371" t="s">
        <v>95</v>
      </c>
      <c r="I113" s="362">
        <v>20.0</v>
      </c>
      <c r="J113" s="96"/>
      <c r="K113" s="369"/>
      <c r="L113" s="129"/>
      <c r="M113" s="130"/>
      <c r="N113" s="100"/>
      <c r="O113" s="101"/>
      <c r="P113" s="131"/>
      <c r="Q113" s="132"/>
      <c r="R113" s="133"/>
      <c r="S113" s="154"/>
      <c r="T113" s="107"/>
      <c r="U113" s="107"/>
      <c r="V113" s="107"/>
      <c r="W113" s="107"/>
      <c r="X113" s="107"/>
      <c r="Y113" s="108"/>
      <c r="Z113" s="327">
        <f t="shared" si="3"/>
        <v>0</v>
      </c>
      <c r="AA113" s="107"/>
      <c r="AB113" s="87">
        <v>0.1</v>
      </c>
      <c r="AC113" s="87">
        <f t="shared" si="4"/>
        <v>0</v>
      </c>
      <c r="AD113" s="152"/>
      <c r="AE113" s="111"/>
      <c r="AF113" s="2"/>
      <c r="AG113" s="2"/>
      <c r="AH113" s="2"/>
      <c r="AI113" s="11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</row>
    <row r="114" ht="33.0" customHeight="1">
      <c r="A114" s="38"/>
      <c r="B114" s="262"/>
      <c r="C114" s="328">
        <v>910311.0</v>
      </c>
      <c r="D114" s="336" t="s">
        <v>202</v>
      </c>
      <c r="E114" s="330" t="s">
        <v>63</v>
      </c>
      <c r="F114" s="330" t="s">
        <v>116</v>
      </c>
      <c r="G114" s="375">
        <v>5.0</v>
      </c>
      <c r="H114" s="126" t="s">
        <v>90</v>
      </c>
      <c r="I114" s="362">
        <v>18.0</v>
      </c>
      <c r="J114" s="96"/>
      <c r="K114" s="369"/>
      <c r="L114" s="129"/>
      <c r="M114" s="130"/>
      <c r="N114" s="100"/>
      <c r="O114" s="101"/>
      <c r="P114" s="131"/>
      <c r="Q114" s="132"/>
      <c r="R114" s="133"/>
      <c r="S114" s="154"/>
      <c r="T114" s="107"/>
      <c r="U114" s="107"/>
      <c r="V114" s="107"/>
      <c r="W114" s="107"/>
      <c r="X114" s="107"/>
      <c r="Y114" s="108"/>
      <c r="Z114" s="327">
        <f t="shared" si="3"/>
        <v>0</v>
      </c>
      <c r="AA114" s="107"/>
      <c r="AB114" s="87">
        <v>0.1</v>
      </c>
      <c r="AC114" s="87">
        <f t="shared" si="4"/>
        <v>0</v>
      </c>
      <c r="AD114" s="152"/>
      <c r="AE114" s="111"/>
      <c r="AF114" s="2"/>
      <c r="AG114" s="2"/>
      <c r="AH114" s="2"/>
      <c r="AI114" s="11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</row>
    <row r="115" ht="33.0" customHeight="1">
      <c r="A115" s="38"/>
      <c r="B115" s="262"/>
      <c r="C115" s="376">
        <v>910394.0</v>
      </c>
      <c r="D115" s="336" t="s">
        <v>203</v>
      </c>
      <c r="E115" s="330" t="s">
        <v>112</v>
      </c>
      <c r="F115" s="330" t="s">
        <v>204</v>
      </c>
      <c r="G115" s="375">
        <v>27.0</v>
      </c>
      <c r="H115" s="126" t="s">
        <v>60</v>
      </c>
      <c r="I115" s="362">
        <f>SUM(I104,I108,I110,I111,I113,I114,I112,I106)</f>
        <v>496</v>
      </c>
      <c r="J115" s="96"/>
      <c r="K115" s="369"/>
      <c r="L115" s="129"/>
      <c r="M115" s="130"/>
      <c r="N115" s="100"/>
      <c r="O115" s="101"/>
      <c r="P115" s="131"/>
      <c r="Q115" s="132"/>
      <c r="R115" s="133"/>
      <c r="S115" s="154"/>
      <c r="T115" s="107"/>
      <c r="U115" s="107"/>
      <c r="V115" s="107"/>
      <c r="W115" s="107"/>
      <c r="X115" s="107"/>
      <c r="Y115" s="108"/>
      <c r="Z115" s="327">
        <f t="shared" si="3"/>
        <v>0</v>
      </c>
      <c r="AA115" s="107"/>
      <c r="AB115" s="87">
        <v>6.3919999999999995</v>
      </c>
      <c r="AC115" s="87">
        <f t="shared" si="4"/>
        <v>0</v>
      </c>
      <c r="AD115" s="152"/>
      <c r="AE115" s="111"/>
      <c r="AF115" s="2"/>
      <c r="AG115" s="2"/>
      <c r="AH115" s="2"/>
      <c r="AI115" s="11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</row>
    <row r="116" ht="33.0" customHeight="1">
      <c r="A116" s="38"/>
      <c r="B116" s="262"/>
      <c r="C116" s="376">
        <v>910395.0</v>
      </c>
      <c r="D116" s="336" t="s">
        <v>205</v>
      </c>
      <c r="E116" s="330" t="s">
        <v>103</v>
      </c>
      <c r="F116" s="330" t="s">
        <v>204</v>
      </c>
      <c r="G116" s="375">
        <v>18.0</v>
      </c>
      <c r="H116" s="126" t="s">
        <v>60</v>
      </c>
      <c r="I116" s="362">
        <f>SUM(I105,I107,I109,I113,I114)</f>
        <v>332</v>
      </c>
      <c r="J116" s="96"/>
      <c r="K116" s="369"/>
      <c r="L116" s="232"/>
      <c r="M116" s="233"/>
      <c r="N116" s="182"/>
      <c r="O116" s="101"/>
      <c r="P116" s="234"/>
      <c r="Q116" s="235"/>
      <c r="R116" s="236"/>
      <c r="S116" s="363"/>
      <c r="T116" s="107"/>
      <c r="U116" s="107"/>
      <c r="V116" s="107"/>
      <c r="W116" s="107"/>
      <c r="X116" s="107"/>
      <c r="Y116" s="108"/>
      <c r="Z116" s="327">
        <f t="shared" si="3"/>
        <v>0</v>
      </c>
      <c r="AA116" s="107"/>
      <c r="AB116" s="87">
        <v>9.274999999999999</v>
      </c>
      <c r="AC116" s="87">
        <f t="shared" si="4"/>
        <v>0</v>
      </c>
      <c r="AD116" s="152"/>
      <c r="AE116" s="111"/>
      <c r="AF116" s="2"/>
      <c r="AG116" s="2"/>
      <c r="AH116" s="2"/>
      <c r="AI116" s="11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</row>
    <row r="117" ht="54.75" customHeight="1">
      <c r="A117" s="38"/>
      <c r="B117" s="377"/>
      <c r="C117" s="136">
        <v>910396.0</v>
      </c>
      <c r="D117" s="137" t="s">
        <v>206</v>
      </c>
      <c r="E117" s="138" t="s">
        <v>119</v>
      </c>
      <c r="F117" s="139" t="s">
        <v>204</v>
      </c>
      <c r="G117" s="378">
        <f>SUM(G104:G114)</f>
        <v>35</v>
      </c>
      <c r="H117" s="379" t="s">
        <v>60</v>
      </c>
      <c r="I117" s="380">
        <f>(SUM(I104:I114))</f>
        <v>790</v>
      </c>
      <c r="J117" s="381"/>
      <c r="K117" s="290"/>
      <c r="L117" s="291"/>
      <c r="M117" s="292"/>
      <c r="N117" s="293"/>
      <c r="O117" s="382"/>
      <c r="P117" s="295"/>
      <c r="Q117" s="296"/>
      <c r="R117" s="297"/>
      <c r="S117" s="298"/>
      <c r="T117" s="81"/>
      <c r="U117" s="81"/>
      <c r="V117" s="81"/>
      <c r="W117" s="81"/>
      <c r="X117" s="81"/>
      <c r="Y117" s="81"/>
      <c r="Z117" s="360">
        <f t="shared" si="3"/>
        <v>0</v>
      </c>
      <c r="AA117" s="107"/>
      <c r="AB117" s="87">
        <v>15.467</v>
      </c>
      <c r="AC117" s="87">
        <f t="shared" si="4"/>
        <v>0</v>
      </c>
      <c r="AD117" s="152"/>
      <c r="AE117" s="111"/>
      <c r="AF117" s="2"/>
      <c r="AG117" s="2"/>
      <c r="AH117" s="2"/>
      <c r="AI117" s="11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</row>
    <row r="118" ht="54.75" customHeight="1">
      <c r="A118" s="38"/>
      <c r="B118" s="377"/>
      <c r="C118" s="136">
        <v>200190.0</v>
      </c>
      <c r="D118" s="137" t="s">
        <v>207</v>
      </c>
      <c r="E118" s="138" t="s">
        <v>119</v>
      </c>
      <c r="F118" s="139" t="s">
        <v>104</v>
      </c>
      <c r="G118" s="139">
        <v>4.0</v>
      </c>
      <c r="H118" s="140" t="s">
        <v>60</v>
      </c>
      <c r="I118" s="380">
        <v>140.0</v>
      </c>
      <c r="J118" s="381"/>
      <c r="K118" s="290"/>
      <c r="L118" s="291"/>
      <c r="M118" s="292"/>
      <c r="N118" s="383"/>
      <c r="O118" s="382"/>
      <c r="P118" s="295"/>
      <c r="Q118" s="296"/>
      <c r="R118" s="297"/>
      <c r="S118" s="298"/>
      <c r="T118" s="384"/>
      <c r="U118" s="385"/>
      <c r="V118" s="385"/>
      <c r="W118" s="385"/>
      <c r="X118" s="385"/>
      <c r="Y118" s="386"/>
      <c r="Z118" s="141">
        <f t="shared" si="3"/>
        <v>0</v>
      </c>
      <c r="AA118" s="107"/>
      <c r="AB118" s="87">
        <v>4.4</v>
      </c>
      <c r="AC118" s="87">
        <f t="shared" si="4"/>
        <v>0</v>
      </c>
      <c r="AD118" s="152"/>
      <c r="AE118" s="111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ht="54.75" customHeight="1">
      <c r="A119" s="38"/>
      <c r="B119" s="377"/>
      <c r="C119" s="136">
        <v>200191.0</v>
      </c>
      <c r="D119" s="137" t="s">
        <v>208</v>
      </c>
      <c r="E119" s="138" t="s">
        <v>119</v>
      </c>
      <c r="F119" s="139" t="s">
        <v>104</v>
      </c>
      <c r="G119" s="378" t="s">
        <v>209</v>
      </c>
      <c r="H119" s="379" t="s">
        <v>90</v>
      </c>
      <c r="I119" s="380">
        <v>101.0</v>
      </c>
      <c r="J119" s="381"/>
      <c r="K119" s="290"/>
      <c r="L119" s="291"/>
      <c r="M119" s="292"/>
      <c r="N119" s="383"/>
      <c r="O119" s="382"/>
      <c r="P119" s="295"/>
      <c r="Q119" s="296"/>
      <c r="R119" s="297"/>
      <c r="S119" s="298"/>
      <c r="T119" s="81"/>
      <c r="U119" s="81"/>
      <c r="V119" s="81"/>
      <c r="W119" s="81"/>
      <c r="X119" s="81"/>
      <c r="Y119" s="83"/>
      <c r="Z119" s="141">
        <f t="shared" si="3"/>
        <v>0</v>
      </c>
      <c r="AA119" s="107"/>
      <c r="AB119" s="87">
        <v>2.9</v>
      </c>
      <c r="AC119" s="87">
        <f t="shared" si="4"/>
        <v>0</v>
      </c>
      <c r="AD119" s="152"/>
      <c r="AE119" s="111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ht="99.75" customHeight="1">
      <c r="A120" s="38"/>
      <c r="B120" s="1"/>
      <c r="C120" s="107"/>
      <c r="D120" s="387"/>
      <c r="E120" s="388"/>
      <c r="F120" s="16"/>
      <c r="G120" s="107"/>
      <c r="H120" s="107"/>
      <c r="I120" s="389" t="s">
        <v>210</v>
      </c>
      <c r="J120" s="390">
        <f t="shared" ref="J120:S120" si="5">SUM(J9:J119)</f>
        <v>0</v>
      </c>
      <c r="K120" s="115">
        <f t="shared" si="5"/>
        <v>0</v>
      </c>
      <c r="L120" s="232">
        <f t="shared" si="5"/>
        <v>0</v>
      </c>
      <c r="M120" s="233">
        <f t="shared" si="5"/>
        <v>0</v>
      </c>
      <c r="N120" s="182">
        <f t="shared" si="5"/>
        <v>0</v>
      </c>
      <c r="O120" s="183">
        <f t="shared" si="5"/>
        <v>0</v>
      </c>
      <c r="P120" s="234">
        <f t="shared" si="5"/>
        <v>0</v>
      </c>
      <c r="Q120" s="235">
        <f t="shared" si="5"/>
        <v>0</v>
      </c>
      <c r="R120" s="236">
        <f t="shared" si="5"/>
        <v>0</v>
      </c>
      <c r="S120" s="237">
        <f t="shared" si="5"/>
        <v>0</v>
      </c>
      <c r="T120" s="391">
        <f t="shared" ref="T120:T121" si="7">SUM(J120:S120)</f>
        <v>0</v>
      </c>
      <c r="U120" s="392"/>
      <c r="V120" s="392"/>
      <c r="W120" s="392"/>
      <c r="X120" s="392"/>
      <c r="Y120" s="393"/>
      <c r="Z120" s="394">
        <f>IF(J120&gt;0,1,0)+IF(K120&gt;0,1,0)+IF(L120&gt;0,1,0)+IF(M120&gt;0,1,0)+IF(P120&gt;0,1,0)+IF(Q120&gt;0,1,0)+IF(S120&gt;0,1,0)+IF(O120&gt;0,1,0)+IF(R120&gt;0,1,0)+IF(N120&gt;0,1,0)</f>
        <v>0</v>
      </c>
      <c r="AA120" s="1"/>
      <c r="AB120" s="61"/>
      <c r="AC120" s="87"/>
      <c r="AD120" s="111"/>
      <c r="AE120" s="111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ht="99.75" customHeight="1">
      <c r="A121" s="38"/>
      <c r="B121" s="1"/>
      <c r="C121" s="107"/>
      <c r="D121" s="387"/>
      <c r="E121" s="107"/>
      <c r="F121" s="107"/>
      <c r="G121" s="107"/>
      <c r="H121" s="107"/>
      <c r="I121" s="395" t="s">
        <v>211</v>
      </c>
      <c r="J121" s="396">
        <f t="shared" ref="J121:S121" si="6">SUMPRODUCT(J9:J119,$G9:$G119)</f>
        <v>0</v>
      </c>
      <c r="K121" s="397">
        <f t="shared" si="6"/>
        <v>0</v>
      </c>
      <c r="L121" s="398">
        <f t="shared" si="6"/>
        <v>0</v>
      </c>
      <c r="M121" s="399">
        <f t="shared" si="6"/>
        <v>0</v>
      </c>
      <c r="N121" s="400">
        <f t="shared" si="6"/>
        <v>0</v>
      </c>
      <c r="O121" s="401">
        <f t="shared" si="6"/>
        <v>0</v>
      </c>
      <c r="P121" s="402">
        <f t="shared" si="6"/>
        <v>0</v>
      </c>
      <c r="Q121" s="403">
        <f t="shared" si="6"/>
        <v>0</v>
      </c>
      <c r="R121" s="404">
        <f t="shared" si="6"/>
        <v>0</v>
      </c>
      <c r="S121" s="405">
        <f t="shared" si="6"/>
        <v>0</v>
      </c>
      <c r="T121" s="406">
        <f t="shared" si="7"/>
        <v>0</v>
      </c>
      <c r="U121" s="407"/>
      <c r="V121" s="407"/>
      <c r="W121" s="407"/>
      <c r="X121" s="407"/>
      <c r="Y121" s="407"/>
      <c r="Z121" s="408"/>
      <c r="AA121" s="1"/>
      <c r="AB121" s="61"/>
      <c r="AC121" s="87"/>
      <c r="AD121" s="111"/>
      <c r="AE121" s="111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ht="99.75" customHeight="1">
      <c r="A122" s="38"/>
      <c r="B122" s="1"/>
      <c r="C122" s="107"/>
      <c r="D122" s="387"/>
      <c r="E122" s="107"/>
      <c r="F122" s="107"/>
      <c r="G122" s="107"/>
      <c r="H122" s="107"/>
      <c r="I122" s="409"/>
      <c r="J122" s="107"/>
      <c r="K122" s="107"/>
      <c r="L122" s="107"/>
      <c r="M122" s="107"/>
      <c r="N122" s="410"/>
      <c r="O122" s="107"/>
      <c r="P122" s="107"/>
      <c r="Q122" s="107"/>
      <c r="R122" s="107"/>
      <c r="S122" s="411" t="s">
        <v>212</v>
      </c>
      <c r="T122" s="412"/>
      <c r="U122" s="412"/>
      <c r="V122" s="412"/>
      <c r="W122" s="412"/>
      <c r="X122" s="412"/>
      <c r="Y122" s="413"/>
      <c r="Z122" s="414">
        <f>SUM(Z9:Z119)</f>
        <v>0</v>
      </c>
      <c r="AA122" s="107"/>
      <c r="AB122" s="87"/>
      <c r="AC122" s="87"/>
      <c r="AD122" s="111"/>
      <c r="AE122" s="111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</row>
    <row r="123" ht="45.0" customHeight="1">
      <c r="A123" s="38"/>
      <c r="B123" s="1"/>
      <c r="C123" s="107"/>
      <c r="D123" s="387"/>
      <c r="E123" s="107"/>
      <c r="F123" s="107"/>
      <c r="G123" s="107"/>
      <c r="H123" s="107"/>
      <c r="I123" s="409"/>
      <c r="J123" s="107"/>
      <c r="K123" s="107"/>
      <c r="L123" s="107"/>
      <c r="M123" s="107"/>
      <c r="N123" s="410"/>
      <c r="O123" s="107"/>
      <c r="P123" s="107"/>
      <c r="Q123" s="107"/>
      <c r="R123" s="107"/>
      <c r="S123" s="415" t="s">
        <v>213</v>
      </c>
      <c r="T123" s="412"/>
      <c r="U123" s="412"/>
      <c r="V123" s="412"/>
      <c r="W123" s="412"/>
      <c r="X123" s="412"/>
      <c r="Y123" s="412"/>
      <c r="Z123" s="416">
        <f>SUM(AC9:AC119)</f>
        <v>0</v>
      </c>
      <c r="AA123" s="107"/>
      <c r="AB123" s="87"/>
      <c r="AC123" s="87"/>
      <c r="AD123" s="111"/>
      <c r="AE123" s="111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</row>
    <row r="124" ht="99.75" customHeight="1">
      <c r="A124" s="38"/>
      <c r="B124" s="1"/>
      <c r="C124" s="107"/>
      <c r="D124" s="387"/>
      <c r="E124" s="107"/>
      <c r="F124" s="107"/>
      <c r="G124" s="107"/>
      <c r="H124" s="107"/>
      <c r="I124" s="409"/>
      <c r="J124" s="107"/>
      <c r="K124" s="107"/>
      <c r="L124" s="107"/>
      <c r="M124" s="107"/>
      <c r="N124" s="410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409"/>
      <c r="AA124" s="107"/>
      <c r="AB124" s="87"/>
      <c r="AC124" s="87"/>
      <c r="AD124" s="111"/>
      <c r="AE124" s="111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</row>
    <row r="125" ht="14.25" customHeight="1">
      <c r="A125" s="38"/>
      <c r="B125" s="1"/>
      <c r="C125" s="1"/>
      <c r="D125" s="39"/>
      <c r="E125" s="1"/>
      <c r="F125" s="1"/>
      <c r="G125" s="1"/>
      <c r="H125" s="1"/>
      <c r="I125" s="11"/>
      <c r="J125" s="1"/>
      <c r="K125" s="1"/>
      <c r="L125" s="1"/>
      <c r="M125" s="1"/>
      <c r="N125" s="1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1"/>
      <c r="AA125" s="1"/>
      <c r="AB125" s="61"/>
      <c r="AC125" s="61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ht="14.25" customHeight="1">
      <c r="A126" s="38"/>
      <c r="B126" s="1"/>
      <c r="C126" s="1"/>
      <c r="D126" s="39"/>
      <c r="E126" s="1"/>
      <c r="F126" s="1"/>
      <c r="G126" s="1"/>
      <c r="H126" s="1"/>
      <c r="I126" s="11"/>
      <c r="J126" s="1"/>
      <c r="K126" s="1"/>
      <c r="L126" s="1"/>
      <c r="M126" s="1"/>
      <c r="N126" s="1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1"/>
      <c r="AA126" s="1"/>
      <c r="AB126" s="61"/>
      <c r="AC126" s="61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ht="14.25" customHeight="1">
      <c r="A127" s="38"/>
      <c r="B127" s="1"/>
      <c r="C127" s="1"/>
      <c r="D127" s="39"/>
      <c r="E127" s="1"/>
      <c r="F127" s="1"/>
      <c r="G127" s="1"/>
      <c r="H127" s="1"/>
      <c r="I127" s="11"/>
      <c r="J127" s="1"/>
      <c r="K127" s="1"/>
      <c r="L127" s="1"/>
      <c r="M127" s="1"/>
      <c r="N127" s="1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1"/>
      <c r="AA127" s="1"/>
      <c r="AB127" s="61"/>
      <c r="AC127" s="61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ht="14.25" customHeight="1">
      <c r="A128" s="38"/>
      <c r="B128" s="1"/>
      <c r="C128" s="1"/>
      <c r="D128" s="39"/>
      <c r="E128" s="1"/>
      <c r="F128" s="1"/>
      <c r="G128" s="1"/>
      <c r="H128" s="1"/>
      <c r="I128" s="11"/>
      <c r="J128" s="1"/>
      <c r="K128" s="1"/>
      <c r="L128" s="1"/>
      <c r="M128" s="1"/>
      <c r="N128" s="1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1"/>
      <c r="AA128" s="1"/>
      <c r="AB128" s="61"/>
      <c r="AC128" s="61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ht="14.25" customHeight="1">
      <c r="A129" s="38"/>
      <c r="B129" s="1"/>
      <c r="C129" s="1"/>
      <c r="D129" s="39"/>
      <c r="E129" s="1"/>
      <c r="F129" s="1"/>
      <c r="G129" s="1"/>
      <c r="H129" s="1"/>
      <c r="I129" s="11"/>
      <c r="J129" s="1"/>
      <c r="K129" s="1"/>
      <c r="L129" s="1"/>
      <c r="M129" s="1"/>
      <c r="N129" s="1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1"/>
      <c r="AA129" s="1"/>
      <c r="AB129" s="61"/>
      <c r="AC129" s="61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ht="14.25" customHeight="1">
      <c r="A130" s="38"/>
      <c r="B130" s="1"/>
      <c r="C130" s="1"/>
      <c r="D130" s="39"/>
      <c r="E130" s="1"/>
      <c r="F130" s="1"/>
      <c r="G130" s="1"/>
      <c r="H130" s="1"/>
      <c r="I130" s="11"/>
      <c r="J130" s="1"/>
      <c r="K130" s="1"/>
      <c r="L130" s="1"/>
      <c r="M130" s="1"/>
      <c r="N130" s="1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1"/>
      <c r="AA130" s="1"/>
      <c r="AB130" s="61"/>
      <c r="AC130" s="61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ht="14.25" customHeight="1">
      <c r="A131" s="38"/>
      <c r="B131" s="1"/>
      <c r="C131" s="1"/>
      <c r="D131" s="39"/>
      <c r="E131" s="1"/>
      <c r="F131" s="1"/>
      <c r="G131" s="1"/>
      <c r="H131" s="1"/>
      <c r="I131" s="11"/>
      <c r="J131" s="1"/>
      <c r="K131" s="1"/>
      <c r="L131" s="1"/>
      <c r="M131" s="1"/>
      <c r="N131" s="1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1"/>
      <c r="AA131" s="1"/>
      <c r="AB131" s="61"/>
      <c r="AC131" s="61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ht="14.25" customHeight="1">
      <c r="A132" s="38"/>
      <c r="B132" s="1"/>
      <c r="C132" s="1"/>
      <c r="D132" s="39"/>
      <c r="E132" s="1"/>
      <c r="F132" s="1"/>
      <c r="G132" s="1"/>
      <c r="H132" s="1"/>
      <c r="I132" s="11"/>
      <c r="J132" s="1"/>
      <c r="K132" s="1"/>
      <c r="L132" s="1"/>
      <c r="M132" s="1"/>
      <c r="N132" s="1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1"/>
      <c r="AA132" s="1"/>
      <c r="AB132" s="61"/>
      <c r="AC132" s="61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ht="14.25" customHeight="1">
      <c r="A133" s="38"/>
      <c r="B133" s="1"/>
      <c r="C133" s="1"/>
      <c r="D133" s="39"/>
      <c r="E133" s="1"/>
      <c r="F133" s="1"/>
      <c r="G133" s="1"/>
      <c r="H133" s="1"/>
      <c r="I133" s="11"/>
      <c r="J133" s="1"/>
      <c r="K133" s="1"/>
      <c r="L133" s="1"/>
      <c r="M133" s="1"/>
      <c r="N133" s="1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1"/>
      <c r="AA133" s="1"/>
      <c r="AB133" s="61"/>
      <c r="AC133" s="61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ht="14.25" customHeight="1">
      <c r="A134" s="38"/>
      <c r="B134" s="1"/>
      <c r="C134" s="1"/>
      <c r="D134" s="39"/>
      <c r="E134" s="1"/>
      <c r="F134" s="1"/>
      <c r="G134" s="1"/>
      <c r="H134" s="1"/>
      <c r="I134" s="11"/>
      <c r="J134" s="1"/>
      <c r="K134" s="1"/>
      <c r="L134" s="1"/>
      <c r="M134" s="1"/>
      <c r="N134" s="1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1"/>
      <c r="AA134" s="1"/>
      <c r="AB134" s="61"/>
      <c r="AC134" s="61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ht="14.25" customHeight="1">
      <c r="A135" s="38"/>
      <c r="B135" s="1"/>
      <c r="C135" s="1"/>
      <c r="D135" s="39"/>
      <c r="E135" s="1"/>
      <c r="F135" s="1"/>
      <c r="G135" s="1"/>
      <c r="H135" s="1"/>
      <c r="I135" s="11"/>
      <c r="J135" s="1"/>
      <c r="K135" s="1"/>
      <c r="L135" s="1"/>
      <c r="M135" s="1"/>
      <c r="N135" s="1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1"/>
      <c r="AA135" s="1"/>
      <c r="AB135" s="61"/>
      <c r="AC135" s="61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ht="14.25" customHeight="1">
      <c r="A136" s="38"/>
      <c r="B136" s="1"/>
      <c r="C136" s="1"/>
      <c r="D136" s="39"/>
      <c r="E136" s="1"/>
      <c r="F136" s="1"/>
      <c r="G136" s="1"/>
      <c r="H136" s="1"/>
      <c r="I136" s="11"/>
      <c r="J136" s="1"/>
      <c r="K136" s="1"/>
      <c r="L136" s="1"/>
      <c r="M136" s="1"/>
      <c r="N136" s="1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1"/>
      <c r="AA136" s="1"/>
      <c r="AB136" s="61"/>
      <c r="AC136" s="61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ht="14.25" customHeight="1">
      <c r="A137" s="38"/>
      <c r="B137" s="1"/>
      <c r="C137" s="1"/>
      <c r="D137" s="39"/>
      <c r="E137" s="1"/>
      <c r="F137" s="1"/>
      <c r="G137" s="1"/>
      <c r="H137" s="1"/>
      <c r="I137" s="11"/>
      <c r="J137" s="1"/>
      <c r="K137" s="1"/>
      <c r="L137" s="1"/>
      <c r="M137" s="1"/>
      <c r="N137" s="1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1"/>
      <c r="AA137" s="1"/>
      <c r="AB137" s="61"/>
      <c r="AC137" s="61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ht="14.25" customHeight="1">
      <c r="A138" s="38"/>
      <c r="B138" s="1"/>
      <c r="C138" s="1"/>
      <c r="D138" s="39"/>
      <c r="E138" s="1"/>
      <c r="F138" s="1"/>
      <c r="G138" s="1"/>
      <c r="H138" s="1"/>
      <c r="I138" s="11"/>
      <c r="J138" s="1"/>
      <c r="K138" s="1"/>
      <c r="L138" s="1"/>
      <c r="M138" s="1"/>
      <c r="N138" s="1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1"/>
      <c r="AA138" s="1"/>
      <c r="AB138" s="61"/>
      <c r="AC138" s="61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ht="14.25" customHeight="1">
      <c r="A139" s="38"/>
      <c r="B139" s="1"/>
      <c r="C139" s="1"/>
      <c r="D139" s="39"/>
      <c r="E139" s="1"/>
      <c r="F139" s="1"/>
      <c r="G139" s="1"/>
      <c r="H139" s="1"/>
      <c r="I139" s="11"/>
      <c r="J139" s="1"/>
      <c r="K139" s="1"/>
      <c r="L139" s="1"/>
      <c r="M139" s="1"/>
      <c r="N139" s="1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1"/>
      <c r="AA139" s="1"/>
      <c r="AB139" s="61"/>
      <c r="AC139" s="61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ht="14.25" customHeight="1">
      <c r="A140" s="38"/>
      <c r="B140" s="1"/>
      <c r="C140" s="1"/>
      <c r="D140" s="39"/>
      <c r="E140" s="1"/>
      <c r="F140" s="1"/>
      <c r="G140" s="1"/>
      <c r="H140" s="1"/>
      <c r="I140" s="11"/>
      <c r="J140" s="1"/>
      <c r="K140" s="1"/>
      <c r="L140" s="1"/>
      <c r="M140" s="1"/>
      <c r="N140" s="1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1"/>
      <c r="AA140" s="1"/>
      <c r="AB140" s="61"/>
      <c r="AC140" s="61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ht="14.25" customHeight="1">
      <c r="A141" s="38"/>
      <c r="B141" s="1"/>
      <c r="C141" s="1"/>
      <c r="D141" s="39"/>
      <c r="E141" s="1"/>
      <c r="F141" s="1"/>
      <c r="G141" s="1"/>
      <c r="H141" s="1"/>
      <c r="I141" s="11"/>
      <c r="J141" s="1"/>
      <c r="K141" s="1"/>
      <c r="L141" s="1"/>
      <c r="M141" s="1"/>
      <c r="N141" s="1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1"/>
      <c r="AA141" s="1"/>
      <c r="AB141" s="61"/>
      <c r="AC141" s="61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ht="14.25" customHeight="1">
      <c r="A142" s="38"/>
      <c r="B142" s="1"/>
      <c r="C142" s="1"/>
      <c r="D142" s="39"/>
      <c r="E142" s="1"/>
      <c r="F142" s="1"/>
      <c r="G142" s="1"/>
      <c r="H142" s="1"/>
      <c r="I142" s="11"/>
      <c r="J142" s="1"/>
      <c r="K142" s="1"/>
      <c r="L142" s="1"/>
      <c r="M142" s="1"/>
      <c r="N142" s="1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1"/>
      <c r="AA142" s="1"/>
      <c r="AB142" s="61"/>
      <c r="AC142" s="61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ht="14.25" customHeight="1">
      <c r="A143" s="38"/>
      <c r="B143" s="1"/>
      <c r="C143" s="1"/>
      <c r="D143" s="39"/>
      <c r="E143" s="1"/>
      <c r="F143" s="1"/>
      <c r="G143" s="1"/>
      <c r="H143" s="1"/>
      <c r="I143" s="11"/>
      <c r="J143" s="1"/>
      <c r="K143" s="1"/>
      <c r="L143" s="1"/>
      <c r="M143" s="1"/>
      <c r="N143" s="1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1"/>
      <c r="AA143" s="1"/>
      <c r="AB143" s="61"/>
      <c r="AC143" s="61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ht="14.25" customHeight="1">
      <c r="A144" s="38"/>
      <c r="B144" s="1"/>
      <c r="C144" s="1"/>
      <c r="D144" s="39"/>
      <c r="E144" s="1"/>
      <c r="F144" s="1"/>
      <c r="G144" s="1"/>
      <c r="H144" s="1"/>
      <c r="I144" s="11"/>
      <c r="J144" s="1"/>
      <c r="K144" s="1"/>
      <c r="L144" s="1"/>
      <c r="M144" s="1"/>
      <c r="N144" s="1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1"/>
      <c r="AA144" s="1"/>
      <c r="AB144" s="61"/>
      <c r="AC144" s="61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ht="14.25" customHeight="1">
      <c r="A145" s="38"/>
      <c r="B145" s="1"/>
      <c r="C145" s="1"/>
      <c r="D145" s="39"/>
      <c r="E145" s="1"/>
      <c r="F145" s="1"/>
      <c r="G145" s="1"/>
      <c r="H145" s="1"/>
      <c r="I145" s="11"/>
      <c r="J145" s="1"/>
      <c r="K145" s="1"/>
      <c r="L145" s="1"/>
      <c r="M145" s="1"/>
      <c r="N145" s="1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1"/>
      <c r="AA145" s="1"/>
      <c r="AB145" s="61"/>
      <c r="AC145" s="61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ht="14.25" customHeight="1">
      <c r="A146" s="38"/>
      <c r="B146" s="1"/>
      <c r="C146" s="1"/>
      <c r="D146" s="39"/>
      <c r="E146" s="1"/>
      <c r="F146" s="1"/>
      <c r="G146" s="1"/>
      <c r="H146" s="1"/>
      <c r="I146" s="11"/>
      <c r="J146" s="1"/>
      <c r="K146" s="1"/>
      <c r="L146" s="1"/>
      <c r="M146" s="1"/>
      <c r="N146" s="1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1"/>
      <c r="AA146" s="1"/>
      <c r="AB146" s="61"/>
      <c r="AC146" s="61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ht="14.25" customHeight="1">
      <c r="A147" s="38"/>
      <c r="B147" s="1"/>
      <c r="C147" s="1"/>
      <c r="D147" s="39"/>
      <c r="E147" s="1"/>
      <c r="F147" s="1"/>
      <c r="G147" s="1"/>
      <c r="H147" s="1"/>
      <c r="I147" s="11"/>
      <c r="J147" s="1"/>
      <c r="K147" s="1"/>
      <c r="L147" s="1"/>
      <c r="M147" s="1"/>
      <c r="N147" s="1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1"/>
      <c r="AA147" s="1"/>
      <c r="AB147" s="61"/>
      <c r="AC147" s="61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ht="14.25" customHeight="1">
      <c r="A148" s="38"/>
      <c r="B148" s="1"/>
      <c r="C148" s="1"/>
      <c r="D148" s="39"/>
      <c r="E148" s="1"/>
      <c r="F148" s="1"/>
      <c r="G148" s="1"/>
      <c r="H148" s="1"/>
      <c r="I148" s="11"/>
      <c r="J148" s="1"/>
      <c r="K148" s="1"/>
      <c r="L148" s="1"/>
      <c r="M148" s="1"/>
      <c r="N148" s="1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1"/>
      <c r="AA148" s="1"/>
      <c r="AB148" s="61"/>
      <c r="AC148" s="61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ht="14.25" customHeight="1">
      <c r="A149" s="38"/>
      <c r="B149" s="1"/>
      <c r="C149" s="1"/>
      <c r="D149" s="39"/>
      <c r="E149" s="1"/>
      <c r="F149" s="1"/>
      <c r="G149" s="1"/>
      <c r="H149" s="1"/>
      <c r="I149" s="11"/>
      <c r="J149" s="1"/>
      <c r="K149" s="1"/>
      <c r="L149" s="1"/>
      <c r="M149" s="1"/>
      <c r="N149" s="1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1"/>
      <c r="AA149" s="1"/>
      <c r="AB149" s="61"/>
      <c r="AC149" s="61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ht="14.25" customHeight="1">
      <c r="A150" s="38"/>
      <c r="B150" s="1"/>
      <c r="C150" s="1"/>
      <c r="D150" s="39"/>
      <c r="E150" s="1"/>
      <c r="F150" s="1"/>
      <c r="G150" s="1"/>
      <c r="H150" s="1"/>
      <c r="I150" s="11"/>
      <c r="J150" s="1"/>
      <c r="K150" s="1"/>
      <c r="L150" s="1"/>
      <c r="M150" s="1"/>
      <c r="N150" s="1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1"/>
      <c r="AA150" s="1"/>
      <c r="AB150" s="61"/>
      <c r="AC150" s="61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ht="14.25" customHeight="1">
      <c r="A151" s="38"/>
      <c r="B151" s="1"/>
      <c r="C151" s="1"/>
      <c r="D151" s="39"/>
      <c r="E151" s="1"/>
      <c r="F151" s="1"/>
      <c r="G151" s="1"/>
      <c r="H151" s="1"/>
      <c r="I151" s="11"/>
      <c r="J151" s="1"/>
      <c r="K151" s="1"/>
      <c r="L151" s="1"/>
      <c r="M151" s="1"/>
      <c r="N151" s="1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1"/>
      <c r="AA151" s="1"/>
      <c r="AB151" s="61"/>
      <c r="AC151" s="61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ht="14.25" customHeight="1">
      <c r="A152" s="38"/>
      <c r="B152" s="1"/>
      <c r="C152" s="1"/>
      <c r="D152" s="39"/>
      <c r="E152" s="1"/>
      <c r="F152" s="1"/>
      <c r="G152" s="1"/>
      <c r="H152" s="1"/>
      <c r="I152" s="11"/>
      <c r="J152" s="1"/>
      <c r="K152" s="1"/>
      <c r="L152" s="1"/>
      <c r="M152" s="1"/>
      <c r="N152" s="1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1"/>
      <c r="AA152" s="1"/>
      <c r="AB152" s="61"/>
      <c r="AC152" s="61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ht="14.25" customHeight="1">
      <c r="A153" s="38"/>
      <c r="B153" s="1"/>
      <c r="C153" s="1"/>
      <c r="D153" s="39"/>
      <c r="E153" s="1"/>
      <c r="F153" s="1"/>
      <c r="G153" s="1"/>
      <c r="H153" s="1"/>
      <c r="I153" s="11"/>
      <c r="J153" s="1"/>
      <c r="K153" s="1"/>
      <c r="L153" s="1"/>
      <c r="M153" s="1"/>
      <c r="N153" s="1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1"/>
      <c r="AA153" s="1"/>
      <c r="AB153" s="61"/>
      <c r="AC153" s="61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ht="14.25" customHeight="1">
      <c r="A154" s="38"/>
      <c r="B154" s="1"/>
      <c r="C154" s="1"/>
      <c r="D154" s="39"/>
      <c r="E154" s="1"/>
      <c r="F154" s="1"/>
      <c r="G154" s="1"/>
      <c r="H154" s="1"/>
      <c r="I154" s="11"/>
      <c r="J154" s="1"/>
      <c r="K154" s="1"/>
      <c r="L154" s="1"/>
      <c r="M154" s="1"/>
      <c r="N154" s="1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1"/>
      <c r="AA154" s="1"/>
      <c r="AB154" s="61"/>
      <c r="AC154" s="61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ht="14.25" customHeight="1">
      <c r="A155" s="38"/>
      <c r="B155" s="1"/>
      <c r="C155" s="1"/>
      <c r="D155" s="39"/>
      <c r="E155" s="1"/>
      <c r="F155" s="1"/>
      <c r="G155" s="1"/>
      <c r="H155" s="1"/>
      <c r="I155" s="11"/>
      <c r="J155" s="1"/>
      <c r="K155" s="1"/>
      <c r="L155" s="1"/>
      <c r="M155" s="1"/>
      <c r="N155" s="1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1"/>
      <c r="AA155" s="1"/>
      <c r="AB155" s="61"/>
      <c r="AC155" s="61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ht="14.25" customHeight="1">
      <c r="A156" s="38"/>
      <c r="B156" s="1"/>
      <c r="C156" s="1"/>
      <c r="D156" s="39"/>
      <c r="E156" s="1"/>
      <c r="F156" s="1"/>
      <c r="G156" s="1"/>
      <c r="H156" s="1"/>
      <c r="I156" s="11"/>
      <c r="J156" s="1"/>
      <c r="K156" s="1"/>
      <c r="L156" s="1"/>
      <c r="M156" s="1"/>
      <c r="N156" s="1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1"/>
      <c r="AA156" s="1"/>
      <c r="AB156" s="61"/>
      <c r="AC156" s="61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ht="14.25" customHeight="1">
      <c r="A157" s="38"/>
      <c r="B157" s="1"/>
      <c r="C157" s="1"/>
      <c r="D157" s="39"/>
      <c r="E157" s="1"/>
      <c r="F157" s="1"/>
      <c r="G157" s="1"/>
      <c r="H157" s="1"/>
      <c r="I157" s="11"/>
      <c r="J157" s="1"/>
      <c r="K157" s="1"/>
      <c r="L157" s="1"/>
      <c r="M157" s="1"/>
      <c r="N157" s="1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1"/>
      <c r="AA157" s="1"/>
      <c r="AB157" s="61"/>
      <c r="AC157" s="61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ht="14.25" customHeight="1">
      <c r="A158" s="38"/>
      <c r="B158" s="1"/>
      <c r="C158" s="1"/>
      <c r="D158" s="39"/>
      <c r="E158" s="1"/>
      <c r="F158" s="1"/>
      <c r="G158" s="1"/>
      <c r="H158" s="1"/>
      <c r="I158" s="11"/>
      <c r="J158" s="1"/>
      <c r="K158" s="1"/>
      <c r="L158" s="1"/>
      <c r="M158" s="1"/>
      <c r="N158" s="1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1"/>
      <c r="AA158" s="1"/>
      <c r="AB158" s="61"/>
      <c r="AC158" s="61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ht="14.25" customHeight="1">
      <c r="A159" s="38"/>
      <c r="B159" s="1"/>
      <c r="C159" s="1"/>
      <c r="D159" s="39"/>
      <c r="E159" s="1"/>
      <c r="F159" s="1"/>
      <c r="G159" s="1"/>
      <c r="H159" s="1"/>
      <c r="I159" s="11"/>
      <c r="J159" s="1"/>
      <c r="K159" s="1"/>
      <c r="L159" s="1"/>
      <c r="M159" s="1"/>
      <c r="N159" s="1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1"/>
      <c r="AA159" s="1"/>
      <c r="AB159" s="61"/>
      <c r="AC159" s="61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ht="14.25" customHeight="1">
      <c r="A160" s="38"/>
      <c r="B160" s="1"/>
      <c r="C160" s="1"/>
      <c r="D160" s="39"/>
      <c r="E160" s="1"/>
      <c r="F160" s="1"/>
      <c r="G160" s="1"/>
      <c r="H160" s="1"/>
      <c r="I160" s="11"/>
      <c r="J160" s="1"/>
      <c r="K160" s="1"/>
      <c r="L160" s="1"/>
      <c r="M160" s="1"/>
      <c r="N160" s="1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1"/>
      <c r="AA160" s="1"/>
      <c r="AB160" s="61"/>
      <c r="AC160" s="61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ht="14.25" customHeight="1">
      <c r="A161" s="38"/>
      <c r="B161" s="1"/>
      <c r="C161" s="1"/>
      <c r="D161" s="39"/>
      <c r="E161" s="1"/>
      <c r="F161" s="1"/>
      <c r="G161" s="1"/>
      <c r="H161" s="1"/>
      <c r="I161" s="11"/>
      <c r="J161" s="1"/>
      <c r="K161" s="1"/>
      <c r="L161" s="1"/>
      <c r="M161" s="1"/>
      <c r="N161" s="1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1"/>
      <c r="AA161" s="1"/>
      <c r="AB161" s="61"/>
      <c r="AC161" s="61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ht="14.25" customHeight="1">
      <c r="A162" s="38"/>
      <c r="B162" s="1"/>
      <c r="C162" s="1"/>
      <c r="D162" s="39"/>
      <c r="E162" s="1"/>
      <c r="F162" s="1"/>
      <c r="G162" s="1"/>
      <c r="H162" s="1"/>
      <c r="I162" s="11"/>
      <c r="J162" s="1"/>
      <c r="K162" s="1"/>
      <c r="L162" s="1"/>
      <c r="M162" s="1"/>
      <c r="N162" s="1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1"/>
      <c r="AA162" s="1"/>
      <c r="AB162" s="61"/>
      <c r="AC162" s="61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ht="14.25" customHeight="1">
      <c r="A163" s="38"/>
      <c r="B163" s="1"/>
      <c r="C163" s="1"/>
      <c r="D163" s="39"/>
      <c r="E163" s="1"/>
      <c r="F163" s="1"/>
      <c r="G163" s="1"/>
      <c r="H163" s="1"/>
      <c r="I163" s="11"/>
      <c r="J163" s="1"/>
      <c r="K163" s="1"/>
      <c r="L163" s="1"/>
      <c r="M163" s="1"/>
      <c r="N163" s="1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1"/>
      <c r="AA163" s="1"/>
      <c r="AB163" s="61"/>
      <c r="AC163" s="61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ht="14.25" customHeight="1">
      <c r="A164" s="38"/>
      <c r="B164" s="1"/>
      <c r="C164" s="1"/>
      <c r="D164" s="39"/>
      <c r="E164" s="1"/>
      <c r="F164" s="1"/>
      <c r="G164" s="1"/>
      <c r="H164" s="1"/>
      <c r="I164" s="11"/>
      <c r="J164" s="1"/>
      <c r="K164" s="1"/>
      <c r="L164" s="1"/>
      <c r="M164" s="1"/>
      <c r="N164" s="1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1"/>
      <c r="AA164" s="1"/>
      <c r="AB164" s="61"/>
      <c r="AC164" s="61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ht="14.25" customHeight="1">
      <c r="A165" s="38"/>
      <c r="B165" s="1"/>
      <c r="C165" s="1"/>
      <c r="D165" s="39"/>
      <c r="E165" s="1"/>
      <c r="F165" s="1"/>
      <c r="G165" s="1"/>
      <c r="H165" s="1"/>
      <c r="I165" s="11"/>
      <c r="J165" s="1"/>
      <c r="K165" s="1"/>
      <c r="L165" s="1"/>
      <c r="M165" s="1"/>
      <c r="N165" s="1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1"/>
      <c r="AA165" s="1"/>
      <c r="AB165" s="61"/>
      <c r="AC165" s="61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ht="14.25" customHeight="1">
      <c r="A166" s="38"/>
      <c r="B166" s="1"/>
      <c r="C166" s="1"/>
      <c r="D166" s="39"/>
      <c r="E166" s="1"/>
      <c r="F166" s="1"/>
      <c r="G166" s="1"/>
      <c r="H166" s="1"/>
      <c r="I166" s="11"/>
      <c r="J166" s="1"/>
      <c r="K166" s="1"/>
      <c r="L166" s="1"/>
      <c r="M166" s="1"/>
      <c r="N166" s="1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1"/>
      <c r="AA166" s="1"/>
      <c r="AB166" s="61"/>
      <c r="AC166" s="61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ht="14.25" customHeight="1">
      <c r="A167" s="38"/>
      <c r="B167" s="1"/>
      <c r="C167" s="1"/>
      <c r="D167" s="39"/>
      <c r="E167" s="1"/>
      <c r="F167" s="1"/>
      <c r="G167" s="1"/>
      <c r="H167" s="1"/>
      <c r="I167" s="11"/>
      <c r="J167" s="1"/>
      <c r="K167" s="1"/>
      <c r="L167" s="1"/>
      <c r="M167" s="1"/>
      <c r="N167" s="1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1"/>
      <c r="AA167" s="1"/>
      <c r="AB167" s="61"/>
      <c r="AC167" s="61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ht="14.25" customHeight="1">
      <c r="A168" s="38"/>
      <c r="B168" s="1"/>
      <c r="C168" s="1"/>
      <c r="D168" s="39"/>
      <c r="E168" s="1"/>
      <c r="F168" s="1"/>
      <c r="G168" s="1"/>
      <c r="H168" s="1"/>
      <c r="I168" s="11"/>
      <c r="J168" s="1"/>
      <c r="K168" s="1"/>
      <c r="L168" s="1"/>
      <c r="M168" s="1"/>
      <c r="N168" s="1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1"/>
      <c r="AA168" s="1"/>
      <c r="AB168" s="61"/>
      <c r="AC168" s="61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ht="14.25" customHeight="1">
      <c r="A169" s="38"/>
      <c r="B169" s="1"/>
      <c r="C169" s="1"/>
      <c r="D169" s="39"/>
      <c r="E169" s="1"/>
      <c r="F169" s="1"/>
      <c r="G169" s="1"/>
      <c r="H169" s="1"/>
      <c r="I169" s="11"/>
      <c r="J169" s="1"/>
      <c r="K169" s="1"/>
      <c r="L169" s="1"/>
      <c r="M169" s="1"/>
      <c r="N169" s="1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1"/>
      <c r="AA169" s="1"/>
      <c r="AB169" s="61"/>
      <c r="AC169" s="61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ht="14.25" customHeight="1">
      <c r="A170" s="38"/>
      <c r="B170" s="1"/>
      <c r="C170" s="1"/>
      <c r="D170" s="39"/>
      <c r="E170" s="1"/>
      <c r="F170" s="1"/>
      <c r="G170" s="1"/>
      <c r="H170" s="1"/>
      <c r="I170" s="11"/>
      <c r="J170" s="1"/>
      <c r="K170" s="1"/>
      <c r="L170" s="1"/>
      <c r="M170" s="1"/>
      <c r="N170" s="1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1"/>
      <c r="AA170" s="1"/>
      <c r="AB170" s="61"/>
      <c r="AC170" s="61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ht="14.25" customHeight="1">
      <c r="A171" s="38"/>
      <c r="B171" s="1"/>
      <c r="C171" s="1"/>
      <c r="D171" s="39"/>
      <c r="E171" s="1"/>
      <c r="F171" s="1"/>
      <c r="G171" s="1"/>
      <c r="H171" s="1"/>
      <c r="I171" s="11"/>
      <c r="J171" s="1"/>
      <c r="K171" s="1"/>
      <c r="L171" s="1"/>
      <c r="M171" s="1"/>
      <c r="N171" s="1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1"/>
      <c r="AA171" s="1"/>
      <c r="AB171" s="61"/>
      <c r="AC171" s="61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ht="14.25" customHeight="1">
      <c r="A172" s="38"/>
      <c r="B172" s="2"/>
      <c r="C172" s="2"/>
      <c r="D172" s="417"/>
      <c r="E172" s="2"/>
      <c r="F172" s="2"/>
      <c r="G172" s="1"/>
      <c r="H172" s="1"/>
      <c r="I172" s="11"/>
      <c r="J172" s="1"/>
      <c r="K172" s="1"/>
      <c r="L172" s="1"/>
      <c r="M172" s="1"/>
      <c r="N172" s="1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1"/>
      <c r="AA172" s="1"/>
      <c r="AB172" s="61"/>
      <c r="AC172" s="61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ht="14.25" customHeight="1">
      <c r="A173" s="38"/>
      <c r="B173" s="2"/>
      <c r="C173" s="2"/>
      <c r="D173" s="417"/>
      <c r="E173" s="2"/>
      <c r="F173" s="2"/>
      <c r="G173" s="1"/>
      <c r="H173" s="1"/>
      <c r="I173" s="11"/>
      <c r="J173" s="1"/>
      <c r="K173" s="1"/>
      <c r="L173" s="1"/>
      <c r="M173" s="1"/>
      <c r="N173" s="1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1"/>
      <c r="AA173" s="1"/>
      <c r="AB173" s="61"/>
      <c r="AC173" s="61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ht="14.25" customHeight="1">
      <c r="A174" s="38"/>
      <c r="B174" s="2"/>
      <c r="C174" s="2"/>
      <c r="D174" s="417"/>
      <c r="E174" s="2"/>
      <c r="F174" s="2"/>
      <c r="G174" s="1"/>
      <c r="H174" s="1"/>
      <c r="I174" s="11"/>
      <c r="J174" s="1"/>
      <c r="K174" s="1"/>
      <c r="L174" s="1"/>
      <c r="M174" s="1"/>
      <c r="N174" s="1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1"/>
      <c r="AA174" s="1"/>
      <c r="AB174" s="61"/>
      <c r="AC174" s="61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ht="14.25" customHeight="1">
      <c r="A175" s="38"/>
      <c r="B175" s="2"/>
      <c r="C175" s="2"/>
      <c r="D175" s="417"/>
      <c r="E175" s="2"/>
      <c r="F175" s="2"/>
      <c r="G175" s="1"/>
      <c r="H175" s="1"/>
      <c r="I175" s="11"/>
      <c r="J175" s="1"/>
      <c r="K175" s="1"/>
      <c r="L175" s="1"/>
      <c r="M175" s="1"/>
      <c r="N175" s="1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1"/>
      <c r="AA175" s="1"/>
      <c r="AB175" s="61"/>
      <c r="AC175" s="61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ht="14.25" customHeight="1">
      <c r="A176" s="38"/>
      <c r="B176" s="2"/>
      <c r="C176" s="2"/>
      <c r="D176" s="417"/>
      <c r="E176" s="2"/>
      <c r="F176" s="2"/>
      <c r="G176" s="1"/>
      <c r="H176" s="1"/>
      <c r="I176" s="11"/>
      <c r="J176" s="1"/>
      <c r="K176" s="1"/>
      <c r="L176" s="1"/>
      <c r="M176" s="1"/>
      <c r="N176" s="1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1"/>
      <c r="AA176" s="1"/>
      <c r="AB176" s="61"/>
      <c r="AC176" s="61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ht="14.25" customHeight="1">
      <c r="A177" s="38"/>
      <c r="B177" s="2"/>
      <c r="C177" s="2"/>
      <c r="D177" s="417"/>
      <c r="E177" s="2"/>
      <c r="F177" s="2"/>
      <c r="G177" s="1"/>
      <c r="H177" s="1"/>
      <c r="I177" s="11"/>
      <c r="J177" s="1"/>
      <c r="K177" s="1"/>
      <c r="L177" s="1"/>
      <c r="M177" s="1"/>
      <c r="N177" s="1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1"/>
      <c r="AA177" s="1"/>
      <c r="AB177" s="61"/>
      <c r="AC177" s="61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ht="14.25" customHeight="1">
      <c r="A178" s="38"/>
      <c r="B178" s="2"/>
      <c r="C178" s="2"/>
      <c r="D178" s="417"/>
      <c r="E178" s="2"/>
      <c r="F178" s="2"/>
      <c r="G178" s="1"/>
      <c r="H178" s="1"/>
      <c r="I178" s="11"/>
      <c r="J178" s="1"/>
      <c r="K178" s="1"/>
      <c r="L178" s="1"/>
      <c r="M178" s="1"/>
      <c r="N178" s="1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1"/>
      <c r="AA178" s="1"/>
      <c r="AB178" s="61"/>
      <c r="AC178" s="61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ht="14.25" customHeight="1">
      <c r="A179" s="38"/>
      <c r="B179" s="2"/>
      <c r="C179" s="2"/>
      <c r="D179" s="417"/>
      <c r="E179" s="2"/>
      <c r="F179" s="2"/>
      <c r="G179" s="1"/>
      <c r="H179" s="1"/>
      <c r="I179" s="11"/>
      <c r="J179" s="1"/>
      <c r="K179" s="1"/>
      <c r="L179" s="1"/>
      <c r="M179" s="1"/>
      <c r="N179" s="1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1"/>
      <c r="AA179" s="1"/>
      <c r="AB179" s="61"/>
      <c r="AC179" s="61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ht="14.25" customHeight="1">
      <c r="A180" s="38"/>
      <c r="B180" s="2"/>
      <c r="C180" s="2"/>
      <c r="D180" s="417"/>
      <c r="E180" s="2"/>
      <c r="F180" s="2"/>
      <c r="G180" s="1"/>
      <c r="H180" s="1"/>
      <c r="I180" s="11"/>
      <c r="J180" s="1"/>
      <c r="K180" s="1"/>
      <c r="L180" s="1"/>
      <c r="M180" s="1"/>
      <c r="N180" s="1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1"/>
      <c r="AA180" s="1"/>
      <c r="AB180" s="61"/>
      <c r="AC180" s="61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ht="14.25" customHeight="1">
      <c r="A181" s="38"/>
      <c r="B181" s="2"/>
      <c r="C181" s="2"/>
      <c r="D181" s="417"/>
      <c r="E181" s="2"/>
      <c r="F181" s="2"/>
      <c r="G181" s="1"/>
      <c r="H181" s="1"/>
      <c r="I181" s="11"/>
      <c r="J181" s="1"/>
      <c r="K181" s="1"/>
      <c r="L181" s="1"/>
      <c r="M181" s="1"/>
      <c r="N181" s="1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1"/>
      <c r="AA181" s="1"/>
      <c r="AB181" s="61"/>
      <c r="AC181" s="61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ht="14.25" customHeight="1">
      <c r="A182" s="38"/>
      <c r="B182" s="2"/>
      <c r="C182" s="2"/>
      <c r="D182" s="417"/>
      <c r="E182" s="2"/>
      <c r="F182" s="2"/>
      <c r="G182" s="1"/>
      <c r="H182" s="1"/>
      <c r="I182" s="11"/>
      <c r="J182" s="1"/>
      <c r="K182" s="1"/>
      <c r="L182" s="1"/>
      <c r="M182" s="1"/>
      <c r="N182" s="1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1"/>
      <c r="AA182" s="1"/>
      <c r="AB182" s="61"/>
      <c r="AC182" s="61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ht="14.25" customHeight="1">
      <c r="A183" s="38"/>
      <c r="B183" s="2"/>
      <c r="C183" s="2"/>
      <c r="D183" s="417"/>
      <c r="E183" s="2"/>
      <c r="F183" s="2"/>
      <c r="G183" s="1"/>
      <c r="H183" s="1"/>
      <c r="I183" s="11"/>
      <c r="J183" s="1"/>
      <c r="K183" s="1"/>
      <c r="L183" s="1"/>
      <c r="M183" s="1"/>
      <c r="N183" s="1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1"/>
      <c r="AA183" s="1"/>
      <c r="AB183" s="61"/>
      <c r="AC183" s="61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ht="14.25" customHeight="1">
      <c r="A184" s="38"/>
      <c r="B184" s="2"/>
      <c r="C184" s="2"/>
      <c r="D184" s="417"/>
      <c r="E184" s="2"/>
      <c r="F184" s="2"/>
      <c r="G184" s="1"/>
      <c r="H184" s="1"/>
      <c r="I184" s="11"/>
      <c r="J184" s="1"/>
      <c r="K184" s="1"/>
      <c r="L184" s="1"/>
      <c r="M184" s="1"/>
      <c r="N184" s="1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1"/>
      <c r="AA184" s="1"/>
      <c r="AB184" s="61"/>
      <c r="AC184" s="61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ht="14.25" customHeight="1">
      <c r="A185" s="38"/>
      <c r="B185" s="2"/>
      <c r="C185" s="2"/>
      <c r="D185" s="417"/>
      <c r="E185" s="2"/>
      <c r="F185" s="2"/>
      <c r="G185" s="1"/>
      <c r="H185" s="1"/>
      <c r="I185" s="11"/>
      <c r="J185" s="1"/>
      <c r="K185" s="1"/>
      <c r="L185" s="1"/>
      <c r="M185" s="1"/>
      <c r="N185" s="1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1"/>
      <c r="AA185" s="1"/>
      <c r="AB185" s="61"/>
      <c r="AC185" s="61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ht="14.25" customHeight="1">
      <c r="A186" s="38"/>
      <c r="B186" s="2"/>
      <c r="C186" s="2"/>
      <c r="D186" s="417"/>
      <c r="E186" s="2"/>
      <c r="F186" s="2"/>
      <c r="G186" s="1"/>
      <c r="H186" s="1"/>
      <c r="I186" s="11"/>
      <c r="J186" s="1"/>
      <c r="K186" s="1"/>
      <c r="L186" s="1"/>
      <c r="M186" s="1"/>
      <c r="N186" s="1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1"/>
      <c r="AA186" s="1"/>
      <c r="AB186" s="61"/>
      <c r="AC186" s="61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ht="14.25" customHeight="1">
      <c r="A187" s="38"/>
      <c r="B187" s="2"/>
      <c r="C187" s="2"/>
      <c r="D187" s="417"/>
      <c r="E187" s="2"/>
      <c r="F187" s="2"/>
      <c r="G187" s="1"/>
      <c r="H187" s="1"/>
      <c r="I187" s="11"/>
      <c r="J187" s="1"/>
      <c r="K187" s="1"/>
      <c r="L187" s="1"/>
      <c r="M187" s="1"/>
      <c r="N187" s="1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1"/>
      <c r="AA187" s="1"/>
      <c r="AB187" s="61"/>
      <c r="AC187" s="61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ht="14.25" customHeight="1">
      <c r="A188" s="38"/>
      <c r="B188" s="2"/>
      <c r="C188" s="2"/>
      <c r="D188" s="417"/>
      <c r="E188" s="2"/>
      <c r="F188" s="2"/>
      <c r="G188" s="1"/>
      <c r="H188" s="1"/>
      <c r="I188" s="11"/>
      <c r="J188" s="1"/>
      <c r="K188" s="1"/>
      <c r="L188" s="1"/>
      <c r="M188" s="1"/>
      <c r="N188" s="1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1"/>
      <c r="AA188" s="1"/>
      <c r="AB188" s="61"/>
      <c r="AC188" s="61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ht="14.25" customHeight="1">
      <c r="A189" s="38"/>
      <c r="B189" s="2"/>
      <c r="C189" s="2"/>
      <c r="D189" s="417"/>
      <c r="E189" s="2"/>
      <c r="F189" s="2"/>
      <c r="G189" s="1"/>
      <c r="H189" s="1"/>
      <c r="I189" s="11"/>
      <c r="J189" s="1"/>
      <c r="K189" s="1"/>
      <c r="L189" s="1"/>
      <c r="M189" s="1"/>
      <c r="N189" s="1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1"/>
      <c r="AA189" s="1"/>
      <c r="AB189" s="61"/>
      <c r="AC189" s="61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ht="14.25" customHeight="1">
      <c r="A190" s="38"/>
      <c r="B190" s="1"/>
      <c r="C190" s="1"/>
      <c r="D190" s="39"/>
      <c r="E190" s="1"/>
      <c r="F190" s="1"/>
      <c r="G190" s="1"/>
      <c r="H190" s="1"/>
      <c r="I190" s="11"/>
      <c r="J190" s="1"/>
      <c r="K190" s="1"/>
      <c r="L190" s="1"/>
      <c r="M190" s="1"/>
      <c r="N190" s="1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1"/>
      <c r="AA190" s="1"/>
      <c r="AB190" s="61"/>
      <c r="AC190" s="61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ht="14.25" customHeight="1">
      <c r="A191" s="38"/>
      <c r="B191" s="1"/>
      <c r="C191" s="1"/>
      <c r="D191" s="39"/>
      <c r="E191" s="1"/>
      <c r="F191" s="1"/>
      <c r="G191" s="1"/>
      <c r="H191" s="1"/>
      <c r="I191" s="11"/>
      <c r="J191" s="1"/>
      <c r="K191" s="1"/>
      <c r="L191" s="1"/>
      <c r="M191" s="1"/>
      <c r="N191" s="1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1"/>
      <c r="AA191" s="1"/>
      <c r="AB191" s="61"/>
      <c r="AC191" s="61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ht="14.25" customHeight="1">
      <c r="A192" s="38"/>
      <c r="B192" s="1"/>
      <c r="C192" s="1"/>
      <c r="D192" s="39"/>
      <c r="E192" s="1"/>
      <c r="F192" s="1"/>
      <c r="G192" s="1"/>
      <c r="H192" s="1"/>
      <c r="I192" s="11"/>
      <c r="J192" s="1"/>
      <c r="K192" s="1"/>
      <c r="L192" s="1"/>
      <c r="M192" s="1"/>
      <c r="N192" s="1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1"/>
      <c r="AA192" s="1"/>
      <c r="AB192" s="61"/>
      <c r="AC192" s="61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ht="14.25" customHeight="1">
      <c r="A193" s="38"/>
      <c r="B193" s="1"/>
      <c r="C193" s="1"/>
      <c r="D193" s="39"/>
      <c r="E193" s="1"/>
      <c r="F193" s="1"/>
      <c r="G193" s="1"/>
      <c r="H193" s="1"/>
      <c r="I193" s="11"/>
      <c r="J193" s="1"/>
      <c r="K193" s="1"/>
      <c r="L193" s="1"/>
      <c r="M193" s="1"/>
      <c r="N193" s="1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1"/>
      <c r="AA193" s="1"/>
      <c r="AB193" s="61"/>
      <c r="AC193" s="61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ht="14.25" customHeight="1">
      <c r="A194" s="38"/>
      <c r="B194" s="1"/>
      <c r="C194" s="1"/>
      <c r="D194" s="39"/>
      <c r="E194" s="1"/>
      <c r="F194" s="1"/>
      <c r="G194" s="1"/>
      <c r="H194" s="1"/>
      <c r="I194" s="11"/>
      <c r="J194" s="1"/>
      <c r="K194" s="1"/>
      <c r="L194" s="1"/>
      <c r="M194" s="1"/>
      <c r="N194" s="1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1"/>
      <c r="AA194" s="1"/>
      <c r="AB194" s="61"/>
      <c r="AC194" s="61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ht="14.25" customHeight="1">
      <c r="A195" s="38"/>
      <c r="B195" s="1"/>
      <c r="C195" s="1"/>
      <c r="D195" s="39"/>
      <c r="E195" s="1"/>
      <c r="F195" s="1"/>
      <c r="G195" s="1"/>
      <c r="H195" s="1"/>
      <c r="I195" s="11"/>
      <c r="J195" s="1"/>
      <c r="K195" s="1"/>
      <c r="L195" s="1"/>
      <c r="M195" s="1"/>
      <c r="N195" s="1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1"/>
      <c r="AA195" s="1"/>
      <c r="AB195" s="61"/>
      <c r="AC195" s="61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ht="14.25" customHeight="1">
      <c r="A196" s="38"/>
      <c r="B196" s="1"/>
      <c r="C196" s="1"/>
      <c r="D196" s="39"/>
      <c r="E196" s="1"/>
      <c r="F196" s="1"/>
      <c r="G196" s="1"/>
      <c r="H196" s="1"/>
      <c r="I196" s="11"/>
      <c r="J196" s="1"/>
      <c r="K196" s="1"/>
      <c r="L196" s="1"/>
      <c r="M196" s="1"/>
      <c r="N196" s="1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1"/>
      <c r="AA196" s="1"/>
      <c r="AB196" s="61"/>
      <c r="AC196" s="61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ht="14.25" customHeight="1">
      <c r="A197" s="38"/>
      <c r="B197" s="1"/>
      <c r="C197" s="1"/>
      <c r="D197" s="39"/>
      <c r="E197" s="1"/>
      <c r="F197" s="1"/>
      <c r="G197" s="1"/>
      <c r="H197" s="1"/>
      <c r="I197" s="11"/>
      <c r="J197" s="1"/>
      <c r="K197" s="1"/>
      <c r="L197" s="1"/>
      <c r="M197" s="1"/>
      <c r="N197" s="1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1"/>
      <c r="AA197" s="1"/>
      <c r="AB197" s="61"/>
      <c r="AC197" s="61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ht="14.25" customHeight="1">
      <c r="A198" s="38"/>
      <c r="B198" s="1"/>
      <c r="C198" s="1"/>
      <c r="D198" s="39"/>
      <c r="E198" s="1"/>
      <c r="F198" s="1"/>
      <c r="G198" s="1"/>
      <c r="H198" s="1"/>
      <c r="I198" s="11"/>
      <c r="J198" s="1"/>
      <c r="K198" s="1"/>
      <c r="L198" s="1"/>
      <c r="M198" s="1"/>
      <c r="N198" s="1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1"/>
      <c r="AA198" s="1"/>
      <c r="AB198" s="61"/>
      <c r="AC198" s="61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ht="14.25" customHeight="1">
      <c r="A199" s="38"/>
      <c r="B199" s="1"/>
      <c r="C199" s="1"/>
      <c r="D199" s="39"/>
      <c r="E199" s="1"/>
      <c r="F199" s="1"/>
      <c r="G199" s="1"/>
      <c r="H199" s="1"/>
      <c r="I199" s="11"/>
      <c r="J199" s="1"/>
      <c r="K199" s="1"/>
      <c r="L199" s="1"/>
      <c r="M199" s="1"/>
      <c r="N199" s="1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1"/>
      <c r="AA199" s="1"/>
      <c r="AB199" s="61"/>
      <c r="AC199" s="61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ht="14.25" customHeight="1">
      <c r="A200" s="38"/>
      <c r="B200" s="1"/>
      <c r="C200" s="1"/>
      <c r="D200" s="39"/>
      <c r="E200" s="1"/>
      <c r="F200" s="1"/>
      <c r="G200" s="1"/>
      <c r="H200" s="1"/>
      <c r="I200" s="11"/>
      <c r="J200" s="1"/>
      <c r="K200" s="1"/>
      <c r="L200" s="1"/>
      <c r="M200" s="1"/>
      <c r="N200" s="1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1"/>
      <c r="AA200" s="1"/>
      <c r="AB200" s="61"/>
      <c r="AC200" s="61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ht="14.25" customHeight="1">
      <c r="A201" s="38"/>
      <c r="B201" s="1"/>
      <c r="C201" s="1"/>
      <c r="D201" s="39"/>
      <c r="E201" s="1"/>
      <c r="F201" s="1"/>
      <c r="G201" s="1"/>
      <c r="H201" s="1"/>
      <c r="I201" s="11"/>
      <c r="J201" s="1"/>
      <c r="K201" s="1"/>
      <c r="L201" s="1"/>
      <c r="M201" s="1"/>
      <c r="N201" s="1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1"/>
      <c r="AA201" s="1"/>
      <c r="AB201" s="61"/>
      <c r="AC201" s="61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ht="14.25" customHeight="1">
      <c r="A202" s="38"/>
      <c r="B202" s="1"/>
      <c r="C202" s="1"/>
      <c r="D202" s="39"/>
      <c r="E202" s="1"/>
      <c r="F202" s="1"/>
      <c r="G202" s="1"/>
      <c r="H202" s="1"/>
      <c r="I202" s="11"/>
      <c r="J202" s="1"/>
      <c r="K202" s="1"/>
      <c r="L202" s="1"/>
      <c r="M202" s="1"/>
      <c r="N202" s="1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1"/>
      <c r="AA202" s="1"/>
      <c r="AB202" s="61"/>
      <c r="AC202" s="61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ht="14.25" customHeight="1">
      <c r="A203" s="38"/>
      <c r="B203" s="1"/>
      <c r="C203" s="1"/>
      <c r="D203" s="39"/>
      <c r="E203" s="1"/>
      <c r="F203" s="1"/>
      <c r="G203" s="1"/>
      <c r="H203" s="1"/>
      <c r="I203" s="11"/>
      <c r="J203" s="1"/>
      <c r="K203" s="1"/>
      <c r="L203" s="1"/>
      <c r="M203" s="1"/>
      <c r="N203" s="1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1"/>
      <c r="AA203" s="1"/>
      <c r="AB203" s="61"/>
      <c r="AC203" s="61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ht="14.25" customHeight="1">
      <c r="A204" s="38"/>
      <c r="B204" s="1"/>
      <c r="C204" s="1"/>
      <c r="D204" s="39"/>
      <c r="E204" s="1"/>
      <c r="F204" s="1"/>
      <c r="G204" s="1"/>
      <c r="H204" s="1"/>
      <c r="I204" s="11"/>
      <c r="J204" s="1"/>
      <c r="K204" s="1"/>
      <c r="L204" s="1"/>
      <c r="M204" s="1"/>
      <c r="N204" s="1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1"/>
      <c r="AA204" s="1"/>
      <c r="AB204" s="61"/>
      <c r="AC204" s="61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ht="14.25" customHeight="1">
      <c r="A205" s="38"/>
      <c r="B205" s="1"/>
      <c r="C205" s="1"/>
      <c r="D205" s="39"/>
      <c r="E205" s="1"/>
      <c r="F205" s="1"/>
      <c r="G205" s="1"/>
      <c r="H205" s="1"/>
      <c r="I205" s="11"/>
      <c r="J205" s="1"/>
      <c r="K205" s="1"/>
      <c r="L205" s="1"/>
      <c r="M205" s="1"/>
      <c r="N205" s="1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1"/>
      <c r="AA205" s="1"/>
      <c r="AB205" s="61"/>
      <c r="AC205" s="61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ht="14.25" customHeight="1">
      <c r="A206" s="38"/>
      <c r="B206" s="1"/>
      <c r="C206" s="1"/>
      <c r="D206" s="39"/>
      <c r="E206" s="1"/>
      <c r="F206" s="1"/>
      <c r="G206" s="1"/>
      <c r="H206" s="1"/>
      <c r="I206" s="11"/>
      <c r="J206" s="1"/>
      <c r="K206" s="1"/>
      <c r="L206" s="1"/>
      <c r="M206" s="1"/>
      <c r="N206" s="1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1"/>
      <c r="AA206" s="1"/>
      <c r="AB206" s="61"/>
      <c r="AC206" s="61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ht="14.25" customHeight="1">
      <c r="A207" s="38"/>
      <c r="B207" s="1"/>
      <c r="C207" s="1"/>
      <c r="D207" s="39"/>
      <c r="E207" s="1"/>
      <c r="F207" s="1"/>
      <c r="G207" s="1"/>
      <c r="H207" s="1"/>
      <c r="I207" s="11"/>
      <c r="J207" s="1"/>
      <c r="K207" s="1"/>
      <c r="L207" s="1"/>
      <c r="M207" s="1"/>
      <c r="N207" s="1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1"/>
      <c r="AA207" s="1"/>
      <c r="AB207" s="61"/>
      <c r="AC207" s="61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ht="14.25" customHeight="1">
      <c r="A208" s="38"/>
      <c r="B208" s="1"/>
      <c r="C208" s="1"/>
      <c r="D208" s="39"/>
      <c r="E208" s="1"/>
      <c r="F208" s="1"/>
      <c r="G208" s="1"/>
      <c r="H208" s="1"/>
      <c r="I208" s="11"/>
      <c r="J208" s="1"/>
      <c r="K208" s="1"/>
      <c r="L208" s="1"/>
      <c r="M208" s="1"/>
      <c r="N208" s="1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1"/>
      <c r="AA208" s="1"/>
      <c r="AB208" s="61"/>
      <c r="AC208" s="61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ht="14.25" customHeight="1">
      <c r="A209" s="38"/>
      <c r="B209" s="1"/>
      <c r="C209" s="1"/>
      <c r="D209" s="39"/>
      <c r="E209" s="1"/>
      <c r="F209" s="1"/>
      <c r="G209" s="1"/>
      <c r="H209" s="1"/>
      <c r="I209" s="11"/>
      <c r="J209" s="1"/>
      <c r="K209" s="1"/>
      <c r="L209" s="1"/>
      <c r="M209" s="1"/>
      <c r="N209" s="1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1"/>
      <c r="AA209" s="1"/>
      <c r="AB209" s="61"/>
      <c r="AC209" s="61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ht="14.25" customHeight="1">
      <c r="A210" s="38"/>
      <c r="B210" s="1"/>
      <c r="C210" s="1"/>
      <c r="D210" s="39"/>
      <c r="E210" s="1"/>
      <c r="F210" s="1"/>
      <c r="G210" s="1"/>
      <c r="H210" s="1"/>
      <c r="I210" s="11"/>
      <c r="J210" s="1"/>
      <c r="K210" s="1"/>
      <c r="L210" s="1"/>
      <c r="M210" s="1"/>
      <c r="N210" s="1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1"/>
      <c r="AA210" s="1"/>
      <c r="AB210" s="61"/>
      <c r="AC210" s="61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ht="14.25" customHeight="1">
      <c r="A211" s="38"/>
      <c r="B211" s="1"/>
      <c r="C211" s="1"/>
      <c r="D211" s="39"/>
      <c r="E211" s="1"/>
      <c r="F211" s="1"/>
      <c r="G211" s="1"/>
      <c r="H211" s="1"/>
      <c r="I211" s="11"/>
      <c r="J211" s="1"/>
      <c r="K211" s="1"/>
      <c r="L211" s="1"/>
      <c r="M211" s="1"/>
      <c r="N211" s="1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1"/>
      <c r="AA211" s="1"/>
      <c r="AB211" s="61"/>
      <c r="AC211" s="61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ht="14.25" customHeight="1">
      <c r="A212" s="38"/>
      <c r="B212" s="1"/>
      <c r="C212" s="1"/>
      <c r="D212" s="39"/>
      <c r="E212" s="1"/>
      <c r="F212" s="1"/>
      <c r="G212" s="1"/>
      <c r="H212" s="1"/>
      <c r="I212" s="11"/>
      <c r="J212" s="1"/>
      <c r="K212" s="1"/>
      <c r="L212" s="1"/>
      <c r="M212" s="1"/>
      <c r="N212" s="1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1"/>
      <c r="AA212" s="1"/>
      <c r="AB212" s="61"/>
      <c r="AC212" s="61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ht="14.25" customHeight="1">
      <c r="A213" s="38"/>
      <c r="B213" s="1"/>
      <c r="C213" s="1"/>
      <c r="D213" s="39"/>
      <c r="E213" s="1"/>
      <c r="F213" s="1"/>
      <c r="G213" s="1"/>
      <c r="H213" s="1"/>
      <c r="I213" s="11"/>
      <c r="J213" s="1"/>
      <c r="K213" s="1"/>
      <c r="L213" s="1"/>
      <c r="M213" s="1"/>
      <c r="N213" s="1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1"/>
      <c r="AA213" s="1"/>
      <c r="AB213" s="61"/>
      <c r="AC213" s="61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ht="14.25" customHeight="1">
      <c r="A214" s="38"/>
      <c r="B214" s="1"/>
      <c r="C214" s="1"/>
      <c r="D214" s="39"/>
      <c r="E214" s="1"/>
      <c r="F214" s="1"/>
      <c r="G214" s="1"/>
      <c r="H214" s="1"/>
      <c r="I214" s="11"/>
      <c r="J214" s="1"/>
      <c r="K214" s="1"/>
      <c r="L214" s="1"/>
      <c r="M214" s="1"/>
      <c r="N214" s="1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1"/>
      <c r="AA214" s="1"/>
      <c r="AB214" s="61"/>
      <c r="AC214" s="61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ht="14.25" customHeight="1">
      <c r="A215" s="38"/>
      <c r="B215" s="1"/>
      <c r="C215" s="1"/>
      <c r="D215" s="39"/>
      <c r="E215" s="1"/>
      <c r="F215" s="1"/>
      <c r="G215" s="1"/>
      <c r="H215" s="1"/>
      <c r="I215" s="11"/>
      <c r="J215" s="1"/>
      <c r="K215" s="1"/>
      <c r="L215" s="1"/>
      <c r="M215" s="1"/>
      <c r="N215" s="1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1"/>
      <c r="AA215" s="1"/>
      <c r="AB215" s="61"/>
      <c r="AC215" s="61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ht="14.25" customHeight="1">
      <c r="A216" s="38"/>
      <c r="B216" s="1"/>
      <c r="C216" s="1"/>
      <c r="D216" s="39"/>
      <c r="E216" s="1"/>
      <c r="F216" s="1"/>
      <c r="G216" s="1"/>
      <c r="H216" s="1"/>
      <c r="I216" s="11"/>
      <c r="J216" s="1"/>
      <c r="K216" s="1"/>
      <c r="L216" s="1"/>
      <c r="M216" s="1"/>
      <c r="N216" s="1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1"/>
      <c r="AA216" s="1"/>
      <c r="AB216" s="61"/>
      <c r="AC216" s="61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ht="14.25" customHeight="1">
      <c r="A217" s="38"/>
      <c r="B217" s="1"/>
      <c r="C217" s="1"/>
      <c r="D217" s="39"/>
      <c r="E217" s="1"/>
      <c r="F217" s="1"/>
      <c r="G217" s="1"/>
      <c r="H217" s="1"/>
      <c r="I217" s="11"/>
      <c r="J217" s="1"/>
      <c r="K217" s="1"/>
      <c r="L217" s="1"/>
      <c r="M217" s="1"/>
      <c r="N217" s="1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1"/>
      <c r="AA217" s="1"/>
      <c r="AB217" s="61"/>
      <c r="AC217" s="61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ht="14.25" customHeight="1">
      <c r="A218" s="38"/>
      <c r="B218" s="1"/>
      <c r="C218" s="1"/>
      <c r="D218" s="39"/>
      <c r="E218" s="1"/>
      <c r="F218" s="1"/>
      <c r="G218" s="1"/>
      <c r="H218" s="1"/>
      <c r="I218" s="11"/>
      <c r="J218" s="1"/>
      <c r="K218" s="1"/>
      <c r="L218" s="1"/>
      <c r="M218" s="1"/>
      <c r="N218" s="1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1"/>
      <c r="AA218" s="1"/>
      <c r="AB218" s="61"/>
      <c r="AC218" s="61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ht="14.25" customHeight="1">
      <c r="A219" s="38"/>
      <c r="B219" s="1"/>
      <c r="C219" s="1"/>
      <c r="D219" s="39"/>
      <c r="E219" s="1"/>
      <c r="F219" s="1"/>
      <c r="G219" s="1"/>
      <c r="H219" s="1"/>
      <c r="I219" s="11"/>
      <c r="J219" s="1"/>
      <c r="K219" s="1"/>
      <c r="L219" s="1"/>
      <c r="M219" s="1"/>
      <c r="N219" s="1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1"/>
      <c r="AA219" s="1"/>
      <c r="AB219" s="61"/>
      <c r="AC219" s="61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ht="14.25" customHeight="1">
      <c r="A220" s="38"/>
      <c r="B220" s="1"/>
      <c r="C220" s="1"/>
      <c r="D220" s="39"/>
      <c r="E220" s="1"/>
      <c r="F220" s="1"/>
      <c r="G220" s="1"/>
      <c r="H220" s="1"/>
      <c r="I220" s="11"/>
      <c r="J220" s="1"/>
      <c r="K220" s="1"/>
      <c r="L220" s="1"/>
      <c r="M220" s="1"/>
      <c r="N220" s="1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1"/>
      <c r="AA220" s="1"/>
      <c r="AB220" s="61"/>
      <c r="AC220" s="61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ht="14.25" customHeight="1">
      <c r="A221" s="38"/>
      <c r="B221" s="1"/>
      <c r="C221" s="1"/>
      <c r="D221" s="39"/>
      <c r="E221" s="1"/>
      <c r="F221" s="1"/>
      <c r="G221" s="1"/>
      <c r="H221" s="1"/>
      <c r="I221" s="11"/>
      <c r="J221" s="1"/>
      <c r="K221" s="1"/>
      <c r="L221" s="1"/>
      <c r="M221" s="1"/>
      <c r="N221" s="1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1"/>
      <c r="AA221" s="1"/>
      <c r="AB221" s="61"/>
      <c r="AC221" s="61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ht="14.25" customHeight="1">
      <c r="A222" s="38"/>
      <c r="B222" s="1"/>
      <c r="C222" s="1"/>
      <c r="D222" s="39"/>
      <c r="E222" s="1"/>
      <c r="F222" s="1"/>
      <c r="G222" s="1"/>
      <c r="H222" s="1"/>
      <c r="I222" s="11"/>
      <c r="J222" s="1"/>
      <c r="K222" s="1"/>
      <c r="L222" s="1"/>
      <c r="M222" s="1"/>
      <c r="N222" s="1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1"/>
      <c r="AA222" s="1"/>
      <c r="AB222" s="61"/>
      <c r="AC222" s="61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ht="14.25" customHeight="1">
      <c r="A223" s="38"/>
      <c r="B223" s="1"/>
      <c r="C223" s="1"/>
      <c r="D223" s="39"/>
      <c r="E223" s="1"/>
      <c r="F223" s="1"/>
      <c r="G223" s="1"/>
      <c r="H223" s="1"/>
      <c r="I223" s="11"/>
      <c r="J223" s="1"/>
      <c r="K223" s="1"/>
      <c r="L223" s="1"/>
      <c r="M223" s="1"/>
      <c r="N223" s="1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1"/>
      <c r="AA223" s="1"/>
      <c r="AB223" s="61"/>
      <c r="AC223" s="61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ht="14.25" customHeight="1">
      <c r="A224" s="38"/>
      <c r="B224" s="1"/>
      <c r="C224" s="1"/>
      <c r="D224" s="39"/>
      <c r="E224" s="1"/>
      <c r="F224" s="1"/>
      <c r="G224" s="1"/>
      <c r="H224" s="1"/>
      <c r="I224" s="11"/>
      <c r="J224" s="1"/>
      <c r="K224" s="1"/>
      <c r="L224" s="1"/>
      <c r="M224" s="1"/>
      <c r="N224" s="1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1"/>
      <c r="AA224" s="1"/>
      <c r="AB224" s="61"/>
      <c r="AC224" s="61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ht="14.25" customHeight="1">
      <c r="A225" s="38"/>
      <c r="B225" s="1"/>
      <c r="C225" s="1"/>
      <c r="D225" s="39"/>
      <c r="E225" s="1"/>
      <c r="F225" s="1"/>
      <c r="G225" s="1"/>
      <c r="H225" s="1"/>
      <c r="I225" s="11"/>
      <c r="J225" s="1"/>
      <c r="K225" s="1"/>
      <c r="L225" s="1"/>
      <c r="M225" s="1"/>
      <c r="N225" s="1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1"/>
      <c r="AA225" s="1"/>
      <c r="AB225" s="61"/>
      <c r="AC225" s="61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ht="14.25" customHeight="1">
      <c r="A226" s="38"/>
      <c r="B226" s="1"/>
      <c r="C226" s="1"/>
      <c r="D226" s="39"/>
      <c r="E226" s="1"/>
      <c r="F226" s="1"/>
      <c r="G226" s="1"/>
      <c r="H226" s="1"/>
      <c r="I226" s="11"/>
      <c r="J226" s="1"/>
      <c r="K226" s="1"/>
      <c r="L226" s="1"/>
      <c r="M226" s="1"/>
      <c r="N226" s="1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1"/>
      <c r="AA226" s="1"/>
      <c r="AB226" s="61"/>
      <c r="AC226" s="61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ht="14.25" customHeight="1">
      <c r="A227" s="38"/>
      <c r="B227" s="1"/>
      <c r="C227" s="1"/>
      <c r="D227" s="39"/>
      <c r="E227" s="1"/>
      <c r="F227" s="1"/>
      <c r="G227" s="1"/>
      <c r="H227" s="1"/>
      <c r="I227" s="11"/>
      <c r="J227" s="1"/>
      <c r="K227" s="1"/>
      <c r="L227" s="1"/>
      <c r="M227" s="1"/>
      <c r="N227" s="1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1"/>
      <c r="AA227" s="1"/>
      <c r="AB227" s="61"/>
      <c r="AC227" s="61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ht="14.25" customHeight="1">
      <c r="A228" s="38"/>
      <c r="B228" s="1"/>
      <c r="C228" s="1"/>
      <c r="D228" s="39"/>
      <c r="E228" s="1"/>
      <c r="F228" s="1"/>
      <c r="G228" s="1"/>
      <c r="H228" s="1"/>
      <c r="I228" s="11"/>
      <c r="J228" s="1"/>
      <c r="K228" s="1"/>
      <c r="L228" s="1"/>
      <c r="M228" s="1"/>
      <c r="N228" s="1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1"/>
      <c r="AA228" s="1"/>
      <c r="AB228" s="61"/>
      <c r="AC228" s="61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ht="14.25" customHeight="1">
      <c r="A229" s="38"/>
      <c r="B229" s="1"/>
      <c r="C229" s="1"/>
      <c r="D229" s="39"/>
      <c r="E229" s="1"/>
      <c r="F229" s="1"/>
      <c r="G229" s="1"/>
      <c r="H229" s="1"/>
      <c r="I229" s="11"/>
      <c r="J229" s="1"/>
      <c r="K229" s="1"/>
      <c r="L229" s="1"/>
      <c r="M229" s="1"/>
      <c r="N229" s="1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1"/>
      <c r="AA229" s="1"/>
      <c r="AB229" s="61"/>
      <c r="AC229" s="61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ht="14.25" customHeight="1">
      <c r="A230" s="38"/>
      <c r="B230" s="1"/>
      <c r="C230" s="1"/>
      <c r="D230" s="39"/>
      <c r="E230" s="1"/>
      <c r="F230" s="1"/>
      <c r="G230" s="1"/>
      <c r="H230" s="1"/>
      <c r="I230" s="11"/>
      <c r="J230" s="1"/>
      <c r="K230" s="1"/>
      <c r="L230" s="1"/>
      <c r="M230" s="1"/>
      <c r="N230" s="1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1"/>
      <c r="AA230" s="1"/>
      <c r="AB230" s="61"/>
      <c r="AC230" s="61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ht="14.25" customHeight="1">
      <c r="A231" s="38"/>
      <c r="B231" s="1"/>
      <c r="C231" s="1"/>
      <c r="D231" s="39"/>
      <c r="E231" s="1"/>
      <c r="F231" s="1"/>
      <c r="G231" s="1"/>
      <c r="H231" s="1"/>
      <c r="I231" s="11"/>
      <c r="J231" s="1"/>
      <c r="K231" s="1"/>
      <c r="L231" s="1"/>
      <c r="M231" s="1"/>
      <c r="N231" s="1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1"/>
      <c r="AA231" s="1"/>
      <c r="AB231" s="61"/>
      <c r="AC231" s="61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ht="14.25" customHeight="1">
      <c r="A232" s="38"/>
      <c r="B232" s="1"/>
      <c r="C232" s="1"/>
      <c r="D232" s="39"/>
      <c r="E232" s="1"/>
      <c r="F232" s="1"/>
      <c r="G232" s="1"/>
      <c r="H232" s="1"/>
      <c r="I232" s="11"/>
      <c r="J232" s="1"/>
      <c r="K232" s="1"/>
      <c r="L232" s="1"/>
      <c r="M232" s="1"/>
      <c r="N232" s="1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1"/>
      <c r="AA232" s="1"/>
      <c r="AB232" s="61"/>
      <c r="AC232" s="61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ht="14.25" customHeight="1">
      <c r="A233" s="38"/>
      <c r="B233" s="1"/>
      <c r="C233" s="1"/>
      <c r="D233" s="39"/>
      <c r="E233" s="1"/>
      <c r="F233" s="1"/>
      <c r="G233" s="1"/>
      <c r="H233" s="1"/>
      <c r="I233" s="11"/>
      <c r="J233" s="1"/>
      <c r="K233" s="1"/>
      <c r="L233" s="1"/>
      <c r="M233" s="1"/>
      <c r="N233" s="1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1"/>
      <c r="AA233" s="1"/>
      <c r="AB233" s="61"/>
      <c r="AC233" s="61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ht="14.25" customHeight="1">
      <c r="A234" s="38"/>
      <c r="B234" s="1"/>
      <c r="C234" s="1"/>
      <c r="D234" s="39"/>
      <c r="E234" s="1"/>
      <c r="F234" s="1"/>
      <c r="G234" s="1"/>
      <c r="H234" s="1"/>
      <c r="I234" s="11"/>
      <c r="J234" s="1"/>
      <c r="K234" s="1"/>
      <c r="L234" s="1"/>
      <c r="M234" s="1"/>
      <c r="N234" s="1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1"/>
      <c r="AA234" s="1"/>
      <c r="AB234" s="61"/>
      <c r="AC234" s="61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ht="14.25" customHeight="1">
      <c r="A235" s="38"/>
      <c r="B235" s="1"/>
      <c r="C235" s="1"/>
      <c r="D235" s="39"/>
      <c r="E235" s="1"/>
      <c r="F235" s="1"/>
      <c r="G235" s="1"/>
      <c r="H235" s="1"/>
      <c r="I235" s="11"/>
      <c r="J235" s="1"/>
      <c r="K235" s="1"/>
      <c r="L235" s="1"/>
      <c r="M235" s="1"/>
      <c r="N235" s="1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1"/>
      <c r="AA235" s="1"/>
      <c r="AB235" s="61"/>
      <c r="AC235" s="61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ht="14.25" customHeight="1">
      <c r="A236" s="38"/>
      <c r="B236" s="1"/>
      <c r="C236" s="1"/>
      <c r="D236" s="39"/>
      <c r="E236" s="1"/>
      <c r="F236" s="1"/>
      <c r="G236" s="1"/>
      <c r="H236" s="1"/>
      <c r="I236" s="11"/>
      <c r="J236" s="1"/>
      <c r="K236" s="1"/>
      <c r="L236" s="1"/>
      <c r="M236" s="1"/>
      <c r="N236" s="1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1"/>
      <c r="AA236" s="1"/>
      <c r="AB236" s="61"/>
      <c r="AC236" s="61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ht="14.25" customHeight="1">
      <c r="A237" s="38"/>
      <c r="B237" s="1"/>
      <c r="C237" s="1"/>
      <c r="D237" s="39"/>
      <c r="E237" s="1"/>
      <c r="F237" s="1"/>
      <c r="G237" s="1"/>
      <c r="H237" s="1"/>
      <c r="I237" s="11"/>
      <c r="J237" s="1"/>
      <c r="K237" s="1"/>
      <c r="L237" s="1"/>
      <c r="M237" s="1"/>
      <c r="N237" s="1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1"/>
      <c r="AA237" s="1"/>
      <c r="AB237" s="61"/>
      <c r="AC237" s="61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ht="14.25" customHeight="1">
      <c r="A238" s="38"/>
      <c r="B238" s="1"/>
      <c r="C238" s="1"/>
      <c r="D238" s="39"/>
      <c r="E238" s="1"/>
      <c r="F238" s="1"/>
      <c r="G238" s="1"/>
      <c r="H238" s="1"/>
      <c r="I238" s="11"/>
      <c r="J238" s="1"/>
      <c r="K238" s="1"/>
      <c r="L238" s="1"/>
      <c r="M238" s="1"/>
      <c r="N238" s="1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1"/>
      <c r="AA238" s="1"/>
      <c r="AB238" s="61"/>
      <c r="AC238" s="61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ht="14.25" customHeight="1">
      <c r="A239" s="38"/>
      <c r="B239" s="1"/>
      <c r="C239" s="1"/>
      <c r="D239" s="39"/>
      <c r="E239" s="1"/>
      <c r="F239" s="1"/>
      <c r="G239" s="1"/>
      <c r="H239" s="1"/>
      <c r="I239" s="11"/>
      <c r="J239" s="1"/>
      <c r="K239" s="1"/>
      <c r="L239" s="1"/>
      <c r="M239" s="1"/>
      <c r="N239" s="1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1"/>
      <c r="AA239" s="1"/>
      <c r="AB239" s="61"/>
      <c r="AC239" s="61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ht="14.25" customHeight="1">
      <c r="A240" s="38"/>
      <c r="B240" s="1"/>
      <c r="C240" s="1"/>
      <c r="D240" s="39"/>
      <c r="E240" s="1"/>
      <c r="F240" s="1"/>
      <c r="G240" s="1"/>
      <c r="H240" s="1"/>
      <c r="I240" s="11"/>
      <c r="J240" s="1"/>
      <c r="K240" s="1"/>
      <c r="L240" s="1"/>
      <c r="M240" s="1"/>
      <c r="N240" s="1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1"/>
      <c r="AA240" s="1"/>
      <c r="AB240" s="61"/>
      <c r="AC240" s="61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ht="14.25" customHeight="1">
      <c r="A241" s="38"/>
      <c r="B241" s="1"/>
      <c r="C241" s="1"/>
      <c r="D241" s="39"/>
      <c r="E241" s="1"/>
      <c r="F241" s="1"/>
      <c r="G241" s="1"/>
      <c r="H241" s="1"/>
      <c r="I241" s="11"/>
      <c r="J241" s="1"/>
      <c r="K241" s="1"/>
      <c r="L241" s="1"/>
      <c r="M241" s="1"/>
      <c r="N241" s="1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1"/>
      <c r="AA241" s="1"/>
      <c r="AB241" s="61"/>
      <c r="AC241" s="61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ht="14.25" customHeight="1">
      <c r="A242" s="38"/>
      <c r="B242" s="1"/>
      <c r="C242" s="1"/>
      <c r="D242" s="39"/>
      <c r="E242" s="1"/>
      <c r="F242" s="1"/>
      <c r="G242" s="1"/>
      <c r="H242" s="1"/>
      <c r="I242" s="11"/>
      <c r="J242" s="1"/>
      <c r="K242" s="1"/>
      <c r="L242" s="1"/>
      <c r="M242" s="1"/>
      <c r="N242" s="1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1"/>
      <c r="AA242" s="1"/>
      <c r="AB242" s="61"/>
      <c r="AC242" s="61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ht="14.25" customHeight="1">
      <c r="A243" s="38"/>
      <c r="B243" s="1"/>
      <c r="C243" s="1"/>
      <c r="D243" s="39"/>
      <c r="E243" s="1"/>
      <c r="F243" s="1"/>
      <c r="G243" s="1"/>
      <c r="H243" s="1"/>
      <c r="I243" s="11"/>
      <c r="J243" s="1"/>
      <c r="K243" s="1"/>
      <c r="L243" s="1"/>
      <c r="M243" s="1"/>
      <c r="N243" s="1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1"/>
      <c r="AA243" s="1"/>
      <c r="AB243" s="61"/>
      <c r="AC243" s="61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ht="14.25" customHeight="1">
      <c r="A244" s="38"/>
      <c r="B244" s="1"/>
      <c r="C244" s="1"/>
      <c r="D244" s="39"/>
      <c r="E244" s="1"/>
      <c r="F244" s="1"/>
      <c r="G244" s="1"/>
      <c r="H244" s="1"/>
      <c r="I244" s="11"/>
      <c r="J244" s="1"/>
      <c r="K244" s="1"/>
      <c r="L244" s="1"/>
      <c r="M244" s="1"/>
      <c r="N244" s="1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1"/>
      <c r="AA244" s="1"/>
      <c r="AB244" s="61"/>
      <c r="AC244" s="61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ht="14.25" customHeight="1">
      <c r="A245" s="38"/>
      <c r="B245" s="1"/>
      <c r="C245" s="1"/>
      <c r="D245" s="39"/>
      <c r="E245" s="1"/>
      <c r="F245" s="1"/>
      <c r="G245" s="1"/>
      <c r="H245" s="1"/>
      <c r="I245" s="11"/>
      <c r="J245" s="1"/>
      <c r="K245" s="1"/>
      <c r="L245" s="1"/>
      <c r="M245" s="1"/>
      <c r="N245" s="1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1"/>
      <c r="AA245" s="1"/>
      <c r="AB245" s="61"/>
      <c r="AC245" s="61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ht="14.25" customHeight="1">
      <c r="A246" s="38"/>
      <c r="B246" s="1"/>
      <c r="C246" s="1"/>
      <c r="D246" s="39"/>
      <c r="E246" s="1"/>
      <c r="F246" s="1"/>
      <c r="G246" s="1"/>
      <c r="H246" s="1"/>
      <c r="I246" s="11"/>
      <c r="J246" s="1"/>
      <c r="K246" s="1"/>
      <c r="L246" s="1"/>
      <c r="M246" s="1"/>
      <c r="N246" s="1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1"/>
      <c r="AA246" s="1"/>
      <c r="AB246" s="61"/>
      <c r="AC246" s="61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ht="14.25" customHeight="1">
      <c r="A247" s="38"/>
      <c r="B247" s="1"/>
      <c r="C247" s="1"/>
      <c r="D247" s="39"/>
      <c r="E247" s="1"/>
      <c r="F247" s="1"/>
      <c r="G247" s="1"/>
      <c r="H247" s="1"/>
      <c r="I247" s="11"/>
      <c r="J247" s="1"/>
      <c r="K247" s="1"/>
      <c r="L247" s="1"/>
      <c r="M247" s="1"/>
      <c r="N247" s="1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1"/>
      <c r="AA247" s="1"/>
      <c r="AB247" s="61"/>
      <c r="AC247" s="61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ht="14.25" customHeight="1">
      <c r="A248" s="38"/>
      <c r="B248" s="1"/>
      <c r="C248" s="1"/>
      <c r="D248" s="39"/>
      <c r="E248" s="1"/>
      <c r="F248" s="1"/>
      <c r="G248" s="1"/>
      <c r="H248" s="1"/>
      <c r="I248" s="11"/>
      <c r="J248" s="1"/>
      <c r="K248" s="1"/>
      <c r="L248" s="1"/>
      <c r="M248" s="1"/>
      <c r="N248" s="1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1"/>
      <c r="AA248" s="1"/>
      <c r="AB248" s="61"/>
      <c r="AC248" s="61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</row>
    <row r="249" ht="14.25" customHeight="1">
      <c r="A249" s="38"/>
      <c r="B249" s="1"/>
      <c r="C249" s="1"/>
      <c r="D249" s="39"/>
      <c r="E249" s="1"/>
      <c r="F249" s="1"/>
      <c r="G249" s="1"/>
      <c r="H249" s="1"/>
      <c r="I249" s="11"/>
      <c r="J249" s="1"/>
      <c r="K249" s="1"/>
      <c r="L249" s="1"/>
      <c r="M249" s="1"/>
      <c r="N249" s="1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1"/>
      <c r="AA249" s="1"/>
      <c r="AB249" s="61"/>
      <c r="AC249" s="61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</row>
    <row r="250" ht="14.25" customHeight="1">
      <c r="A250" s="38"/>
      <c r="B250" s="1"/>
      <c r="C250" s="1"/>
      <c r="D250" s="39"/>
      <c r="E250" s="1"/>
      <c r="F250" s="1"/>
      <c r="G250" s="1"/>
      <c r="H250" s="1"/>
      <c r="I250" s="11"/>
      <c r="J250" s="1"/>
      <c r="K250" s="1"/>
      <c r="L250" s="1"/>
      <c r="M250" s="1"/>
      <c r="N250" s="1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1"/>
      <c r="AA250" s="1"/>
      <c r="AB250" s="61"/>
      <c r="AC250" s="61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</row>
    <row r="251" ht="14.25" customHeight="1">
      <c r="A251" s="38"/>
      <c r="B251" s="1"/>
      <c r="C251" s="1"/>
      <c r="D251" s="39"/>
      <c r="E251" s="1"/>
      <c r="F251" s="1"/>
      <c r="G251" s="1"/>
      <c r="H251" s="1"/>
      <c r="I251" s="11"/>
      <c r="J251" s="1"/>
      <c r="K251" s="1"/>
      <c r="L251" s="1"/>
      <c r="M251" s="1"/>
      <c r="N251" s="1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1"/>
      <c r="AA251" s="1"/>
      <c r="AB251" s="61"/>
      <c r="AC251" s="61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</row>
    <row r="252" ht="14.25" customHeight="1">
      <c r="A252" s="38"/>
      <c r="B252" s="1"/>
      <c r="C252" s="1"/>
      <c r="D252" s="39"/>
      <c r="E252" s="1"/>
      <c r="F252" s="1"/>
      <c r="G252" s="1"/>
      <c r="H252" s="1"/>
      <c r="I252" s="11"/>
      <c r="J252" s="1"/>
      <c r="K252" s="1"/>
      <c r="L252" s="1"/>
      <c r="M252" s="1"/>
      <c r="N252" s="1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1"/>
      <c r="AA252" s="1"/>
      <c r="AB252" s="61"/>
      <c r="AC252" s="61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</row>
    <row r="253" ht="14.25" customHeight="1">
      <c r="A253" s="38"/>
      <c r="B253" s="1"/>
      <c r="C253" s="1"/>
      <c r="D253" s="39"/>
      <c r="E253" s="1"/>
      <c r="F253" s="1"/>
      <c r="G253" s="1"/>
      <c r="H253" s="1"/>
      <c r="I253" s="11"/>
      <c r="J253" s="1"/>
      <c r="K253" s="1"/>
      <c r="L253" s="1"/>
      <c r="M253" s="1"/>
      <c r="N253" s="1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1"/>
      <c r="AA253" s="1"/>
      <c r="AB253" s="61"/>
      <c r="AC253" s="61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</row>
    <row r="254" ht="14.25" customHeight="1">
      <c r="A254" s="38"/>
      <c r="B254" s="1"/>
      <c r="C254" s="1"/>
      <c r="D254" s="39"/>
      <c r="E254" s="1"/>
      <c r="F254" s="1"/>
      <c r="G254" s="1"/>
      <c r="H254" s="1"/>
      <c r="I254" s="11"/>
      <c r="J254" s="1"/>
      <c r="K254" s="1"/>
      <c r="L254" s="1"/>
      <c r="M254" s="1"/>
      <c r="N254" s="1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1"/>
      <c r="AA254" s="1"/>
      <c r="AB254" s="61"/>
      <c r="AC254" s="61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</row>
    <row r="255" ht="14.25" customHeight="1">
      <c r="A255" s="38"/>
      <c r="B255" s="1"/>
      <c r="C255" s="1"/>
      <c r="D255" s="39"/>
      <c r="E255" s="1"/>
      <c r="F255" s="1"/>
      <c r="G255" s="1"/>
      <c r="H255" s="1"/>
      <c r="I255" s="11"/>
      <c r="J255" s="1"/>
      <c r="K255" s="1"/>
      <c r="L255" s="1"/>
      <c r="M255" s="1"/>
      <c r="N255" s="1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1"/>
      <c r="AA255" s="1"/>
      <c r="AB255" s="61"/>
      <c r="AC255" s="61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</row>
    <row r="256" ht="14.25" customHeight="1">
      <c r="A256" s="38"/>
      <c r="B256" s="1"/>
      <c r="C256" s="1"/>
      <c r="D256" s="39"/>
      <c r="E256" s="1"/>
      <c r="F256" s="1"/>
      <c r="G256" s="1"/>
      <c r="H256" s="1"/>
      <c r="I256" s="11"/>
      <c r="J256" s="1"/>
      <c r="K256" s="1"/>
      <c r="L256" s="1"/>
      <c r="M256" s="1"/>
      <c r="N256" s="1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1"/>
      <c r="AA256" s="1"/>
      <c r="AB256" s="61"/>
      <c r="AC256" s="61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</row>
    <row r="257" ht="14.25" customHeight="1">
      <c r="A257" s="38"/>
      <c r="B257" s="1"/>
      <c r="C257" s="1"/>
      <c r="D257" s="39"/>
      <c r="E257" s="1"/>
      <c r="F257" s="1"/>
      <c r="G257" s="1"/>
      <c r="H257" s="1"/>
      <c r="I257" s="11"/>
      <c r="J257" s="1"/>
      <c r="K257" s="1"/>
      <c r="L257" s="1"/>
      <c r="M257" s="1"/>
      <c r="N257" s="1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1"/>
      <c r="AA257" s="1"/>
      <c r="AB257" s="61"/>
      <c r="AC257" s="61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</row>
    <row r="258" ht="14.25" customHeight="1">
      <c r="A258" s="38"/>
      <c r="B258" s="1"/>
      <c r="C258" s="1"/>
      <c r="D258" s="39"/>
      <c r="E258" s="1"/>
      <c r="F258" s="1"/>
      <c r="G258" s="1"/>
      <c r="H258" s="1"/>
      <c r="I258" s="11"/>
      <c r="J258" s="1"/>
      <c r="K258" s="1"/>
      <c r="L258" s="1"/>
      <c r="M258" s="1"/>
      <c r="N258" s="1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1"/>
      <c r="AA258" s="1"/>
      <c r="AB258" s="61"/>
      <c r="AC258" s="61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</row>
    <row r="259" ht="14.25" customHeight="1">
      <c r="A259" s="38"/>
      <c r="B259" s="1"/>
      <c r="C259" s="1"/>
      <c r="D259" s="39"/>
      <c r="E259" s="1"/>
      <c r="F259" s="1"/>
      <c r="G259" s="1"/>
      <c r="H259" s="1"/>
      <c r="I259" s="11"/>
      <c r="J259" s="1"/>
      <c r="K259" s="1"/>
      <c r="L259" s="1"/>
      <c r="M259" s="1"/>
      <c r="N259" s="1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1"/>
      <c r="AA259" s="1"/>
      <c r="AB259" s="61"/>
      <c r="AC259" s="61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</row>
    <row r="260" ht="14.25" customHeight="1">
      <c r="A260" s="38"/>
      <c r="B260" s="1"/>
      <c r="C260" s="1"/>
      <c r="D260" s="39"/>
      <c r="E260" s="1"/>
      <c r="F260" s="1"/>
      <c r="G260" s="1"/>
      <c r="H260" s="1"/>
      <c r="I260" s="11"/>
      <c r="J260" s="1"/>
      <c r="K260" s="1"/>
      <c r="L260" s="1"/>
      <c r="M260" s="1"/>
      <c r="N260" s="1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1"/>
      <c r="AA260" s="1"/>
      <c r="AB260" s="61"/>
      <c r="AC260" s="61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</row>
    <row r="261" ht="14.25" customHeight="1">
      <c r="A261" s="38"/>
      <c r="B261" s="1"/>
      <c r="C261" s="1"/>
      <c r="D261" s="39"/>
      <c r="E261" s="1"/>
      <c r="F261" s="1"/>
      <c r="G261" s="1"/>
      <c r="H261" s="1"/>
      <c r="I261" s="11"/>
      <c r="J261" s="1"/>
      <c r="K261" s="1"/>
      <c r="L261" s="1"/>
      <c r="M261" s="1"/>
      <c r="N261" s="1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1"/>
      <c r="AA261" s="1"/>
      <c r="AB261" s="61"/>
      <c r="AC261" s="61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</row>
    <row r="262" ht="14.25" customHeight="1">
      <c r="A262" s="38"/>
      <c r="B262" s="1"/>
      <c r="C262" s="1"/>
      <c r="D262" s="39"/>
      <c r="E262" s="1"/>
      <c r="F262" s="1"/>
      <c r="G262" s="1"/>
      <c r="H262" s="1"/>
      <c r="I262" s="11"/>
      <c r="J262" s="1"/>
      <c r="K262" s="1"/>
      <c r="L262" s="1"/>
      <c r="M262" s="1"/>
      <c r="N262" s="1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1"/>
      <c r="AA262" s="1"/>
      <c r="AB262" s="61"/>
      <c r="AC262" s="61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</row>
    <row r="263" ht="14.25" customHeight="1">
      <c r="A263" s="38"/>
      <c r="B263" s="1"/>
      <c r="C263" s="1"/>
      <c r="D263" s="39"/>
      <c r="E263" s="1"/>
      <c r="F263" s="1"/>
      <c r="G263" s="1"/>
      <c r="H263" s="1"/>
      <c r="I263" s="11"/>
      <c r="J263" s="1"/>
      <c r="K263" s="1"/>
      <c r="L263" s="1"/>
      <c r="M263" s="1"/>
      <c r="N263" s="1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1"/>
      <c r="AA263" s="1"/>
      <c r="AB263" s="61"/>
      <c r="AC263" s="61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</row>
    <row r="264" ht="14.25" customHeight="1">
      <c r="A264" s="38"/>
      <c r="B264" s="1"/>
      <c r="C264" s="1"/>
      <c r="D264" s="39"/>
      <c r="E264" s="1"/>
      <c r="F264" s="1"/>
      <c r="G264" s="1"/>
      <c r="H264" s="1"/>
      <c r="I264" s="11"/>
      <c r="J264" s="1"/>
      <c r="K264" s="1"/>
      <c r="L264" s="1"/>
      <c r="M264" s="1"/>
      <c r="N264" s="1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1"/>
      <c r="AA264" s="1"/>
      <c r="AB264" s="61"/>
      <c r="AC264" s="61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</row>
    <row r="265" ht="14.25" customHeight="1">
      <c r="A265" s="38"/>
      <c r="B265" s="1"/>
      <c r="C265" s="1"/>
      <c r="D265" s="39"/>
      <c r="E265" s="1"/>
      <c r="F265" s="1"/>
      <c r="G265" s="1"/>
      <c r="H265" s="1"/>
      <c r="I265" s="11"/>
      <c r="J265" s="1"/>
      <c r="K265" s="1"/>
      <c r="L265" s="1"/>
      <c r="M265" s="1"/>
      <c r="N265" s="1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1"/>
      <c r="AA265" s="1"/>
      <c r="AB265" s="61"/>
      <c r="AC265" s="61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</row>
    <row r="266" ht="14.25" customHeight="1">
      <c r="A266" s="38"/>
      <c r="B266" s="1"/>
      <c r="C266" s="1"/>
      <c r="D266" s="39"/>
      <c r="E266" s="1"/>
      <c r="F266" s="1"/>
      <c r="G266" s="1"/>
      <c r="H266" s="1"/>
      <c r="I266" s="11"/>
      <c r="J266" s="1"/>
      <c r="K266" s="1"/>
      <c r="L266" s="1"/>
      <c r="M266" s="1"/>
      <c r="N266" s="1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1"/>
      <c r="AA266" s="1"/>
      <c r="AB266" s="61"/>
      <c r="AC266" s="61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</row>
    <row r="267" ht="14.25" customHeight="1">
      <c r="A267" s="38"/>
      <c r="B267" s="1"/>
      <c r="C267" s="1"/>
      <c r="D267" s="39"/>
      <c r="E267" s="1"/>
      <c r="F267" s="1"/>
      <c r="G267" s="1"/>
      <c r="H267" s="1"/>
      <c r="I267" s="11"/>
      <c r="J267" s="1"/>
      <c r="K267" s="1"/>
      <c r="L267" s="1"/>
      <c r="M267" s="1"/>
      <c r="N267" s="1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1"/>
      <c r="AA267" s="1"/>
      <c r="AB267" s="61"/>
      <c r="AC267" s="61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</row>
    <row r="268" ht="14.25" customHeight="1">
      <c r="A268" s="38"/>
      <c r="B268" s="1"/>
      <c r="C268" s="1"/>
      <c r="D268" s="39"/>
      <c r="E268" s="1"/>
      <c r="F268" s="1"/>
      <c r="G268" s="1"/>
      <c r="H268" s="1"/>
      <c r="I268" s="11"/>
      <c r="J268" s="1"/>
      <c r="K268" s="1"/>
      <c r="L268" s="1"/>
      <c r="M268" s="1"/>
      <c r="N268" s="1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1"/>
      <c r="AA268" s="1"/>
      <c r="AB268" s="61"/>
      <c r="AC268" s="61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</row>
    <row r="269" ht="14.25" customHeight="1">
      <c r="A269" s="38"/>
      <c r="B269" s="1"/>
      <c r="C269" s="1"/>
      <c r="D269" s="39"/>
      <c r="E269" s="1"/>
      <c r="F269" s="1"/>
      <c r="G269" s="1"/>
      <c r="H269" s="1"/>
      <c r="I269" s="11"/>
      <c r="J269" s="1"/>
      <c r="K269" s="1"/>
      <c r="L269" s="1"/>
      <c r="M269" s="1"/>
      <c r="N269" s="1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1"/>
      <c r="AA269" s="1"/>
      <c r="AB269" s="61"/>
      <c r="AC269" s="61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</row>
    <row r="270" ht="14.25" customHeight="1">
      <c r="A270" s="38"/>
      <c r="B270" s="1"/>
      <c r="C270" s="1"/>
      <c r="D270" s="39"/>
      <c r="E270" s="1"/>
      <c r="F270" s="1"/>
      <c r="G270" s="1"/>
      <c r="H270" s="1"/>
      <c r="I270" s="11"/>
      <c r="J270" s="1"/>
      <c r="K270" s="1"/>
      <c r="L270" s="1"/>
      <c r="M270" s="1"/>
      <c r="N270" s="1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1"/>
      <c r="AA270" s="1"/>
      <c r="AB270" s="61"/>
      <c r="AC270" s="61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</row>
    <row r="271" ht="14.25" customHeight="1">
      <c r="A271" s="38"/>
      <c r="B271" s="1"/>
      <c r="C271" s="1"/>
      <c r="D271" s="39"/>
      <c r="E271" s="1"/>
      <c r="F271" s="1"/>
      <c r="G271" s="1"/>
      <c r="H271" s="1"/>
      <c r="I271" s="11"/>
      <c r="J271" s="1"/>
      <c r="K271" s="1"/>
      <c r="L271" s="1"/>
      <c r="M271" s="1"/>
      <c r="N271" s="1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1"/>
      <c r="AA271" s="1"/>
      <c r="AB271" s="61"/>
      <c r="AC271" s="61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</row>
    <row r="272" ht="14.25" customHeight="1">
      <c r="A272" s="38"/>
      <c r="B272" s="1"/>
      <c r="C272" s="1"/>
      <c r="D272" s="39"/>
      <c r="E272" s="1"/>
      <c r="F272" s="1"/>
      <c r="G272" s="1"/>
      <c r="H272" s="1"/>
      <c r="I272" s="11"/>
      <c r="J272" s="1"/>
      <c r="K272" s="1"/>
      <c r="L272" s="1"/>
      <c r="M272" s="1"/>
      <c r="N272" s="1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1"/>
      <c r="AA272" s="1"/>
      <c r="AB272" s="61"/>
      <c r="AC272" s="61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</row>
    <row r="273" ht="14.25" customHeight="1">
      <c r="A273" s="38"/>
      <c r="B273" s="1"/>
      <c r="C273" s="1"/>
      <c r="D273" s="39"/>
      <c r="E273" s="1"/>
      <c r="F273" s="1"/>
      <c r="G273" s="1"/>
      <c r="H273" s="1"/>
      <c r="I273" s="11"/>
      <c r="J273" s="1"/>
      <c r="K273" s="1"/>
      <c r="L273" s="1"/>
      <c r="M273" s="1"/>
      <c r="N273" s="1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1"/>
      <c r="AA273" s="1"/>
      <c r="AB273" s="61"/>
      <c r="AC273" s="61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</row>
    <row r="274" ht="14.25" customHeight="1">
      <c r="A274" s="38"/>
      <c r="B274" s="1"/>
      <c r="C274" s="1"/>
      <c r="D274" s="39"/>
      <c r="E274" s="1"/>
      <c r="F274" s="1"/>
      <c r="G274" s="1"/>
      <c r="H274" s="1"/>
      <c r="I274" s="11"/>
      <c r="J274" s="1"/>
      <c r="K274" s="1"/>
      <c r="L274" s="1"/>
      <c r="M274" s="1"/>
      <c r="N274" s="1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1"/>
      <c r="AA274" s="1"/>
      <c r="AB274" s="61"/>
      <c r="AC274" s="61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</row>
    <row r="275" ht="14.25" customHeight="1">
      <c r="A275" s="38"/>
      <c r="B275" s="1"/>
      <c r="C275" s="1"/>
      <c r="D275" s="39"/>
      <c r="E275" s="1"/>
      <c r="F275" s="1"/>
      <c r="G275" s="1"/>
      <c r="H275" s="1"/>
      <c r="I275" s="11"/>
      <c r="J275" s="1"/>
      <c r="K275" s="1"/>
      <c r="L275" s="1"/>
      <c r="M275" s="1"/>
      <c r="N275" s="1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1"/>
      <c r="AA275" s="1"/>
      <c r="AB275" s="61"/>
      <c r="AC275" s="61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</row>
    <row r="276" ht="14.25" customHeight="1">
      <c r="A276" s="38"/>
      <c r="B276" s="1"/>
      <c r="C276" s="1"/>
      <c r="D276" s="39"/>
      <c r="E276" s="1"/>
      <c r="F276" s="1"/>
      <c r="G276" s="1"/>
      <c r="H276" s="1"/>
      <c r="I276" s="11"/>
      <c r="J276" s="1"/>
      <c r="K276" s="1"/>
      <c r="L276" s="1"/>
      <c r="M276" s="1"/>
      <c r="N276" s="1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1"/>
      <c r="AA276" s="1"/>
      <c r="AB276" s="61"/>
      <c r="AC276" s="61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</row>
    <row r="277" ht="14.25" customHeight="1">
      <c r="A277" s="38"/>
      <c r="B277" s="1"/>
      <c r="C277" s="1"/>
      <c r="D277" s="39"/>
      <c r="E277" s="1"/>
      <c r="F277" s="1"/>
      <c r="G277" s="1"/>
      <c r="H277" s="1"/>
      <c r="I277" s="11"/>
      <c r="J277" s="1"/>
      <c r="K277" s="1"/>
      <c r="L277" s="1"/>
      <c r="M277" s="1"/>
      <c r="N277" s="1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1"/>
      <c r="AA277" s="1"/>
      <c r="AB277" s="61"/>
      <c r="AC277" s="61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</row>
    <row r="278" ht="14.25" customHeight="1">
      <c r="A278" s="38"/>
      <c r="B278" s="1"/>
      <c r="C278" s="1"/>
      <c r="D278" s="39"/>
      <c r="E278" s="1"/>
      <c r="F278" s="1"/>
      <c r="G278" s="1"/>
      <c r="H278" s="1"/>
      <c r="I278" s="11"/>
      <c r="J278" s="1"/>
      <c r="K278" s="1"/>
      <c r="L278" s="1"/>
      <c r="M278" s="1"/>
      <c r="N278" s="1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1"/>
      <c r="AA278" s="1"/>
      <c r="AB278" s="61"/>
      <c r="AC278" s="61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</row>
    <row r="279" ht="14.25" customHeight="1">
      <c r="A279" s="38"/>
      <c r="B279" s="1"/>
      <c r="C279" s="1"/>
      <c r="D279" s="39"/>
      <c r="E279" s="1"/>
      <c r="F279" s="1"/>
      <c r="G279" s="1"/>
      <c r="H279" s="1"/>
      <c r="I279" s="11"/>
      <c r="J279" s="1"/>
      <c r="K279" s="1"/>
      <c r="L279" s="1"/>
      <c r="M279" s="1"/>
      <c r="N279" s="1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1"/>
      <c r="AA279" s="1"/>
      <c r="AB279" s="61"/>
      <c r="AC279" s="61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</row>
    <row r="280" ht="14.25" customHeight="1">
      <c r="A280" s="38"/>
      <c r="B280" s="1"/>
      <c r="C280" s="1"/>
      <c r="D280" s="39"/>
      <c r="E280" s="1"/>
      <c r="F280" s="1"/>
      <c r="G280" s="1"/>
      <c r="H280" s="1"/>
      <c r="I280" s="11"/>
      <c r="J280" s="1"/>
      <c r="K280" s="1"/>
      <c r="L280" s="1"/>
      <c r="M280" s="1"/>
      <c r="N280" s="1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1"/>
      <c r="AA280" s="1"/>
      <c r="AB280" s="61"/>
      <c r="AC280" s="61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</row>
    <row r="281" ht="14.25" customHeight="1">
      <c r="A281" s="38"/>
      <c r="B281" s="1"/>
      <c r="C281" s="1"/>
      <c r="D281" s="39"/>
      <c r="E281" s="1"/>
      <c r="F281" s="1"/>
      <c r="G281" s="1"/>
      <c r="H281" s="1"/>
      <c r="I281" s="11"/>
      <c r="J281" s="1"/>
      <c r="K281" s="1"/>
      <c r="L281" s="1"/>
      <c r="M281" s="1"/>
      <c r="N281" s="1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1"/>
      <c r="AA281" s="1"/>
      <c r="AB281" s="61"/>
      <c r="AC281" s="61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</row>
    <row r="282" ht="14.25" customHeight="1">
      <c r="A282" s="38"/>
      <c r="B282" s="1"/>
      <c r="C282" s="1"/>
      <c r="D282" s="39"/>
      <c r="E282" s="1"/>
      <c r="F282" s="1"/>
      <c r="G282" s="1"/>
      <c r="H282" s="1"/>
      <c r="I282" s="11"/>
      <c r="J282" s="1"/>
      <c r="K282" s="1"/>
      <c r="L282" s="1"/>
      <c r="M282" s="1"/>
      <c r="N282" s="1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1"/>
      <c r="AA282" s="1"/>
      <c r="AB282" s="61"/>
      <c r="AC282" s="61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</row>
    <row r="283" ht="14.25" customHeight="1">
      <c r="A283" s="38"/>
      <c r="B283" s="1"/>
      <c r="C283" s="1"/>
      <c r="D283" s="39"/>
      <c r="E283" s="1"/>
      <c r="F283" s="1"/>
      <c r="G283" s="1"/>
      <c r="H283" s="1"/>
      <c r="I283" s="11"/>
      <c r="J283" s="1"/>
      <c r="K283" s="1"/>
      <c r="L283" s="1"/>
      <c r="M283" s="1"/>
      <c r="N283" s="1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1"/>
      <c r="AA283" s="1"/>
      <c r="AB283" s="61"/>
      <c r="AC283" s="61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</row>
    <row r="284" ht="14.25" customHeight="1">
      <c r="A284" s="38"/>
      <c r="B284" s="1"/>
      <c r="C284" s="1"/>
      <c r="D284" s="39"/>
      <c r="E284" s="1"/>
      <c r="F284" s="1"/>
      <c r="G284" s="1"/>
      <c r="H284" s="1"/>
      <c r="I284" s="11"/>
      <c r="J284" s="1"/>
      <c r="K284" s="1"/>
      <c r="L284" s="1"/>
      <c r="M284" s="1"/>
      <c r="N284" s="1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1"/>
      <c r="AA284" s="1"/>
      <c r="AB284" s="61"/>
      <c r="AC284" s="61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</row>
    <row r="285" ht="14.25" customHeight="1">
      <c r="A285" s="38"/>
      <c r="B285" s="1"/>
      <c r="C285" s="1"/>
      <c r="D285" s="39"/>
      <c r="E285" s="1"/>
      <c r="F285" s="1"/>
      <c r="G285" s="1"/>
      <c r="H285" s="1"/>
      <c r="I285" s="11"/>
      <c r="J285" s="1"/>
      <c r="K285" s="1"/>
      <c r="L285" s="1"/>
      <c r="M285" s="1"/>
      <c r="N285" s="1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1"/>
      <c r="AA285" s="1"/>
      <c r="AB285" s="61"/>
      <c r="AC285" s="61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</row>
    <row r="286" ht="14.25" customHeight="1">
      <c r="A286" s="38"/>
      <c r="B286" s="1"/>
      <c r="C286" s="1"/>
      <c r="D286" s="39"/>
      <c r="E286" s="1"/>
      <c r="F286" s="1"/>
      <c r="G286" s="1"/>
      <c r="H286" s="1"/>
      <c r="I286" s="11"/>
      <c r="J286" s="1"/>
      <c r="K286" s="1"/>
      <c r="L286" s="1"/>
      <c r="M286" s="1"/>
      <c r="N286" s="1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1"/>
      <c r="AA286" s="1"/>
      <c r="AB286" s="61"/>
      <c r="AC286" s="61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</row>
    <row r="287" ht="14.25" customHeight="1">
      <c r="A287" s="38"/>
      <c r="B287" s="1"/>
      <c r="C287" s="1"/>
      <c r="D287" s="39"/>
      <c r="E287" s="1"/>
      <c r="F287" s="1"/>
      <c r="G287" s="1"/>
      <c r="H287" s="1"/>
      <c r="I287" s="11"/>
      <c r="J287" s="1"/>
      <c r="K287" s="1"/>
      <c r="L287" s="1"/>
      <c r="M287" s="1"/>
      <c r="N287" s="1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1"/>
      <c r="AA287" s="1"/>
      <c r="AB287" s="61"/>
      <c r="AC287" s="61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</row>
    <row r="288" ht="14.25" customHeight="1">
      <c r="A288" s="38"/>
      <c r="B288" s="1"/>
      <c r="C288" s="1"/>
      <c r="D288" s="39"/>
      <c r="E288" s="1"/>
      <c r="F288" s="1"/>
      <c r="G288" s="1"/>
      <c r="H288" s="1"/>
      <c r="I288" s="11"/>
      <c r="J288" s="1"/>
      <c r="K288" s="1"/>
      <c r="L288" s="1"/>
      <c r="M288" s="1"/>
      <c r="N288" s="1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1"/>
      <c r="AA288" s="1"/>
      <c r="AB288" s="61"/>
      <c r="AC288" s="61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</row>
    <row r="289" ht="14.25" customHeight="1">
      <c r="A289" s="38"/>
      <c r="B289" s="1"/>
      <c r="C289" s="1"/>
      <c r="D289" s="39"/>
      <c r="E289" s="1"/>
      <c r="F289" s="1"/>
      <c r="G289" s="1"/>
      <c r="H289" s="1"/>
      <c r="I289" s="11"/>
      <c r="J289" s="1"/>
      <c r="K289" s="1"/>
      <c r="L289" s="1"/>
      <c r="M289" s="1"/>
      <c r="N289" s="1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1"/>
      <c r="AA289" s="1"/>
      <c r="AB289" s="61"/>
      <c r="AC289" s="61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</row>
    <row r="290" ht="14.25" customHeight="1">
      <c r="A290" s="38"/>
      <c r="B290" s="1"/>
      <c r="C290" s="1"/>
      <c r="D290" s="39"/>
      <c r="E290" s="1"/>
      <c r="F290" s="1"/>
      <c r="G290" s="1"/>
      <c r="H290" s="1"/>
      <c r="I290" s="11"/>
      <c r="J290" s="1"/>
      <c r="K290" s="1"/>
      <c r="L290" s="1"/>
      <c r="M290" s="1"/>
      <c r="N290" s="1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1"/>
      <c r="AA290" s="1"/>
      <c r="AB290" s="61"/>
      <c r="AC290" s="61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</row>
    <row r="291" ht="14.25" customHeight="1">
      <c r="A291" s="38"/>
      <c r="B291" s="1"/>
      <c r="C291" s="1"/>
      <c r="D291" s="39"/>
      <c r="E291" s="1"/>
      <c r="F291" s="1"/>
      <c r="G291" s="1"/>
      <c r="H291" s="1"/>
      <c r="I291" s="11"/>
      <c r="J291" s="1"/>
      <c r="K291" s="1"/>
      <c r="L291" s="1"/>
      <c r="M291" s="1"/>
      <c r="N291" s="1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1"/>
      <c r="AA291" s="1"/>
      <c r="AB291" s="61"/>
      <c r="AC291" s="61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</row>
    <row r="292" ht="14.25" customHeight="1">
      <c r="A292" s="38"/>
      <c r="B292" s="1"/>
      <c r="C292" s="1"/>
      <c r="D292" s="39"/>
      <c r="E292" s="1"/>
      <c r="F292" s="1"/>
      <c r="G292" s="1"/>
      <c r="H292" s="1"/>
      <c r="I292" s="11"/>
      <c r="J292" s="1"/>
      <c r="K292" s="1"/>
      <c r="L292" s="1"/>
      <c r="M292" s="1"/>
      <c r="N292" s="1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1"/>
      <c r="AA292" s="1"/>
      <c r="AB292" s="61"/>
      <c r="AC292" s="61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</row>
    <row r="293" ht="14.25" customHeight="1">
      <c r="A293" s="38"/>
      <c r="B293" s="1"/>
      <c r="C293" s="1"/>
      <c r="D293" s="39"/>
      <c r="E293" s="1"/>
      <c r="F293" s="1"/>
      <c r="G293" s="1"/>
      <c r="H293" s="1"/>
      <c r="I293" s="11"/>
      <c r="J293" s="1"/>
      <c r="K293" s="1"/>
      <c r="L293" s="1"/>
      <c r="M293" s="1"/>
      <c r="N293" s="1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1"/>
      <c r="AA293" s="1"/>
      <c r="AB293" s="61"/>
      <c r="AC293" s="61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</row>
    <row r="294" ht="14.25" customHeight="1">
      <c r="A294" s="38"/>
      <c r="B294" s="1"/>
      <c r="C294" s="1"/>
      <c r="D294" s="39"/>
      <c r="E294" s="1"/>
      <c r="F294" s="1"/>
      <c r="G294" s="1"/>
      <c r="H294" s="1"/>
      <c r="I294" s="11"/>
      <c r="J294" s="1"/>
      <c r="K294" s="1"/>
      <c r="L294" s="1"/>
      <c r="M294" s="1"/>
      <c r="N294" s="1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1"/>
      <c r="AA294" s="1"/>
      <c r="AB294" s="61"/>
      <c r="AC294" s="61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</row>
    <row r="295" ht="14.25" customHeight="1">
      <c r="A295" s="38"/>
      <c r="B295" s="1"/>
      <c r="C295" s="1"/>
      <c r="D295" s="39"/>
      <c r="E295" s="1"/>
      <c r="F295" s="1"/>
      <c r="G295" s="1"/>
      <c r="H295" s="1"/>
      <c r="I295" s="11"/>
      <c r="J295" s="1"/>
      <c r="K295" s="1"/>
      <c r="L295" s="1"/>
      <c r="M295" s="1"/>
      <c r="N295" s="1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1"/>
      <c r="AA295" s="1"/>
      <c r="AB295" s="61"/>
      <c r="AC295" s="61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</row>
    <row r="296" ht="14.25" customHeight="1">
      <c r="A296" s="38"/>
      <c r="B296" s="1"/>
      <c r="C296" s="1"/>
      <c r="D296" s="39"/>
      <c r="E296" s="1"/>
      <c r="F296" s="1"/>
      <c r="G296" s="1"/>
      <c r="H296" s="1"/>
      <c r="I296" s="11"/>
      <c r="J296" s="1"/>
      <c r="K296" s="1"/>
      <c r="L296" s="1"/>
      <c r="M296" s="1"/>
      <c r="N296" s="1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1"/>
      <c r="AA296" s="1"/>
      <c r="AB296" s="61"/>
      <c r="AC296" s="61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</row>
    <row r="297" ht="14.25" customHeight="1">
      <c r="A297" s="38"/>
      <c r="B297" s="1"/>
      <c r="C297" s="1"/>
      <c r="D297" s="39"/>
      <c r="E297" s="1"/>
      <c r="F297" s="1"/>
      <c r="G297" s="1"/>
      <c r="H297" s="1"/>
      <c r="I297" s="11"/>
      <c r="J297" s="1"/>
      <c r="K297" s="1"/>
      <c r="L297" s="1"/>
      <c r="M297" s="1"/>
      <c r="N297" s="1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1"/>
      <c r="AA297" s="1"/>
      <c r="AB297" s="61"/>
      <c r="AC297" s="61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</row>
    <row r="298" ht="14.25" customHeight="1">
      <c r="A298" s="38"/>
      <c r="B298" s="1"/>
      <c r="C298" s="1"/>
      <c r="D298" s="39"/>
      <c r="E298" s="1"/>
      <c r="F298" s="1"/>
      <c r="G298" s="1"/>
      <c r="H298" s="1"/>
      <c r="I298" s="11"/>
      <c r="J298" s="1"/>
      <c r="K298" s="1"/>
      <c r="L298" s="1"/>
      <c r="M298" s="1"/>
      <c r="N298" s="1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1"/>
      <c r="AA298" s="1"/>
      <c r="AB298" s="61"/>
      <c r="AC298" s="61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</row>
    <row r="299" ht="14.25" customHeight="1">
      <c r="A299" s="38"/>
      <c r="B299" s="1"/>
      <c r="C299" s="1"/>
      <c r="D299" s="39"/>
      <c r="E299" s="1"/>
      <c r="F299" s="1"/>
      <c r="G299" s="1"/>
      <c r="H299" s="1"/>
      <c r="I299" s="11"/>
      <c r="J299" s="1"/>
      <c r="K299" s="1"/>
      <c r="L299" s="1"/>
      <c r="M299" s="1"/>
      <c r="N299" s="1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1"/>
      <c r="AA299" s="1"/>
      <c r="AB299" s="61"/>
      <c r="AC299" s="61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</row>
    <row r="300" ht="14.25" customHeight="1">
      <c r="A300" s="38"/>
      <c r="B300" s="1"/>
      <c r="C300" s="1"/>
      <c r="D300" s="39"/>
      <c r="E300" s="1"/>
      <c r="F300" s="1"/>
      <c r="G300" s="1"/>
      <c r="H300" s="1"/>
      <c r="I300" s="11"/>
      <c r="J300" s="1"/>
      <c r="K300" s="1"/>
      <c r="L300" s="1"/>
      <c r="M300" s="1"/>
      <c r="N300" s="1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1"/>
      <c r="AA300" s="1"/>
      <c r="AB300" s="61"/>
      <c r="AC300" s="61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</row>
    <row r="301" ht="14.25" customHeight="1">
      <c r="A301" s="38"/>
      <c r="B301" s="1"/>
      <c r="C301" s="1"/>
      <c r="D301" s="39"/>
      <c r="E301" s="1"/>
      <c r="F301" s="1"/>
      <c r="G301" s="1"/>
      <c r="H301" s="1"/>
      <c r="I301" s="11"/>
      <c r="J301" s="1"/>
      <c r="K301" s="1"/>
      <c r="L301" s="1"/>
      <c r="M301" s="1"/>
      <c r="N301" s="1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1"/>
      <c r="AA301" s="1"/>
      <c r="AB301" s="61"/>
      <c r="AC301" s="61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</row>
    <row r="302" ht="14.25" customHeight="1">
      <c r="A302" s="38"/>
      <c r="B302" s="1"/>
      <c r="C302" s="1"/>
      <c r="D302" s="39"/>
      <c r="E302" s="1"/>
      <c r="F302" s="1"/>
      <c r="G302" s="1"/>
      <c r="H302" s="1"/>
      <c r="I302" s="11"/>
      <c r="J302" s="1"/>
      <c r="K302" s="1"/>
      <c r="L302" s="1"/>
      <c r="M302" s="1"/>
      <c r="N302" s="1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1"/>
      <c r="AA302" s="1"/>
      <c r="AB302" s="61"/>
      <c r="AC302" s="61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</row>
    <row r="303" ht="14.25" customHeight="1">
      <c r="A303" s="38"/>
      <c r="B303" s="1"/>
      <c r="C303" s="1"/>
      <c r="D303" s="39"/>
      <c r="E303" s="1"/>
      <c r="F303" s="1"/>
      <c r="G303" s="1"/>
      <c r="H303" s="1"/>
      <c r="I303" s="11"/>
      <c r="J303" s="1"/>
      <c r="K303" s="1"/>
      <c r="L303" s="1"/>
      <c r="M303" s="1"/>
      <c r="N303" s="1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1"/>
      <c r="AA303" s="1"/>
      <c r="AB303" s="61"/>
      <c r="AC303" s="61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</row>
    <row r="304" ht="14.25" customHeight="1">
      <c r="A304" s="38"/>
      <c r="B304" s="1"/>
      <c r="C304" s="1"/>
      <c r="D304" s="39"/>
      <c r="E304" s="1"/>
      <c r="F304" s="1"/>
      <c r="G304" s="1"/>
      <c r="H304" s="1"/>
      <c r="I304" s="11"/>
      <c r="J304" s="1"/>
      <c r="K304" s="1"/>
      <c r="L304" s="1"/>
      <c r="M304" s="1"/>
      <c r="N304" s="1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1"/>
      <c r="AA304" s="1"/>
      <c r="AB304" s="61"/>
      <c r="AC304" s="61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</row>
    <row r="305" ht="14.25" customHeight="1">
      <c r="A305" s="38"/>
      <c r="B305" s="1"/>
      <c r="C305" s="1"/>
      <c r="D305" s="39"/>
      <c r="E305" s="1"/>
      <c r="F305" s="1"/>
      <c r="G305" s="1"/>
      <c r="H305" s="1"/>
      <c r="I305" s="11"/>
      <c r="J305" s="1"/>
      <c r="K305" s="1"/>
      <c r="L305" s="1"/>
      <c r="M305" s="1"/>
      <c r="N305" s="1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1"/>
      <c r="AA305" s="1"/>
      <c r="AB305" s="61"/>
      <c r="AC305" s="61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</row>
    <row r="306" ht="14.25" customHeight="1">
      <c r="A306" s="38"/>
      <c r="B306" s="1"/>
      <c r="C306" s="1"/>
      <c r="D306" s="39"/>
      <c r="E306" s="1"/>
      <c r="F306" s="1"/>
      <c r="G306" s="1"/>
      <c r="H306" s="1"/>
      <c r="I306" s="11"/>
      <c r="J306" s="1"/>
      <c r="K306" s="1"/>
      <c r="L306" s="1"/>
      <c r="M306" s="1"/>
      <c r="N306" s="1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1"/>
      <c r="AA306" s="1"/>
      <c r="AB306" s="61"/>
      <c r="AC306" s="61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</row>
    <row r="307" ht="14.25" customHeight="1">
      <c r="A307" s="38"/>
      <c r="B307" s="1"/>
      <c r="C307" s="1"/>
      <c r="D307" s="39"/>
      <c r="E307" s="1"/>
      <c r="F307" s="1"/>
      <c r="G307" s="1"/>
      <c r="H307" s="1"/>
      <c r="I307" s="11"/>
      <c r="J307" s="1"/>
      <c r="K307" s="1"/>
      <c r="L307" s="1"/>
      <c r="M307" s="1"/>
      <c r="N307" s="1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1"/>
      <c r="AA307" s="1"/>
      <c r="AB307" s="61"/>
      <c r="AC307" s="61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</row>
    <row r="308" ht="14.25" customHeight="1">
      <c r="A308" s="38"/>
      <c r="B308" s="1"/>
      <c r="C308" s="1"/>
      <c r="D308" s="39"/>
      <c r="E308" s="1"/>
      <c r="F308" s="1"/>
      <c r="G308" s="1"/>
      <c r="H308" s="1"/>
      <c r="I308" s="11"/>
      <c r="J308" s="1"/>
      <c r="K308" s="1"/>
      <c r="L308" s="1"/>
      <c r="M308" s="1"/>
      <c r="N308" s="1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1"/>
      <c r="AA308" s="1"/>
      <c r="AB308" s="61"/>
      <c r="AC308" s="61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</row>
    <row r="309" ht="14.25" customHeight="1">
      <c r="A309" s="38"/>
      <c r="B309" s="1"/>
      <c r="C309" s="1"/>
      <c r="D309" s="39"/>
      <c r="E309" s="1"/>
      <c r="F309" s="1"/>
      <c r="G309" s="1"/>
      <c r="H309" s="1"/>
      <c r="I309" s="11"/>
      <c r="J309" s="1"/>
      <c r="K309" s="1"/>
      <c r="L309" s="1"/>
      <c r="M309" s="1"/>
      <c r="N309" s="1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1"/>
      <c r="AA309" s="1"/>
      <c r="AB309" s="61"/>
      <c r="AC309" s="61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</row>
    <row r="310" ht="14.25" customHeight="1">
      <c r="A310" s="38"/>
      <c r="B310" s="1"/>
      <c r="C310" s="1"/>
      <c r="D310" s="39"/>
      <c r="E310" s="1"/>
      <c r="F310" s="1"/>
      <c r="G310" s="1"/>
      <c r="H310" s="1"/>
      <c r="I310" s="11"/>
      <c r="J310" s="1"/>
      <c r="K310" s="1"/>
      <c r="L310" s="1"/>
      <c r="M310" s="1"/>
      <c r="N310" s="1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1"/>
      <c r="AA310" s="1"/>
      <c r="AB310" s="61"/>
      <c r="AC310" s="61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</row>
    <row r="311" ht="14.25" customHeight="1">
      <c r="A311" s="38"/>
      <c r="B311" s="1"/>
      <c r="C311" s="1"/>
      <c r="D311" s="39"/>
      <c r="E311" s="1"/>
      <c r="F311" s="1"/>
      <c r="G311" s="1"/>
      <c r="H311" s="1"/>
      <c r="I311" s="11"/>
      <c r="J311" s="1"/>
      <c r="K311" s="1"/>
      <c r="L311" s="1"/>
      <c r="M311" s="1"/>
      <c r="N311" s="1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1"/>
      <c r="AA311" s="1"/>
      <c r="AB311" s="61"/>
      <c r="AC311" s="61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</row>
    <row r="312" ht="14.25" customHeight="1">
      <c r="A312" s="38"/>
      <c r="B312" s="1"/>
      <c r="C312" s="1"/>
      <c r="D312" s="39"/>
      <c r="E312" s="1"/>
      <c r="F312" s="1"/>
      <c r="G312" s="1"/>
      <c r="H312" s="1"/>
      <c r="I312" s="11"/>
      <c r="J312" s="1"/>
      <c r="K312" s="1"/>
      <c r="L312" s="1"/>
      <c r="M312" s="1"/>
      <c r="N312" s="1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1"/>
      <c r="AA312" s="1"/>
      <c r="AB312" s="61"/>
      <c r="AC312" s="61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</row>
    <row r="313" ht="14.25" customHeight="1">
      <c r="A313" s="38"/>
      <c r="B313" s="1"/>
      <c r="C313" s="1"/>
      <c r="D313" s="39"/>
      <c r="E313" s="1"/>
      <c r="F313" s="1"/>
      <c r="G313" s="1"/>
      <c r="H313" s="1"/>
      <c r="I313" s="11"/>
      <c r="J313" s="1"/>
      <c r="K313" s="1"/>
      <c r="L313" s="1"/>
      <c r="M313" s="1"/>
      <c r="N313" s="1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1"/>
      <c r="AA313" s="1"/>
      <c r="AB313" s="61"/>
      <c r="AC313" s="61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</row>
    <row r="314" ht="14.25" customHeight="1">
      <c r="A314" s="38"/>
      <c r="B314" s="1"/>
      <c r="C314" s="1"/>
      <c r="D314" s="39"/>
      <c r="E314" s="1"/>
      <c r="F314" s="1"/>
      <c r="G314" s="1"/>
      <c r="H314" s="1"/>
      <c r="I314" s="11"/>
      <c r="J314" s="1"/>
      <c r="K314" s="1"/>
      <c r="L314" s="1"/>
      <c r="M314" s="1"/>
      <c r="N314" s="1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1"/>
      <c r="AA314" s="1"/>
      <c r="AB314" s="61"/>
      <c r="AC314" s="61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</row>
    <row r="315" ht="14.25" customHeight="1">
      <c r="A315" s="38"/>
      <c r="B315" s="1"/>
      <c r="C315" s="1"/>
      <c r="D315" s="39"/>
      <c r="E315" s="1"/>
      <c r="F315" s="1"/>
      <c r="G315" s="1"/>
      <c r="H315" s="1"/>
      <c r="I315" s="11"/>
      <c r="J315" s="1"/>
      <c r="K315" s="1"/>
      <c r="L315" s="1"/>
      <c r="M315" s="1"/>
      <c r="N315" s="1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1"/>
      <c r="AA315" s="1"/>
      <c r="AB315" s="61"/>
      <c r="AC315" s="61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</row>
    <row r="316" ht="14.25" customHeight="1">
      <c r="A316" s="38"/>
      <c r="B316" s="1"/>
      <c r="C316" s="1"/>
      <c r="D316" s="39"/>
      <c r="E316" s="1"/>
      <c r="F316" s="1"/>
      <c r="G316" s="1"/>
      <c r="H316" s="1"/>
      <c r="I316" s="11"/>
      <c r="J316" s="1"/>
      <c r="K316" s="1"/>
      <c r="L316" s="1"/>
      <c r="M316" s="1"/>
      <c r="N316" s="1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1"/>
      <c r="AA316" s="1"/>
      <c r="AB316" s="61"/>
      <c r="AC316" s="61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</row>
    <row r="317" ht="14.25" customHeight="1">
      <c r="A317" s="38"/>
      <c r="B317" s="1"/>
      <c r="C317" s="1"/>
      <c r="D317" s="39"/>
      <c r="E317" s="1"/>
      <c r="F317" s="1"/>
      <c r="G317" s="1"/>
      <c r="H317" s="1"/>
      <c r="I317" s="11"/>
      <c r="J317" s="1"/>
      <c r="K317" s="1"/>
      <c r="L317" s="1"/>
      <c r="M317" s="1"/>
      <c r="N317" s="1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1"/>
      <c r="AA317" s="1"/>
      <c r="AB317" s="61"/>
      <c r="AC317" s="61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</row>
    <row r="318" ht="14.25" customHeight="1">
      <c r="A318" s="38"/>
      <c r="B318" s="1"/>
      <c r="C318" s="1"/>
      <c r="D318" s="39"/>
      <c r="E318" s="1"/>
      <c r="F318" s="1"/>
      <c r="G318" s="1"/>
      <c r="H318" s="1"/>
      <c r="I318" s="11"/>
      <c r="J318" s="1"/>
      <c r="K318" s="1"/>
      <c r="L318" s="1"/>
      <c r="M318" s="1"/>
      <c r="N318" s="1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1"/>
      <c r="AA318" s="1"/>
      <c r="AB318" s="61"/>
      <c r="AC318" s="61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</row>
    <row r="319" ht="14.25" customHeight="1">
      <c r="A319" s="38"/>
      <c r="B319" s="1"/>
      <c r="C319" s="1"/>
      <c r="D319" s="39"/>
      <c r="E319" s="1"/>
      <c r="F319" s="1"/>
      <c r="G319" s="1"/>
      <c r="H319" s="1"/>
      <c r="I319" s="11"/>
      <c r="J319" s="1"/>
      <c r="K319" s="1"/>
      <c r="L319" s="1"/>
      <c r="M319" s="1"/>
      <c r="N319" s="1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1"/>
      <c r="AA319" s="1"/>
      <c r="AB319" s="61"/>
      <c r="AC319" s="61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</row>
    <row r="320" ht="14.25" customHeight="1">
      <c r="A320" s="38"/>
      <c r="B320" s="1"/>
      <c r="C320" s="1"/>
      <c r="D320" s="39"/>
      <c r="E320" s="1"/>
      <c r="F320" s="1"/>
      <c r="G320" s="1"/>
      <c r="H320" s="1"/>
      <c r="I320" s="11"/>
      <c r="J320" s="1"/>
      <c r="K320" s="1"/>
      <c r="L320" s="1"/>
      <c r="M320" s="1"/>
      <c r="N320" s="1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1"/>
      <c r="AA320" s="1"/>
      <c r="AB320" s="61"/>
      <c r="AC320" s="61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</row>
    <row r="321" ht="14.25" customHeight="1">
      <c r="A321" s="38"/>
      <c r="B321" s="1"/>
      <c r="C321" s="1"/>
      <c r="D321" s="39"/>
      <c r="E321" s="1"/>
      <c r="F321" s="1"/>
      <c r="G321" s="1"/>
      <c r="H321" s="1"/>
      <c r="I321" s="11"/>
      <c r="J321" s="1"/>
      <c r="K321" s="1"/>
      <c r="L321" s="1"/>
      <c r="M321" s="1"/>
      <c r="N321" s="1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1"/>
      <c r="AA321" s="1"/>
      <c r="AB321" s="61"/>
      <c r="AC321" s="61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</row>
    <row r="322" ht="14.25" customHeight="1">
      <c r="A322" s="38"/>
      <c r="B322" s="1"/>
      <c r="C322" s="1"/>
      <c r="D322" s="39"/>
      <c r="E322" s="1"/>
      <c r="F322" s="1"/>
      <c r="G322" s="1"/>
      <c r="H322" s="1"/>
      <c r="I322" s="11"/>
      <c r="J322" s="1"/>
      <c r="K322" s="1"/>
      <c r="L322" s="1"/>
      <c r="M322" s="1"/>
      <c r="N322" s="1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1"/>
      <c r="AA322" s="1"/>
      <c r="AB322" s="61"/>
      <c r="AC322" s="61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</row>
    <row r="323" ht="14.25" customHeight="1">
      <c r="A323" s="38"/>
      <c r="B323" s="1"/>
      <c r="C323" s="1"/>
      <c r="D323" s="39"/>
      <c r="E323" s="1"/>
      <c r="F323" s="1"/>
      <c r="G323" s="1"/>
      <c r="H323" s="1"/>
      <c r="I323" s="11"/>
      <c r="J323" s="1"/>
      <c r="K323" s="1"/>
      <c r="L323" s="1"/>
      <c r="M323" s="1"/>
      <c r="N323" s="1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1"/>
      <c r="AA323" s="1"/>
      <c r="AB323" s="61"/>
      <c r="AC323" s="61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</row>
    <row r="324" ht="14.25" customHeight="1">
      <c r="A324" s="418"/>
      <c r="B324" s="40"/>
      <c r="C324" s="40"/>
      <c r="D324" s="419"/>
      <c r="E324" s="40"/>
      <c r="F324" s="40"/>
      <c r="G324" s="40"/>
      <c r="H324" s="40"/>
      <c r="I324" s="420"/>
      <c r="J324" s="40"/>
      <c r="K324" s="40"/>
      <c r="L324" s="40"/>
      <c r="M324" s="40"/>
      <c r="N324" s="421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20"/>
      <c r="AA324" s="40"/>
      <c r="AB324" s="422"/>
      <c r="AC324" s="422"/>
    </row>
    <row r="325" ht="14.25" customHeight="1">
      <c r="A325" s="418"/>
      <c r="B325" s="40"/>
      <c r="C325" s="40"/>
      <c r="D325" s="419"/>
      <c r="E325" s="40"/>
      <c r="F325" s="40"/>
      <c r="G325" s="40"/>
      <c r="H325" s="40"/>
      <c r="I325" s="420"/>
      <c r="J325" s="40"/>
      <c r="K325" s="40"/>
      <c r="L325" s="40"/>
      <c r="M325" s="40"/>
      <c r="N325" s="421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20"/>
      <c r="AA325" s="40"/>
      <c r="AB325" s="422"/>
      <c r="AC325" s="422"/>
    </row>
    <row r="326" ht="14.25" customHeight="1">
      <c r="A326" s="418"/>
      <c r="B326" s="40"/>
      <c r="C326" s="40"/>
      <c r="D326" s="419"/>
      <c r="E326" s="40"/>
      <c r="F326" s="40"/>
      <c r="G326" s="40"/>
      <c r="H326" s="40"/>
      <c r="I326" s="420"/>
      <c r="J326" s="40"/>
      <c r="K326" s="40"/>
      <c r="L326" s="40"/>
      <c r="M326" s="40"/>
      <c r="N326" s="421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20"/>
      <c r="AA326" s="40"/>
      <c r="AB326" s="422"/>
      <c r="AC326" s="422"/>
    </row>
    <row r="327" ht="14.25" customHeight="1">
      <c r="A327" s="418"/>
      <c r="B327" s="40"/>
      <c r="C327" s="40"/>
      <c r="D327" s="419"/>
      <c r="E327" s="40"/>
      <c r="F327" s="40"/>
      <c r="G327" s="40"/>
      <c r="H327" s="40"/>
      <c r="I327" s="420"/>
      <c r="J327" s="40"/>
      <c r="K327" s="40"/>
      <c r="L327" s="40"/>
      <c r="M327" s="40"/>
      <c r="N327" s="421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20"/>
      <c r="AA327" s="40"/>
      <c r="AB327" s="422"/>
      <c r="AC327" s="422"/>
    </row>
    <row r="328" ht="14.25" customHeight="1">
      <c r="A328" s="418"/>
      <c r="B328" s="40"/>
      <c r="C328" s="40"/>
      <c r="D328" s="419"/>
      <c r="E328" s="40"/>
      <c r="F328" s="40"/>
      <c r="G328" s="40"/>
      <c r="H328" s="40"/>
      <c r="I328" s="420"/>
      <c r="J328" s="40"/>
      <c r="K328" s="40"/>
      <c r="L328" s="40"/>
      <c r="M328" s="40"/>
      <c r="N328" s="421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20"/>
      <c r="AA328" s="40"/>
      <c r="AB328" s="422"/>
      <c r="AC328" s="422"/>
    </row>
    <row r="329" ht="14.25" customHeight="1">
      <c r="A329" s="418"/>
      <c r="B329" s="40"/>
      <c r="C329" s="40"/>
      <c r="D329" s="419"/>
      <c r="E329" s="40"/>
      <c r="F329" s="40"/>
      <c r="G329" s="40"/>
      <c r="H329" s="40"/>
      <c r="I329" s="420"/>
      <c r="J329" s="40"/>
      <c r="K329" s="40"/>
      <c r="L329" s="40"/>
      <c r="M329" s="40"/>
      <c r="N329" s="421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20"/>
      <c r="AA329" s="40"/>
      <c r="AB329" s="422"/>
      <c r="AC329" s="422"/>
    </row>
    <row r="330" ht="14.25" customHeight="1">
      <c r="A330" s="418"/>
      <c r="B330" s="40"/>
      <c r="C330" s="40"/>
      <c r="D330" s="419"/>
      <c r="E330" s="40"/>
      <c r="F330" s="40"/>
      <c r="G330" s="40"/>
      <c r="H330" s="40"/>
      <c r="I330" s="420"/>
      <c r="J330" s="40"/>
      <c r="K330" s="40"/>
      <c r="L330" s="40"/>
      <c r="M330" s="40"/>
      <c r="N330" s="421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20"/>
      <c r="AA330" s="40"/>
      <c r="AB330" s="422"/>
      <c r="AC330" s="422"/>
    </row>
    <row r="331" ht="14.25" customHeight="1">
      <c r="A331" s="418"/>
      <c r="B331" s="40"/>
      <c r="C331" s="40"/>
      <c r="D331" s="419"/>
      <c r="E331" s="40"/>
      <c r="F331" s="40"/>
      <c r="G331" s="40"/>
      <c r="H331" s="40"/>
      <c r="I331" s="420"/>
      <c r="J331" s="40"/>
      <c r="K331" s="40"/>
      <c r="L331" s="40"/>
      <c r="M331" s="40"/>
      <c r="N331" s="421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20"/>
      <c r="AA331" s="40"/>
      <c r="AB331" s="422"/>
      <c r="AC331" s="422"/>
    </row>
    <row r="332" ht="14.25" customHeight="1">
      <c r="A332" s="418"/>
      <c r="B332" s="40"/>
      <c r="C332" s="40"/>
      <c r="D332" s="419"/>
      <c r="E332" s="40"/>
      <c r="F332" s="40"/>
      <c r="G332" s="40"/>
      <c r="H332" s="40"/>
      <c r="I332" s="420"/>
      <c r="J332" s="40"/>
      <c r="K332" s="40"/>
      <c r="L332" s="40"/>
      <c r="M332" s="40"/>
      <c r="N332" s="421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20"/>
      <c r="AA332" s="40"/>
      <c r="AB332" s="422"/>
      <c r="AC332" s="422"/>
    </row>
    <row r="333" ht="14.25" customHeight="1">
      <c r="A333" s="418"/>
      <c r="B333" s="40"/>
      <c r="C333" s="40"/>
      <c r="D333" s="419"/>
      <c r="E333" s="40"/>
      <c r="F333" s="40"/>
      <c r="G333" s="40"/>
      <c r="H333" s="40"/>
      <c r="I333" s="420"/>
      <c r="J333" s="40"/>
      <c r="K333" s="40"/>
      <c r="L333" s="40"/>
      <c r="M333" s="40"/>
      <c r="N333" s="421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20"/>
      <c r="AA333" s="40"/>
      <c r="AB333" s="422"/>
      <c r="AC333" s="422"/>
    </row>
    <row r="334" ht="14.25" customHeight="1">
      <c r="A334" s="418"/>
      <c r="B334" s="40"/>
      <c r="C334" s="40"/>
      <c r="D334" s="419"/>
      <c r="E334" s="40"/>
      <c r="F334" s="40"/>
      <c r="G334" s="40"/>
      <c r="H334" s="40"/>
      <c r="I334" s="420"/>
      <c r="J334" s="40"/>
      <c r="K334" s="40"/>
      <c r="L334" s="40"/>
      <c r="M334" s="40"/>
      <c r="N334" s="421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20"/>
      <c r="AA334" s="40"/>
      <c r="AB334" s="422"/>
      <c r="AC334" s="422"/>
    </row>
    <row r="335" ht="14.25" customHeight="1">
      <c r="A335" s="418"/>
      <c r="B335" s="40"/>
      <c r="C335" s="40"/>
      <c r="D335" s="419"/>
      <c r="E335" s="40"/>
      <c r="F335" s="40"/>
      <c r="G335" s="40"/>
      <c r="H335" s="40"/>
      <c r="I335" s="420"/>
      <c r="J335" s="40"/>
      <c r="K335" s="40"/>
      <c r="L335" s="40"/>
      <c r="M335" s="40"/>
      <c r="N335" s="421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20"/>
      <c r="AA335" s="40"/>
      <c r="AB335" s="422"/>
      <c r="AC335" s="422"/>
    </row>
    <row r="336" ht="14.25" customHeight="1">
      <c r="A336" s="418"/>
      <c r="B336" s="40"/>
      <c r="C336" s="40"/>
      <c r="D336" s="419"/>
      <c r="E336" s="40"/>
      <c r="F336" s="40"/>
      <c r="G336" s="40"/>
      <c r="H336" s="40"/>
      <c r="I336" s="420"/>
      <c r="J336" s="40"/>
      <c r="K336" s="40"/>
      <c r="L336" s="40"/>
      <c r="M336" s="40"/>
      <c r="N336" s="421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20"/>
      <c r="AA336" s="40"/>
      <c r="AB336" s="422"/>
      <c r="AC336" s="422"/>
    </row>
    <row r="337" ht="14.25" customHeight="1">
      <c r="A337" s="418"/>
      <c r="B337" s="40"/>
      <c r="C337" s="40"/>
      <c r="D337" s="419"/>
      <c r="E337" s="40"/>
      <c r="F337" s="40"/>
      <c r="G337" s="40"/>
      <c r="H337" s="40"/>
      <c r="I337" s="420"/>
      <c r="J337" s="40"/>
      <c r="K337" s="40"/>
      <c r="L337" s="40"/>
      <c r="M337" s="40"/>
      <c r="N337" s="421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20"/>
      <c r="AA337" s="40"/>
      <c r="AB337" s="422"/>
      <c r="AC337" s="422"/>
    </row>
    <row r="338" ht="14.25" customHeight="1">
      <c r="A338" s="418"/>
      <c r="B338" s="40"/>
      <c r="C338" s="40"/>
      <c r="D338" s="419"/>
      <c r="E338" s="40"/>
      <c r="F338" s="40"/>
      <c r="G338" s="40"/>
      <c r="H338" s="40"/>
      <c r="I338" s="420"/>
      <c r="J338" s="40"/>
      <c r="K338" s="40"/>
      <c r="L338" s="40"/>
      <c r="M338" s="40"/>
      <c r="N338" s="421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20"/>
      <c r="AA338" s="40"/>
      <c r="AB338" s="422"/>
      <c r="AC338" s="422"/>
    </row>
    <row r="339" ht="14.25" customHeight="1">
      <c r="A339" s="418"/>
      <c r="B339" s="40"/>
      <c r="C339" s="40"/>
      <c r="D339" s="419"/>
      <c r="E339" s="40"/>
      <c r="F339" s="40"/>
      <c r="G339" s="40"/>
      <c r="H339" s="40"/>
      <c r="I339" s="420"/>
      <c r="J339" s="40"/>
      <c r="K339" s="40"/>
      <c r="L339" s="40"/>
      <c r="M339" s="40"/>
      <c r="N339" s="421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20"/>
      <c r="AA339" s="40"/>
      <c r="AB339" s="422"/>
      <c r="AC339" s="422"/>
    </row>
    <row r="340" ht="14.25" customHeight="1">
      <c r="A340" s="418"/>
      <c r="B340" s="40"/>
      <c r="C340" s="40"/>
      <c r="D340" s="419"/>
      <c r="E340" s="40"/>
      <c r="F340" s="40"/>
      <c r="G340" s="40"/>
      <c r="H340" s="40"/>
      <c r="I340" s="420"/>
      <c r="J340" s="40"/>
      <c r="K340" s="40"/>
      <c r="L340" s="40"/>
      <c r="M340" s="40"/>
      <c r="N340" s="421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20"/>
      <c r="AA340" s="40"/>
      <c r="AB340" s="422"/>
      <c r="AC340" s="422"/>
    </row>
    <row r="341" ht="14.25" customHeight="1">
      <c r="A341" s="418"/>
      <c r="B341" s="40"/>
      <c r="C341" s="40"/>
      <c r="D341" s="419"/>
      <c r="E341" s="40"/>
      <c r="F341" s="40"/>
      <c r="G341" s="40"/>
      <c r="H341" s="40"/>
      <c r="I341" s="420"/>
      <c r="J341" s="40"/>
      <c r="K341" s="40"/>
      <c r="L341" s="40"/>
      <c r="M341" s="40"/>
      <c r="N341" s="421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20"/>
      <c r="AA341" s="40"/>
      <c r="AB341" s="422"/>
      <c r="AC341" s="422"/>
    </row>
    <row r="342" ht="14.25" customHeight="1">
      <c r="A342" s="418"/>
      <c r="B342" s="40"/>
      <c r="C342" s="40"/>
      <c r="D342" s="419"/>
      <c r="E342" s="40"/>
      <c r="F342" s="40"/>
      <c r="G342" s="40"/>
      <c r="H342" s="40"/>
      <c r="I342" s="420"/>
      <c r="J342" s="40"/>
      <c r="K342" s="40"/>
      <c r="L342" s="40"/>
      <c r="M342" s="40"/>
      <c r="N342" s="421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20"/>
      <c r="AA342" s="40"/>
      <c r="AB342" s="422"/>
      <c r="AC342" s="422"/>
    </row>
    <row r="343" ht="14.25" customHeight="1">
      <c r="A343" s="418"/>
      <c r="B343" s="40"/>
      <c r="C343" s="40"/>
      <c r="D343" s="419"/>
      <c r="E343" s="40"/>
      <c r="F343" s="40"/>
      <c r="G343" s="40"/>
      <c r="H343" s="40"/>
      <c r="I343" s="420"/>
      <c r="J343" s="40"/>
      <c r="K343" s="40"/>
      <c r="L343" s="40"/>
      <c r="M343" s="40"/>
      <c r="N343" s="421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20"/>
      <c r="AA343" s="40"/>
      <c r="AB343" s="422"/>
      <c r="AC343" s="422"/>
    </row>
    <row r="344" ht="14.25" customHeight="1">
      <c r="A344" s="418"/>
      <c r="B344" s="40"/>
      <c r="C344" s="40"/>
      <c r="D344" s="419"/>
      <c r="E344" s="40"/>
      <c r="F344" s="40"/>
      <c r="G344" s="40"/>
      <c r="H344" s="40"/>
      <c r="I344" s="420"/>
      <c r="J344" s="40"/>
      <c r="K344" s="40"/>
      <c r="L344" s="40"/>
      <c r="M344" s="40"/>
      <c r="N344" s="421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20"/>
      <c r="AA344" s="40"/>
      <c r="AB344" s="422"/>
      <c r="AC344" s="422"/>
    </row>
    <row r="345" ht="14.25" customHeight="1">
      <c r="A345" s="418"/>
      <c r="B345" s="40"/>
      <c r="C345" s="40"/>
      <c r="D345" s="419"/>
      <c r="E345" s="40"/>
      <c r="F345" s="40"/>
      <c r="G345" s="40"/>
      <c r="H345" s="40"/>
      <c r="I345" s="420"/>
      <c r="J345" s="40"/>
      <c r="K345" s="40"/>
      <c r="L345" s="40"/>
      <c r="M345" s="40"/>
      <c r="N345" s="421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20"/>
      <c r="AA345" s="40"/>
      <c r="AB345" s="422"/>
      <c r="AC345" s="422"/>
    </row>
    <row r="346" ht="14.25" customHeight="1">
      <c r="A346" s="418"/>
      <c r="B346" s="40"/>
      <c r="C346" s="40"/>
      <c r="D346" s="419"/>
      <c r="E346" s="40"/>
      <c r="F346" s="40"/>
      <c r="G346" s="40"/>
      <c r="H346" s="40"/>
      <c r="I346" s="420"/>
      <c r="J346" s="40"/>
      <c r="K346" s="40"/>
      <c r="L346" s="40"/>
      <c r="M346" s="40"/>
      <c r="N346" s="421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20"/>
      <c r="AA346" s="40"/>
      <c r="AB346" s="422"/>
      <c r="AC346" s="422"/>
    </row>
    <row r="347" ht="14.25" customHeight="1">
      <c r="A347" s="418"/>
      <c r="B347" s="40"/>
      <c r="C347" s="40"/>
      <c r="D347" s="419"/>
      <c r="E347" s="40"/>
      <c r="F347" s="40"/>
      <c r="G347" s="40"/>
      <c r="H347" s="40"/>
      <c r="I347" s="420"/>
      <c r="J347" s="40"/>
      <c r="K347" s="40"/>
      <c r="L347" s="40"/>
      <c r="M347" s="40"/>
      <c r="N347" s="421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20"/>
      <c r="AA347" s="40"/>
      <c r="AB347" s="422"/>
      <c r="AC347" s="422"/>
    </row>
    <row r="348" ht="14.25" customHeight="1">
      <c r="A348" s="418"/>
      <c r="B348" s="40"/>
      <c r="C348" s="40"/>
      <c r="D348" s="419"/>
      <c r="E348" s="40"/>
      <c r="F348" s="40"/>
      <c r="G348" s="40"/>
      <c r="H348" s="40"/>
      <c r="I348" s="420"/>
      <c r="J348" s="40"/>
      <c r="K348" s="40"/>
      <c r="L348" s="40"/>
      <c r="M348" s="40"/>
      <c r="N348" s="421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20"/>
      <c r="AA348" s="40"/>
      <c r="AB348" s="422"/>
      <c r="AC348" s="422"/>
    </row>
    <row r="349" ht="14.25" customHeight="1">
      <c r="A349" s="418"/>
      <c r="B349" s="40"/>
      <c r="C349" s="40"/>
      <c r="D349" s="419"/>
      <c r="E349" s="40"/>
      <c r="F349" s="40"/>
      <c r="G349" s="40"/>
      <c r="H349" s="40"/>
      <c r="I349" s="420"/>
      <c r="J349" s="40"/>
      <c r="K349" s="40"/>
      <c r="L349" s="40"/>
      <c r="M349" s="40"/>
      <c r="N349" s="421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20"/>
      <c r="AA349" s="40"/>
      <c r="AB349" s="422"/>
      <c r="AC349" s="422"/>
    </row>
    <row r="350" ht="14.25" customHeight="1">
      <c r="A350" s="418"/>
      <c r="B350" s="40"/>
      <c r="C350" s="40"/>
      <c r="D350" s="419"/>
      <c r="E350" s="40"/>
      <c r="F350" s="40"/>
      <c r="G350" s="40"/>
      <c r="H350" s="40"/>
      <c r="I350" s="420"/>
      <c r="J350" s="40"/>
      <c r="K350" s="40"/>
      <c r="L350" s="40"/>
      <c r="M350" s="40"/>
      <c r="N350" s="421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20"/>
      <c r="AA350" s="40"/>
      <c r="AB350" s="422"/>
      <c r="AC350" s="422"/>
    </row>
    <row r="351" ht="14.25" customHeight="1">
      <c r="A351" s="418"/>
      <c r="B351" s="40"/>
      <c r="C351" s="40"/>
      <c r="D351" s="419"/>
      <c r="E351" s="40"/>
      <c r="F351" s="40"/>
      <c r="G351" s="40"/>
      <c r="H351" s="40"/>
      <c r="I351" s="420"/>
      <c r="J351" s="40"/>
      <c r="K351" s="40"/>
      <c r="L351" s="40"/>
      <c r="M351" s="40"/>
      <c r="N351" s="421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20"/>
      <c r="AA351" s="40"/>
      <c r="AB351" s="422"/>
      <c r="AC351" s="422"/>
    </row>
    <row r="352" ht="14.25" customHeight="1">
      <c r="A352" s="418"/>
      <c r="B352" s="40"/>
      <c r="C352" s="40"/>
      <c r="D352" s="419"/>
      <c r="E352" s="40"/>
      <c r="F352" s="40"/>
      <c r="G352" s="40"/>
      <c r="H352" s="40"/>
      <c r="I352" s="420"/>
      <c r="J352" s="40"/>
      <c r="K352" s="40"/>
      <c r="L352" s="40"/>
      <c r="M352" s="40"/>
      <c r="N352" s="421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20"/>
      <c r="AA352" s="40"/>
      <c r="AB352" s="422"/>
      <c r="AC352" s="422"/>
    </row>
    <row r="353" ht="14.25" customHeight="1">
      <c r="A353" s="418"/>
      <c r="B353" s="40"/>
      <c r="C353" s="40"/>
      <c r="D353" s="419"/>
      <c r="E353" s="40"/>
      <c r="F353" s="40"/>
      <c r="G353" s="40"/>
      <c r="H353" s="40"/>
      <c r="I353" s="420"/>
      <c r="J353" s="40"/>
      <c r="K353" s="40"/>
      <c r="L353" s="40"/>
      <c r="M353" s="40"/>
      <c r="N353" s="421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20"/>
      <c r="AA353" s="40"/>
      <c r="AB353" s="422"/>
      <c r="AC353" s="422"/>
    </row>
    <row r="354" ht="14.25" customHeight="1">
      <c r="A354" s="418"/>
      <c r="B354" s="40"/>
      <c r="C354" s="40"/>
      <c r="D354" s="419"/>
      <c r="E354" s="40"/>
      <c r="F354" s="40"/>
      <c r="G354" s="40"/>
      <c r="H354" s="40"/>
      <c r="I354" s="420"/>
      <c r="J354" s="40"/>
      <c r="K354" s="40"/>
      <c r="L354" s="40"/>
      <c r="M354" s="40"/>
      <c r="N354" s="421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20"/>
      <c r="AA354" s="40"/>
      <c r="AB354" s="422"/>
      <c r="AC354" s="422"/>
    </row>
    <row r="355" ht="14.25" customHeight="1">
      <c r="A355" s="418"/>
      <c r="B355" s="40"/>
      <c r="C355" s="40"/>
      <c r="D355" s="419"/>
      <c r="E355" s="40"/>
      <c r="F355" s="40"/>
      <c r="G355" s="40"/>
      <c r="H355" s="40"/>
      <c r="I355" s="420"/>
      <c r="J355" s="40"/>
      <c r="K355" s="40"/>
      <c r="L355" s="40"/>
      <c r="M355" s="40"/>
      <c r="N355" s="421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20"/>
      <c r="AA355" s="40"/>
      <c r="AB355" s="422"/>
      <c r="AC355" s="422"/>
    </row>
    <row r="356" ht="14.25" customHeight="1">
      <c r="A356" s="418"/>
      <c r="B356" s="40"/>
      <c r="C356" s="40"/>
      <c r="D356" s="419"/>
      <c r="E356" s="40"/>
      <c r="F356" s="40"/>
      <c r="G356" s="40"/>
      <c r="H356" s="40"/>
      <c r="I356" s="420"/>
      <c r="J356" s="40"/>
      <c r="K356" s="40"/>
      <c r="L356" s="40"/>
      <c r="M356" s="40"/>
      <c r="N356" s="421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20"/>
      <c r="AA356" s="40"/>
      <c r="AB356" s="422"/>
      <c r="AC356" s="422"/>
    </row>
    <row r="357" ht="14.25" customHeight="1">
      <c r="A357" s="418"/>
      <c r="B357" s="40"/>
      <c r="C357" s="40"/>
      <c r="D357" s="419"/>
      <c r="E357" s="40"/>
      <c r="F357" s="40"/>
      <c r="G357" s="40"/>
      <c r="H357" s="40"/>
      <c r="I357" s="420"/>
      <c r="J357" s="40"/>
      <c r="K357" s="40"/>
      <c r="L357" s="40"/>
      <c r="M357" s="40"/>
      <c r="N357" s="421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20"/>
      <c r="AA357" s="40"/>
      <c r="AB357" s="422"/>
      <c r="AC357" s="422"/>
    </row>
    <row r="358" ht="14.25" customHeight="1">
      <c r="A358" s="418"/>
      <c r="B358" s="40"/>
      <c r="C358" s="40"/>
      <c r="D358" s="419"/>
      <c r="E358" s="40"/>
      <c r="F358" s="40"/>
      <c r="G358" s="40"/>
      <c r="H358" s="40"/>
      <c r="I358" s="420"/>
      <c r="J358" s="40"/>
      <c r="K358" s="40"/>
      <c r="L358" s="40"/>
      <c r="M358" s="40"/>
      <c r="N358" s="421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20"/>
      <c r="AA358" s="40"/>
      <c r="AB358" s="422"/>
      <c r="AC358" s="422"/>
    </row>
    <row r="359" ht="14.25" customHeight="1">
      <c r="A359" s="418"/>
      <c r="B359" s="40"/>
      <c r="C359" s="40"/>
      <c r="D359" s="419"/>
      <c r="E359" s="40"/>
      <c r="F359" s="40"/>
      <c r="G359" s="40"/>
      <c r="H359" s="40"/>
      <c r="I359" s="420"/>
      <c r="J359" s="40"/>
      <c r="K359" s="40"/>
      <c r="L359" s="40"/>
      <c r="M359" s="40"/>
      <c r="N359" s="421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20"/>
      <c r="AA359" s="40"/>
      <c r="AB359" s="422"/>
      <c r="AC359" s="422"/>
    </row>
    <row r="360" ht="14.25" customHeight="1">
      <c r="A360" s="418"/>
      <c r="B360" s="40"/>
      <c r="C360" s="40"/>
      <c r="D360" s="419"/>
      <c r="E360" s="40"/>
      <c r="F360" s="40"/>
      <c r="G360" s="40"/>
      <c r="H360" s="40"/>
      <c r="I360" s="420"/>
      <c r="J360" s="40"/>
      <c r="K360" s="40"/>
      <c r="L360" s="40"/>
      <c r="M360" s="40"/>
      <c r="N360" s="421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20"/>
      <c r="AA360" s="40"/>
      <c r="AB360" s="422"/>
      <c r="AC360" s="422"/>
    </row>
    <row r="361" ht="14.25" customHeight="1">
      <c r="A361" s="418"/>
      <c r="B361" s="40"/>
      <c r="C361" s="40"/>
      <c r="D361" s="419"/>
      <c r="E361" s="40"/>
      <c r="F361" s="40"/>
      <c r="G361" s="40"/>
      <c r="H361" s="40"/>
      <c r="I361" s="420"/>
      <c r="J361" s="40"/>
      <c r="K361" s="40"/>
      <c r="L361" s="40"/>
      <c r="M361" s="40"/>
      <c r="N361" s="421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20"/>
      <c r="AA361" s="40"/>
      <c r="AB361" s="422"/>
      <c r="AC361" s="422"/>
    </row>
    <row r="362" ht="14.25" customHeight="1">
      <c r="A362" s="418"/>
      <c r="B362" s="40"/>
      <c r="C362" s="40"/>
      <c r="D362" s="419"/>
      <c r="E362" s="40"/>
      <c r="F362" s="40"/>
      <c r="G362" s="40"/>
      <c r="H362" s="40"/>
      <c r="I362" s="420"/>
      <c r="J362" s="40"/>
      <c r="K362" s="40"/>
      <c r="L362" s="40"/>
      <c r="M362" s="40"/>
      <c r="N362" s="421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20"/>
      <c r="AA362" s="40"/>
      <c r="AB362" s="422"/>
      <c r="AC362" s="422"/>
    </row>
    <row r="363" ht="14.25" customHeight="1">
      <c r="A363" s="418"/>
      <c r="B363" s="40"/>
      <c r="C363" s="40"/>
      <c r="D363" s="419"/>
      <c r="E363" s="40"/>
      <c r="F363" s="40"/>
      <c r="G363" s="40"/>
      <c r="H363" s="40"/>
      <c r="I363" s="420"/>
      <c r="J363" s="40"/>
      <c r="K363" s="40"/>
      <c r="L363" s="40"/>
      <c r="M363" s="40"/>
      <c r="N363" s="421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20"/>
      <c r="AA363" s="40"/>
      <c r="AB363" s="422"/>
      <c r="AC363" s="422"/>
    </row>
    <row r="364" ht="14.25" customHeight="1">
      <c r="A364" s="418"/>
      <c r="B364" s="40"/>
      <c r="C364" s="40"/>
      <c r="D364" s="419"/>
      <c r="E364" s="40"/>
      <c r="F364" s="40"/>
      <c r="G364" s="40"/>
      <c r="H364" s="40"/>
      <c r="I364" s="420"/>
      <c r="J364" s="40"/>
      <c r="K364" s="40"/>
      <c r="L364" s="40"/>
      <c r="M364" s="40"/>
      <c r="N364" s="421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20"/>
      <c r="AA364" s="40"/>
      <c r="AB364" s="422"/>
      <c r="AC364" s="422"/>
    </row>
    <row r="365" ht="14.25" customHeight="1">
      <c r="A365" s="418"/>
      <c r="B365" s="40"/>
      <c r="C365" s="40"/>
      <c r="D365" s="419"/>
      <c r="E365" s="40"/>
      <c r="F365" s="40"/>
      <c r="G365" s="40"/>
      <c r="H365" s="40"/>
      <c r="I365" s="420"/>
      <c r="J365" s="40"/>
      <c r="K365" s="40"/>
      <c r="L365" s="40"/>
      <c r="M365" s="40"/>
      <c r="N365" s="421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20"/>
      <c r="AA365" s="40"/>
      <c r="AB365" s="422"/>
      <c r="AC365" s="422"/>
    </row>
    <row r="366" ht="14.25" customHeight="1">
      <c r="A366" s="418"/>
      <c r="B366" s="40"/>
      <c r="C366" s="40"/>
      <c r="D366" s="419"/>
      <c r="E366" s="40"/>
      <c r="F366" s="40"/>
      <c r="G366" s="40"/>
      <c r="H366" s="40"/>
      <c r="I366" s="420"/>
      <c r="J366" s="40"/>
      <c r="K366" s="40"/>
      <c r="L366" s="40"/>
      <c r="M366" s="40"/>
      <c r="N366" s="421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20"/>
      <c r="AA366" s="40"/>
      <c r="AB366" s="422"/>
      <c r="AC366" s="422"/>
    </row>
    <row r="367" ht="14.25" customHeight="1">
      <c r="A367" s="418"/>
      <c r="B367" s="40"/>
      <c r="C367" s="40"/>
      <c r="D367" s="419"/>
      <c r="E367" s="40"/>
      <c r="F367" s="40"/>
      <c r="G367" s="40"/>
      <c r="H367" s="40"/>
      <c r="I367" s="420"/>
      <c r="J367" s="40"/>
      <c r="K367" s="40"/>
      <c r="L367" s="40"/>
      <c r="M367" s="40"/>
      <c r="N367" s="421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20"/>
      <c r="AA367" s="40"/>
      <c r="AB367" s="422"/>
      <c r="AC367" s="422"/>
    </row>
    <row r="368" ht="14.25" customHeight="1">
      <c r="A368" s="418"/>
      <c r="B368" s="40"/>
      <c r="C368" s="40"/>
      <c r="D368" s="419"/>
      <c r="E368" s="40"/>
      <c r="F368" s="40"/>
      <c r="G368" s="40"/>
      <c r="H368" s="40"/>
      <c r="I368" s="420"/>
      <c r="J368" s="40"/>
      <c r="K368" s="40"/>
      <c r="L368" s="40"/>
      <c r="M368" s="40"/>
      <c r="N368" s="421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20"/>
      <c r="AA368" s="40"/>
      <c r="AB368" s="422"/>
      <c r="AC368" s="422"/>
    </row>
    <row r="369" ht="14.25" customHeight="1">
      <c r="A369" s="418"/>
      <c r="B369" s="40"/>
      <c r="C369" s="40"/>
      <c r="D369" s="419"/>
      <c r="E369" s="40"/>
      <c r="F369" s="40"/>
      <c r="G369" s="40"/>
      <c r="H369" s="40"/>
      <c r="I369" s="420"/>
      <c r="J369" s="40"/>
      <c r="K369" s="40"/>
      <c r="L369" s="40"/>
      <c r="M369" s="40"/>
      <c r="N369" s="421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20"/>
      <c r="AA369" s="40"/>
      <c r="AB369" s="422"/>
      <c r="AC369" s="422"/>
    </row>
    <row r="370" ht="14.25" customHeight="1">
      <c r="A370" s="418"/>
      <c r="B370" s="40"/>
      <c r="C370" s="40"/>
      <c r="D370" s="419"/>
      <c r="E370" s="40"/>
      <c r="F370" s="40"/>
      <c r="G370" s="40"/>
      <c r="H370" s="40"/>
      <c r="I370" s="420"/>
      <c r="J370" s="40"/>
      <c r="K370" s="40"/>
      <c r="L370" s="40"/>
      <c r="M370" s="40"/>
      <c r="N370" s="421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20"/>
      <c r="AA370" s="40"/>
      <c r="AB370" s="422"/>
      <c r="AC370" s="422"/>
    </row>
    <row r="371" ht="14.25" customHeight="1">
      <c r="A371" s="418"/>
      <c r="B371" s="40"/>
      <c r="C371" s="40"/>
      <c r="D371" s="419"/>
      <c r="E371" s="40"/>
      <c r="F371" s="40"/>
      <c r="G371" s="40"/>
      <c r="H371" s="40"/>
      <c r="I371" s="420"/>
      <c r="J371" s="40"/>
      <c r="K371" s="40"/>
      <c r="L371" s="40"/>
      <c r="M371" s="40"/>
      <c r="N371" s="421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20"/>
      <c r="AA371" s="40"/>
      <c r="AB371" s="422"/>
      <c r="AC371" s="422"/>
    </row>
    <row r="372" ht="14.25" customHeight="1">
      <c r="A372" s="418"/>
      <c r="B372" s="40"/>
      <c r="C372" s="40"/>
      <c r="D372" s="419"/>
      <c r="E372" s="40"/>
      <c r="F372" s="40"/>
      <c r="G372" s="40"/>
      <c r="H372" s="40"/>
      <c r="I372" s="420"/>
      <c r="J372" s="40"/>
      <c r="K372" s="40"/>
      <c r="L372" s="40"/>
      <c r="M372" s="40"/>
      <c r="N372" s="421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20"/>
      <c r="AA372" s="40"/>
      <c r="AB372" s="422"/>
      <c r="AC372" s="422"/>
    </row>
    <row r="373" ht="14.25" customHeight="1">
      <c r="A373" s="418"/>
      <c r="B373" s="40"/>
      <c r="C373" s="40"/>
      <c r="D373" s="419"/>
      <c r="E373" s="40"/>
      <c r="F373" s="40"/>
      <c r="G373" s="40"/>
      <c r="H373" s="40"/>
      <c r="I373" s="420"/>
      <c r="J373" s="40"/>
      <c r="K373" s="40"/>
      <c r="L373" s="40"/>
      <c r="M373" s="40"/>
      <c r="N373" s="421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20"/>
      <c r="AA373" s="40"/>
      <c r="AB373" s="422"/>
      <c r="AC373" s="422"/>
    </row>
    <row r="374" ht="14.25" customHeight="1">
      <c r="A374" s="418"/>
      <c r="B374" s="40"/>
      <c r="C374" s="40"/>
      <c r="D374" s="419"/>
      <c r="E374" s="40"/>
      <c r="F374" s="40"/>
      <c r="G374" s="40"/>
      <c r="H374" s="40"/>
      <c r="I374" s="420"/>
      <c r="J374" s="40"/>
      <c r="K374" s="40"/>
      <c r="L374" s="40"/>
      <c r="M374" s="40"/>
      <c r="N374" s="421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20"/>
      <c r="AA374" s="40"/>
      <c r="AB374" s="422"/>
      <c r="AC374" s="422"/>
    </row>
    <row r="375" ht="14.25" customHeight="1">
      <c r="A375" s="418"/>
      <c r="B375" s="40"/>
      <c r="C375" s="40"/>
      <c r="D375" s="419"/>
      <c r="E375" s="40"/>
      <c r="F375" s="40"/>
      <c r="G375" s="40"/>
      <c r="H375" s="40"/>
      <c r="I375" s="420"/>
      <c r="J375" s="40"/>
      <c r="K375" s="40"/>
      <c r="L375" s="40"/>
      <c r="M375" s="40"/>
      <c r="N375" s="421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20"/>
      <c r="AA375" s="40"/>
      <c r="AB375" s="422"/>
      <c r="AC375" s="422"/>
    </row>
    <row r="376" ht="14.25" customHeight="1">
      <c r="A376" s="418"/>
      <c r="B376" s="40"/>
      <c r="C376" s="40"/>
      <c r="D376" s="419"/>
      <c r="E376" s="40"/>
      <c r="F376" s="40"/>
      <c r="G376" s="40"/>
      <c r="H376" s="40"/>
      <c r="I376" s="420"/>
      <c r="J376" s="40"/>
      <c r="K376" s="40"/>
      <c r="L376" s="40"/>
      <c r="M376" s="40"/>
      <c r="N376" s="421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20"/>
      <c r="AA376" s="40"/>
      <c r="AB376" s="422"/>
      <c r="AC376" s="422"/>
    </row>
    <row r="377" ht="14.25" customHeight="1">
      <c r="A377" s="418"/>
      <c r="B377" s="40"/>
      <c r="C377" s="40"/>
      <c r="D377" s="419"/>
      <c r="E377" s="40"/>
      <c r="F377" s="40"/>
      <c r="G377" s="40"/>
      <c r="H377" s="40"/>
      <c r="I377" s="420"/>
      <c r="J377" s="40"/>
      <c r="K377" s="40"/>
      <c r="L377" s="40"/>
      <c r="M377" s="40"/>
      <c r="N377" s="421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20"/>
      <c r="AA377" s="40"/>
      <c r="AB377" s="422"/>
      <c r="AC377" s="422"/>
    </row>
    <row r="378" ht="14.25" customHeight="1">
      <c r="A378" s="418"/>
      <c r="B378" s="40"/>
      <c r="C378" s="40"/>
      <c r="D378" s="419"/>
      <c r="E378" s="40"/>
      <c r="F378" s="40"/>
      <c r="G378" s="40"/>
      <c r="H378" s="40"/>
      <c r="I378" s="420"/>
      <c r="J378" s="40"/>
      <c r="K378" s="40"/>
      <c r="L378" s="40"/>
      <c r="M378" s="40"/>
      <c r="N378" s="421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20"/>
      <c r="AA378" s="40"/>
      <c r="AB378" s="422"/>
      <c r="AC378" s="422"/>
    </row>
    <row r="379" ht="14.25" customHeight="1">
      <c r="A379" s="418"/>
      <c r="B379" s="40"/>
      <c r="C379" s="40"/>
      <c r="D379" s="419"/>
      <c r="E379" s="40"/>
      <c r="F379" s="40"/>
      <c r="G379" s="40"/>
      <c r="H379" s="40"/>
      <c r="I379" s="420"/>
      <c r="J379" s="40"/>
      <c r="K379" s="40"/>
      <c r="L379" s="40"/>
      <c r="M379" s="40"/>
      <c r="N379" s="421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20"/>
      <c r="AA379" s="40"/>
      <c r="AB379" s="422"/>
      <c r="AC379" s="422"/>
    </row>
    <row r="380" ht="14.25" customHeight="1">
      <c r="A380" s="418"/>
      <c r="B380" s="40"/>
      <c r="C380" s="40"/>
      <c r="D380" s="419"/>
      <c r="E380" s="40"/>
      <c r="F380" s="40"/>
      <c r="G380" s="40"/>
      <c r="H380" s="40"/>
      <c r="I380" s="420"/>
      <c r="J380" s="40"/>
      <c r="K380" s="40"/>
      <c r="L380" s="40"/>
      <c r="M380" s="40"/>
      <c r="N380" s="421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20"/>
      <c r="AA380" s="40"/>
      <c r="AB380" s="422"/>
      <c r="AC380" s="422"/>
    </row>
    <row r="381" ht="14.25" customHeight="1">
      <c r="A381" s="418"/>
      <c r="B381" s="40"/>
      <c r="C381" s="40"/>
      <c r="D381" s="419"/>
      <c r="E381" s="40"/>
      <c r="F381" s="40"/>
      <c r="G381" s="40"/>
      <c r="H381" s="40"/>
      <c r="I381" s="420"/>
      <c r="J381" s="40"/>
      <c r="K381" s="40"/>
      <c r="L381" s="40"/>
      <c r="M381" s="40"/>
      <c r="N381" s="421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20"/>
      <c r="AA381" s="40"/>
      <c r="AB381" s="422"/>
      <c r="AC381" s="422"/>
    </row>
    <row r="382" ht="14.25" customHeight="1">
      <c r="A382" s="418"/>
      <c r="B382" s="40"/>
      <c r="C382" s="40"/>
      <c r="D382" s="419"/>
      <c r="E382" s="40"/>
      <c r="F382" s="40"/>
      <c r="G382" s="40"/>
      <c r="H382" s="40"/>
      <c r="I382" s="420"/>
      <c r="J382" s="40"/>
      <c r="K382" s="40"/>
      <c r="L382" s="40"/>
      <c r="M382" s="40"/>
      <c r="N382" s="421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20"/>
      <c r="AA382" s="40"/>
      <c r="AB382" s="422"/>
      <c r="AC382" s="422"/>
    </row>
    <row r="383" ht="14.25" customHeight="1">
      <c r="A383" s="418"/>
      <c r="B383" s="40"/>
      <c r="C383" s="40"/>
      <c r="D383" s="419"/>
      <c r="E383" s="40"/>
      <c r="F383" s="40"/>
      <c r="G383" s="40"/>
      <c r="H383" s="40"/>
      <c r="I383" s="420"/>
      <c r="J383" s="40"/>
      <c r="K383" s="40"/>
      <c r="L383" s="40"/>
      <c r="M383" s="40"/>
      <c r="N383" s="421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20"/>
      <c r="AA383" s="40"/>
      <c r="AB383" s="422"/>
      <c r="AC383" s="422"/>
    </row>
    <row r="384" ht="14.25" customHeight="1">
      <c r="A384" s="418"/>
      <c r="B384" s="40"/>
      <c r="C384" s="40"/>
      <c r="D384" s="419"/>
      <c r="E384" s="40"/>
      <c r="F384" s="40"/>
      <c r="G384" s="40"/>
      <c r="H384" s="40"/>
      <c r="I384" s="420"/>
      <c r="J384" s="40"/>
      <c r="K384" s="40"/>
      <c r="L384" s="40"/>
      <c r="M384" s="40"/>
      <c r="N384" s="421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20"/>
      <c r="AA384" s="40"/>
      <c r="AB384" s="422"/>
      <c r="AC384" s="422"/>
    </row>
    <row r="385" ht="14.25" customHeight="1">
      <c r="A385" s="418"/>
      <c r="B385" s="40"/>
      <c r="C385" s="40"/>
      <c r="D385" s="419"/>
      <c r="E385" s="40"/>
      <c r="F385" s="40"/>
      <c r="G385" s="40"/>
      <c r="H385" s="40"/>
      <c r="I385" s="420"/>
      <c r="J385" s="40"/>
      <c r="K385" s="40"/>
      <c r="L385" s="40"/>
      <c r="M385" s="40"/>
      <c r="N385" s="421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20"/>
      <c r="AA385" s="40"/>
      <c r="AB385" s="422"/>
      <c r="AC385" s="422"/>
    </row>
    <row r="386" ht="14.25" customHeight="1">
      <c r="A386" s="418"/>
      <c r="B386" s="40"/>
      <c r="C386" s="40"/>
      <c r="D386" s="419"/>
      <c r="E386" s="40"/>
      <c r="F386" s="40"/>
      <c r="G386" s="40"/>
      <c r="H386" s="40"/>
      <c r="I386" s="420"/>
      <c r="J386" s="40"/>
      <c r="K386" s="40"/>
      <c r="L386" s="40"/>
      <c r="M386" s="40"/>
      <c r="N386" s="421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20"/>
      <c r="AA386" s="40"/>
      <c r="AB386" s="422"/>
      <c r="AC386" s="422"/>
    </row>
    <row r="387" ht="14.25" customHeight="1">
      <c r="A387" s="418"/>
      <c r="B387" s="40"/>
      <c r="C387" s="40"/>
      <c r="D387" s="419"/>
      <c r="E387" s="40"/>
      <c r="F387" s="40"/>
      <c r="G387" s="40"/>
      <c r="H387" s="40"/>
      <c r="I387" s="420"/>
      <c r="J387" s="40"/>
      <c r="K387" s="40"/>
      <c r="L387" s="40"/>
      <c r="M387" s="40"/>
      <c r="N387" s="421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20"/>
      <c r="AA387" s="40"/>
      <c r="AB387" s="422"/>
      <c r="AC387" s="422"/>
    </row>
    <row r="388" ht="14.25" customHeight="1">
      <c r="A388" s="418"/>
      <c r="B388" s="40"/>
      <c r="C388" s="40"/>
      <c r="D388" s="419"/>
      <c r="E388" s="40"/>
      <c r="F388" s="40"/>
      <c r="G388" s="40"/>
      <c r="H388" s="40"/>
      <c r="I388" s="420"/>
      <c r="J388" s="40"/>
      <c r="K388" s="40"/>
      <c r="L388" s="40"/>
      <c r="M388" s="40"/>
      <c r="N388" s="421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20"/>
      <c r="AA388" s="40"/>
      <c r="AB388" s="422"/>
      <c r="AC388" s="422"/>
    </row>
    <row r="389" ht="14.25" customHeight="1">
      <c r="A389" s="418"/>
      <c r="B389" s="40"/>
      <c r="C389" s="40"/>
      <c r="D389" s="419"/>
      <c r="E389" s="40"/>
      <c r="F389" s="40"/>
      <c r="G389" s="40"/>
      <c r="H389" s="40"/>
      <c r="I389" s="420"/>
      <c r="J389" s="40"/>
      <c r="K389" s="40"/>
      <c r="L389" s="40"/>
      <c r="M389" s="40"/>
      <c r="N389" s="421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20"/>
      <c r="AA389" s="40"/>
      <c r="AB389" s="422"/>
      <c r="AC389" s="422"/>
    </row>
    <row r="390" ht="14.25" customHeight="1">
      <c r="A390" s="418"/>
      <c r="B390" s="40"/>
      <c r="C390" s="40"/>
      <c r="D390" s="419"/>
      <c r="E390" s="40"/>
      <c r="F390" s="40"/>
      <c r="G390" s="40"/>
      <c r="H390" s="40"/>
      <c r="I390" s="420"/>
      <c r="J390" s="40"/>
      <c r="K390" s="40"/>
      <c r="L390" s="40"/>
      <c r="M390" s="40"/>
      <c r="N390" s="421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20"/>
      <c r="AA390" s="40"/>
      <c r="AB390" s="422"/>
      <c r="AC390" s="422"/>
    </row>
    <row r="391" ht="14.25" customHeight="1">
      <c r="A391" s="418"/>
      <c r="B391" s="40"/>
      <c r="C391" s="40"/>
      <c r="D391" s="419"/>
      <c r="E391" s="40"/>
      <c r="F391" s="40"/>
      <c r="G391" s="40"/>
      <c r="H391" s="40"/>
      <c r="I391" s="420"/>
      <c r="J391" s="40"/>
      <c r="K391" s="40"/>
      <c r="L391" s="40"/>
      <c r="M391" s="40"/>
      <c r="N391" s="421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20"/>
      <c r="AA391" s="40"/>
      <c r="AB391" s="422"/>
      <c r="AC391" s="422"/>
    </row>
    <row r="392" ht="14.25" customHeight="1">
      <c r="A392" s="418"/>
      <c r="B392" s="40"/>
      <c r="C392" s="40"/>
      <c r="D392" s="419"/>
      <c r="E392" s="40"/>
      <c r="F392" s="40"/>
      <c r="G392" s="40"/>
      <c r="H392" s="40"/>
      <c r="I392" s="420"/>
      <c r="J392" s="40"/>
      <c r="K392" s="40"/>
      <c r="L392" s="40"/>
      <c r="M392" s="40"/>
      <c r="N392" s="421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20"/>
      <c r="AA392" s="40"/>
      <c r="AB392" s="422"/>
      <c r="AC392" s="422"/>
    </row>
    <row r="393" ht="14.25" customHeight="1">
      <c r="A393" s="418"/>
      <c r="B393" s="40"/>
      <c r="C393" s="40"/>
      <c r="D393" s="419"/>
      <c r="E393" s="40"/>
      <c r="F393" s="40"/>
      <c r="G393" s="40"/>
      <c r="H393" s="40"/>
      <c r="I393" s="420"/>
      <c r="J393" s="40"/>
      <c r="K393" s="40"/>
      <c r="L393" s="40"/>
      <c r="M393" s="40"/>
      <c r="N393" s="421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20"/>
      <c r="AA393" s="40"/>
      <c r="AB393" s="422"/>
      <c r="AC393" s="422"/>
    </row>
    <row r="394" ht="14.25" customHeight="1">
      <c r="A394" s="418"/>
      <c r="B394" s="40"/>
      <c r="C394" s="40"/>
      <c r="D394" s="419"/>
      <c r="E394" s="40"/>
      <c r="F394" s="40"/>
      <c r="G394" s="40"/>
      <c r="H394" s="40"/>
      <c r="I394" s="420"/>
      <c r="J394" s="40"/>
      <c r="K394" s="40"/>
      <c r="L394" s="40"/>
      <c r="M394" s="40"/>
      <c r="N394" s="421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20"/>
      <c r="AA394" s="40"/>
      <c r="AB394" s="422"/>
      <c r="AC394" s="422"/>
    </row>
    <row r="395" ht="14.25" customHeight="1">
      <c r="A395" s="418"/>
      <c r="B395" s="40"/>
      <c r="C395" s="40"/>
      <c r="D395" s="419"/>
      <c r="E395" s="40"/>
      <c r="F395" s="40"/>
      <c r="G395" s="40"/>
      <c r="H395" s="40"/>
      <c r="I395" s="420"/>
      <c r="J395" s="40"/>
      <c r="K395" s="40"/>
      <c r="L395" s="40"/>
      <c r="M395" s="40"/>
      <c r="N395" s="421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20"/>
      <c r="AA395" s="40"/>
      <c r="AB395" s="422"/>
      <c r="AC395" s="422"/>
    </row>
    <row r="396" ht="14.25" customHeight="1">
      <c r="A396" s="418"/>
      <c r="B396" s="40"/>
      <c r="C396" s="40"/>
      <c r="D396" s="419"/>
      <c r="E396" s="40"/>
      <c r="F396" s="40"/>
      <c r="G396" s="40"/>
      <c r="H396" s="40"/>
      <c r="I396" s="420"/>
      <c r="J396" s="40"/>
      <c r="K396" s="40"/>
      <c r="L396" s="40"/>
      <c r="M396" s="40"/>
      <c r="N396" s="421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20"/>
      <c r="AA396" s="40"/>
      <c r="AB396" s="422"/>
      <c r="AC396" s="422"/>
    </row>
    <row r="397" ht="14.25" customHeight="1">
      <c r="A397" s="418"/>
      <c r="B397" s="40"/>
      <c r="C397" s="40"/>
      <c r="D397" s="419"/>
      <c r="E397" s="40"/>
      <c r="F397" s="40"/>
      <c r="G397" s="40"/>
      <c r="H397" s="40"/>
      <c r="I397" s="420"/>
      <c r="J397" s="40"/>
      <c r="K397" s="40"/>
      <c r="L397" s="40"/>
      <c r="M397" s="40"/>
      <c r="N397" s="421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20"/>
      <c r="AA397" s="40"/>
      <c r="AB397" s="422"/>
      <c r="AC397" s="422"/>
    </row>
    <row r="398" ht="14.25" customHeight="1">
      <c r="A398" s="418"/>
      <c r="B398" s="40"/>
      <c r="C398" s="40"/>
      <c r="D398" s="419"/>
      <c r="E398" s="40"/>
      <c r="F398" s="40"/>
      <c r="G398" s="40"/>
      <c r="H398" s="40"/>
      <c r="I398" s="420"/>
      <c r="J398" s="40"/>
      <c r="K398" s="40"/>
      <c r="L398" s="40"/>
      <c r="M398" s="40"/>
      <c r="N398" s="421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20"/>
      <c r="AA398" s="40"/>
      <c r="AB398" s="422"/>
      <c r="AC398" s="422"/>
    </row>
    <row r="399" ht="14.25" customHeight="1">
      <c r="A399" s="418"/>
      <c r="B399" s="40"/>
      <c r="C399" s="40"/>
      <c r="D399" s="419"/>
      <c r="E399" s="40"/>
      <c r="F399" s="40"/>
      <c r="G399" s="40"/>
      <c r="H399" s="40"/>
      <c r="I399" s="420"/>
      <c r="J399" s="40"/>
      <c r="K399" s="40"/>
      <c r="L399" s="40"/>
      <c r="M399" s="40"/>
      <c r="N399" s="421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20"/>
      <c r="AA399" s="40"/>
      <c r="AB399" s="422"/>
      <c r="AC399" s="422"/>
    </row>
    <row r="400" ht="14.25" customHeight="1">
      <c r="A400" s="418"/>
      <c r="B400" s="40"/>
      <c r="C400" s="40"/>
      <c r="D400" s="419"/>
      <c r="E400" s="40"/>
      <c r="F400" s="40"/>
      <c r="G400" s="40"/>
      <c r="H400" s="40"/>
      <c r="I400" s="420"/>
      <c r="J400" s="40"/>
      <c r="K400" s="40"/>
      <c r="L400" s="40"/>
      <c r="M400" s="40"/>
      <c r="N400" s="421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20"/>
      <c r="AA400" s="40"/>
      <c r="AB400" s="422"/>
      <c r="AC400" s="422"/>
    </row>
    <row r="401" ht="14.25" customHeight="1">
      <c r="A401" s="418"/>
      <c r="B401" s="40"/>
      <c r="C401" s="40"/>
      <c r="D401" s="419"/>
      <c r="E401" s="40"/>
      <c r="F401" s="40"/>
      <c r="G401" s="40"/>
      <c r="H401" s="40"/>
      <c r="I401" s="420"/>
      <c r="J401" s="40"/>
      <c r="K401" s="40"/>
      <c r="L401" s="40"/>
      <c r="M401" s="40"/>
      <c r="N401" s="421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20"/>
      <c r="AA401" s="40"/>
      <c r="AB401" s="422"/>
      <c r="AC401" s="422"/>
    </row>
    <row r="402" ht="14.25" customHeight="1">
      <c r="A402" s="418"/>
      <c r="B402" s="40"/>
      <c r="C402" s="40"/>
      <c r="D402" s="419"/>
      <c r="E402" s="40"/>
      <c r="F402" s="40"/>
      <c r="G402" s="40"/>
      <c r="H402" s="40"/>
      <c r="I402" s="420"/>
      <c r="J402" s="40"/>
      <c r="K402" s="40"/>
      <c r="L402" s="40"/>
      <c r="M402" s="40"/>
      <c r="N402" s="421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20"/>
      <c r="AA402" s="40"/>
      <c r="AB402" s="422"/>
      <c r="AC402" s="422"/>
    </row>
    <row r="403" ht="14.25" customHeight="1">
      <c r="A403" s="418"/>
      <c r="B403" s="40"/>
      <c r="C403" s="40"/>
      <c r="D403" s="419"/>
      <c r="E403" s="40"/>
      <c r="F403" s="40"/>
      <c r="G403" s="40"/>
      <c r="H403" s="40"/>
      <c r="I403" s="420"/>
      <c r="J403" s="40"/>
      <c r="K403" s="40"/>
      <c r="L403" s="40"/>
      <c r="M403" s="40"/>
      <c r="N403" s="421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20"/>
      <c r="AA403" s="40"/>
      <c r="AB403" s="422"/>
      <c r="AC403" s="422"/>
    </row>
    <row r="404" ht="14.25" customHeight="1">
      <c r="A404" s="418"/>
      <c r="B404" s="40"/>
      <c r="C404" s="40"/>
      <c r="D404" s="419"/>
      <c r="E404" s="40"/>
      <c r="F404" s="40"/>
      <c r="G404" s="40"/>
      <c r="H404" s="40"/>
      <c r="I404" s="420"/>
      <c r="J404" s="40"/>
      <c r="K404" s="40"/>
      <c r="L404" s="40"/>
      <c r="M404" s="40"/>
      <c r="N404" s="421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20"/>
      <c r="AA404" s="40"/>
      <c r="AB404" s="422"/>
      <c r="AC404" s="422"/>
    </row>
    <row r="405" ht="14.25" customHeight="1">
      <c r="A405" s="418"/>
      <c r="B405" s="40"/>
      <c r="C405" s="40"/>
      <c r="D405" s="419"/>
      <c r="E405" s="40"/>
      <c r="F405" s="40"/>
      <c r="G405" s="40"/>
      <c r="H405" s="40"/>
      <c r="I405" s="420"/>
      <c r="J405" s="40"/>
      <c r="K405" s="40"/>
      <c r="L405" s="40"/>
      <c r="M405" s="40"/>
      <c r="N405" s="421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20"/>
      <c r="AA405" s="40"/>
      <c r="AB405" s="422"/>
      <c r="AC405" s="422"/>
    </row>
    <row r="406" ht="14.25" customHeight="1">
      <c r="A406" s="418"/>
      <c r="B406" s="40"/>
      <c r="C406" s="40"/>
      <c r="D406" s="419"/>
      <c r="E406" s="40"/>
      <c r="F406" s="40"/>
      <c r="G406" s="40"/>
      <c r="H406" s="40"/>
      <c r="I406" s="420"/>
      <c r="J406" s="40"/>
      <c r="K406" s="40"/>
      <c r="L406" s="40"/>
      <c r="M406" s="40"/>
      <c r="N406" s="421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20"/>
      <c r="AA406" s="40"/>
      <c r="AB406" s="422"/>
      <c r="AC406" s="422"/>
    </row>
    <row r="407" ht="14.25" customHeight="1">
      <c r="A407" s="418"/>
      <c r="B407" s="40"/>
      <c r="C407" s="40"/>
      <c r="D407" s="419"/>
      <c r="E407" s="40"/>
      <c r="F407" s="40"/>
      <c r="G407" s="40"/>
      <c r="H407" s="40"/>
      <c r="I407" s="420"/>
      <c r="J407" s="40"/>
      <c r="K407" s="40"/>
      <c r="L407" s="40"/>
      <c r="M407" s="40"/>
      <c r="N407" s="421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20"/>
      <c r="AA407" s="40"/>
      <c r="AB407" s="422"/>
      <c r="AC407" s="422"/>
    </row>
    <row r="408" ht="14.25" customHeight="1">
      <c r="A408" s="418"/>
      <c r="B408" s="40"/>
      <c r="C408" s="40"/>
      <c r="D408" s="419"/>
      <c r="E408" s="40"/>
      <c r="F408" s="40"/>
      <c r="G408" s="40"/>
      <c r="H408" s="40"/>
      <c r="I408" s="420"/>
      <c r="J408" s="40"/>
      <c r="K408" s="40"/>
      <c r="L408" s="40"/>
      <c r="M408" s="40"/>
      <c r="N408" s="421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20"/>
      <c r="AA408" s="40"/>
      <c r="AB408" s="422"/>
      <c r="AC408" s="422"/>
    </row>
    <row r="409" ht="14.25" customHeight="1">
      <c r="A409" s="418"/>
      <c r="B409" s="40"/>
      <c r="C409" s="40"/>
      <c r="D409" s="419"/>
      <c r="E409" s="40"/>
      <c r="F409" s="40"/>
      <c r="G409" s="40"/>
      <c r="H409" s="40"/>
      <c r="I409" s="420"/>
      <c r="J409" s="40"/>
      <c r="K409" s="40"/>
      <c r="L409" s="40"/>
      <c r="M409" s="40"/>
      <c r="N409" s="421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20"/>
      <c r="AA409" s="40"/>
      <c r="AB409" s="422"/>
      <c r="AC409" s="422"/>
    </row>
    <row r="410" ht="14.25" customHeight="1">
      <c r="A410" s="418"/>
      <c r="B410" s="40"/>
      <c r="C410" s="40"/>
      <c r="D410" s="419"/>
      <c r="E410" s="40"/>
      <c r="F410" s="40"/>
      <c r="G410" s="40"/>
      <c r="H410" s="40"/>
      <c r="I410" s="420"/>
      <c r="J410" s="40"/>
      <c r="K410" s="40"/>
      <c r="L410" s="40"/>
      <c r="M410" s="40"/>
      <c r="N410" s="421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20"/>
      <c r="AA410" s="40"/>
      <c r="AB410" s="422"/>
      <c r="AC410" s="422"/>
    </row>
    <row r="411" ht="14.25" customHeight="1">
      <c r="A411" s="418"/>
      <c r="B411" s="40"/>
      <c r="C411" s="40"/>
      <c r="D411" s="419"/>
      <c r="E411" s="40"/>
      <c r="F411" s="40"/>
      <c r="G411" s="40"/>
      <c r="H411" s="40"/>
      <c r="I411" s="420"/>
      <c r="J411" s="40"/>
      <c r="K411" s="40"/>
      <c r="L411" s="40"/>
      <c r="M411" s="40"/>
      <c r="N411" s="421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20"/>
      <c r="AA411" s="40"/>
      <c r="AB411" s="422"/>
      <c r="AC411" s="422"/>
    </row>
    <row r="412" ht="14.25" customHeight="1">
      <c r="A412" s="418"/>
      <c r="B412" s="40"/>
      <c r="C412" s="40"/>
      <c r="D412" s="419"/>
      <c r="E412" s="40"/>
      <c r="F412" s="40"/>
      <c r="G412" s="40"/>
      <c r="H412" s="40"/>
      <c r="I412" s="420"/>
      <c r="J412" s="40"/>
      <c r="K412" s="40"/>
      <c r="L412" s="40"/>
      <c r="M412" s="40"/>
      <c r="N412" s="421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20"/>
      <c r="AA412" s="40"/>
      <c r="AB412" s="422"/>
      <c r="AC412" s="422"/>
    </row>
    <row r="413" ht="14.25" customHeight="1">
      <c r="A413" s="418"/>
      <c r="B413" s="40"/>
      <c r="C413" s="40"/>
      <c r="D413" s="419"/>
      <c r="E413" s="40"/>
      <c r="F413" s="40"/>
      <c r="G413" s="40"/>
      <c r="H413" s="40"/>
      <c r="I413" s="420"/>
      <c r="J413" s="40"/>
      <c r="K413" s="40"/>
      <c r="L413" s="40"/>
      <c r="M413" s="40"/>
      <c r="N413" s="421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20"/>
      <c r="AA413" s="40"/>
      <c r="AB413" s="422"/>
      <c r="AC413" s="422"/>
    </row>
    <row r="414" ht="14.25" customHeight="1">
      <c r="A414" s="418"/>
      <c r="B414" s="40"/>
      <c r="C414" s="40"/>
      <c r="D414" s="419"/>
      <c r="E414" s="40"/>
      <c r="F414" s="40"/>
      <c r="G414" s="40"/>
      <c r="H414" s="40"/>
      <c r="I414" s="420"/>
      <c r="J414" s="40"/>
      <c r="K414" s="40"/>
      <c r="L414" s="40"/>
      <c r="M414" s="40"/>
      <c r="N414" s="421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20"/>
      <c r="AA414" s="40"/>
      <c r="AB414" s="422"/>
      <c r="AC414" s="422"/>
    </row>
    <row r="415" ht="14.25" customHeight="1">
      <c r="A415" s="418"/>
      <c r="B415" s="40"/>
      <c r="C415" s="40"/>
      <c r="D415" s="419"/>
      <c r="E415" s="40"/>
      <c r="F415" s="40"/>
      <c r="G415" s="40"/>
      <c r="H415" s="40"/>
      <c r="I415" s="420"/>
      <c r="J415" s="40"/>
      <c r="K415" s="40"/>
      <c r="L415" s="40"/>
      <c r="M415" s="40"/>
      <c r="N415" s="421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20"/>
      <c r="AA415" s="40"/>
      <c r="AB415" s="422"/>
      <c r="AC415" s="422"/>
    </row>
    <row r="416" ht="14.25" customHeight="1">
      <c r="A416" s="418"/>
      <c r="B416" s="40"/>
      <c r="C416" s="40"/>
      <c r="D416" s="419"/>
      <c r="E416" s="40"/>
      <c r="F416" s="40"/>
      <c r="G416" s="40"/>
      <c r="H416" s="40"/>
      <c r="I416" s="420"/>
      <c r="J416" s="40"/>
      <c r="K416" s="40"/>
      <c r="L416" s="40"/>
      <c r="M416" s="40"/>
      <c r="N416" s="421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20"/>
      <c r="AA416" s="40"/>
      <c r="AB416" s="422"/>
      <c r="AC416" s="422"/>
    </row>
    <row r="417" ht="14.25" customHeight="1">
      <c r="A417" s="418"/>
      <c r="B417" s="40"/>
      <c r="C417" s="40"/>
      <c r="D417" s="419"/>
      <c r="E417" s="40"/>
      <c r="F417" s="40"/>
      <c r="G417" s="40"/>
      <c r="H417" s="40"/>
      <c r="I417" s="420"/>
      <c r="J417" s="40"/>
      <c r="K417" s="40"/>
      <c r="L417" s="40"/>
      <c r="M417" s="40"/>
      <c r="N417" s="421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20"/>
      <c r="AA417" s="40"/>
      <c r="AB417" s="422"/>
      <c r="AC417" s="422"/>
    </row>
    <row r="418" ht="14.25" customHeight="1">
      <c r="A418" s="418"/>
      <c r="B418" s="40"/>
      <c r="C418" s="40"/>
      <c r="D418" s="419"/>
      <c r="E418" s="40"/>
      <c r="F418" s="40"/>
      <c r="G418" s="40"/>
      <c r="H418" s="40"/>
      <c r="I418" s="420"/>
      <c r="J418" s="40"/>
      <c r="K418" s="40"/>
      <c r="L418" s="40"/>
      <c r="M418" s="40"/>
      <c r="N418" s="421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20"/>
      <c r="AA418" s="40"/>
      <c r="AB418" s="422"/>
      <c r="AC418" s="422"/>
    </row>
    <row r="419" ht="14.25" customHeight="1">
      <c r="A419" s="418"/>
      <c r="B419" s="40"/>
      <c r="C419" s="40"/>
      <c r="D419" s="419"/>
      <c r="E419" s="40"/>
      <c r="F419" s="40"/>
      <c r="G419" s="40"/>
      <c r="H419" s="40"/>
      <c r="I419" s="420"/>
      <c r="J419" s="40"/>
      <c r="K419" s="40"/>
      <c r="L419" s="40"/>
      <c r="M419" s="40"/>
      <c r="N419" s="421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20"/>
      <c r="AA419" s="40"/>
      <c r="AB419" s="422"/>
      <c r="AC419" s="422"/>
    </row>
    <row r="420" ht="14.25" customHeight="1">
      <c r="A420" s="418"/>
      <c r="B420" s="40"/>
      <c r="C420" s="40"/>
      <c r="D420" s="419"/>
      <c r="E420" s="40"/>
      <c r="F420" s="40"/>
      <c r="G420" s="40"/>
      <c r="H420" s="40"/>
      <c r="I420" s="420"/>
      <c r="J420" s="40"/>
      <c r="K420" s="40"/>
      <c r="L420" s="40"/>
      <c r="M420" s="40"/>
      <c r="N420" s="421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20"/>
      <c r="AA420" s="40"/>
      <c r="AB420" s="422"/>
      <c r="AC420" s="422"/>
    </row>
    <row r="421" ht="14.25" customHeight="1">
      <c r="A421" s="418"/>
      <c r="B421" s="40"/>
      <c r="C421" s="40"/>
      <c r="D421" s="419"/>
      <c r="E421" s="40"/>
      <c r="F421" s="40"/>
      <c r="G421" s="40"/>
      <c r="H421" s="40"/>
      <c r="I421" s="420"/>
      <c r="J421" s="40"/>
      <c r="K421" s="40"/>
      <c r="L421" s="40"/>
      <c r="M421" s="40"/>
      <c r="N421" s="421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20"/>
      <c r="AA421" s="40"/>
      <c r="AB421" s="422"/>
      <c r="AC421" s="422"/>
    </row>
    <row r="422" ht="14.25" customHeight="1">
      <c r="A422" s="418"/>
      <c r="B422" s="40"/>
      <c r="C422" s="40"/>
      <c r="D422" s="419"/>
      <c r="E422" s="40"/>
      <c r="F422" s="40"/>
      <c r="G422" s="40"/>
      <c r="H422" s="40"/>
      <c r="I422" s="420"/>
      <c r="J422" s="40"/>
      <c r="K422" s="40"/>
      <c r="L422" s="40"/>
      <c r="M422" s="40"/>
      <c r="N422" s="421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20"/>
      <c r="AA422" s="40"/>
      <c r="AB422" s="422"/>
      <c r="AC422" s="422"/>
    </row>
    <row r="423" ht="14.25" customHeight="1">
      <c r="A423" s="418"/>
      <c r="B423" s="40"/>
      <c r="C423" s="40"/>
      <c r="D423" s="419"/>
      <c r="E423" s="40"/>
      <c r="F423" s="40"/>
      <c r="G423" s="40"/>
      <c r="H423" s="40"/>
      <c r="I423" s="420"/>
      <c r="J423" s="40"/>
      <c r="K423" s="40"/>
      <c r="L423" s="40"/>
      <c r="M423" s="40"/>
      <c r="N423" s="421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20"/>
      <c r="AA423" s="40"/>
      <c r="AB423" s="422"/>
      <c r="AC423" s="422"/>
    </row>
    <row r="424" ht="14.25" customHeight="1">
      <c r="A424" s="418"/>
      <c r="B424" s="40"/>
      <c r="C424" s="40"/>
      <c r="D424" s="419"/>
      <c r="E424" s="40"/>
      <c r="F424" s="40"/>
      <c r="G424" s="40"/>
      <c r="H424" s="40"/>
      <c r="I424" s="420"/>
      <c r="J424" s="40"/>
      <c r="K424" s="40"/>
      <c r="L424" s="40"/>
      <c r="M424" s="40"/>
      <c r="N424" s="421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20"/>
      <c r="AA424" s="40"/>
      <c r="AB424" s="422"/>
      <c r="AC424" s="422"/>
    </row>
    <row r="425" ht="14.25" customHeight="1">
      <c r="A425" s="418"/>
      <c r="B425" s="40"/>
      <c r="C425" s="40"/>
      <c r="D425" s="419"/>
      <c r="E425" s="40"/>
      <c r="F425" s="40"/>
      <c r="G425" s="40"/>
      <c r="H425" s="40"/>
      <c r="I425" s="420"/>
      <c r="J425" s="40"/>
      <c r="K425" s="40"/>
      <c r="L425" s="40"/>
      <c r="M425" s="40"/>
      <c r="N425" s="421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20"/>
      <c r="AA425" s="40"/>
      <c r="AB425" s="422"/>
      <c r="AC425" s="422"/>
    </row>
    <row r="426" ht="14.25" customHeight="1">
      <c r="A426" s="418"/>
      <c r="B426" s="40"/>
      <c r="C426" s="40"/>
      <c r="D426" s="419"/>
      <c r="E426" s="40"/>
      <c r="F426" s="40"/>
      <c r="G426" s="40"/>
      <c r="H426" s="40"/>
      <c r="I426" s="420"/>
      <c r="J426" s="40"/>
      <c r="K426" s="40"/>
      <c r="L426" s="40"/>
      <c r="M426" s="40"/>
      <c r="N426" s="421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20"/>
      <c r="AA426" s="40"/>
      <c r="AB426" s="422"/>
      <c r="AC426" s="422"/>
    </row>
    <row r="427" ht="14.25" customHeight="1">
      <c r="A427" s="418"/>
      <c r="B427" s="40"/>
      <c r="C427" s="40"/>
      <c r="D427" s="419"/>
      <c r="E427" s="40"/>
      <c r="F427" s="40"/>
      <c r="G427" s="40"/>
      <c r="H427" s="40"/>
      <c r="I427" s="420"/>
      <c r="J427" s="40"/>
      <c r="K427" s="40"/>
      <c r="L427" s="40"/>
      <c r="M427" s="40"/>
      <c r="N427" s="421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20"/>
      <c r="AA427" s="40"/>
      <c r="AB427" s="422"/>
      <c r="AC427" s="422"/>
    </row>
    <row r="428" ht="14.25" customHeight="1">
      <c r="A428" s="418"/>
      <c r="B428" s="40"/>
      <c r="C428" s="40"/>
      <c r="D428" s="419"/>
      <c r="E428" s="40"/>
      <c r="F428" s="40"/>
      <c r="G428" s="40"/>
      <c r="H428" s="40"/>
      <c r="I428" s="420"/>
      <c r="J428" s="40"/>
      <c r="K428" s="40"/>
      <c r="L428" s="40"/>
      <c r="M428" s="40"/>
      <c r="N428" s="421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20"/>
      <c r="AA428" s="40"/>
      <c r="AB428" s="422"/>
      <c r="AC428" s="422"/>
    </row>
    <row r="429" ht="14.25" customHeight="1">
      <c r="A429" s="418"/>
      <c r="B429" s="40"/>
      <c r="C429" s="40"/>
      <c r="D429" s="419"/>
      <c r="E429" s="40"/>
      <c r="F429" s="40"/>
      <c r="G429" s="40"/>
      <c r="H429" s="40"/>
      <c r="I429" s="420"/>
      <c r="J429" s="40"/>
      <c r="K429" s="40"/>
      <c r="L429" s="40"/>
      <c r="M429" s="40"/>
      <c r="N429" s="421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20"/>
      <c r="AA429" s="40"/>
      <c r="AB429" s="422"/>
      <c r="AC429" s="422"/>
    </row>
    <row r="430" ht="14.25" customHeight="1">
      <c r="A430" s="418"/>
      <c r="B430" s="40"/>
      <c r="C430" s="40"/>
      <c r="D430" s="419"/>
      <c r="E430" s="40"/>
      <c r="F430" s="40"/>
      <c r="G430" s="40"/>
      <c r="H430" s="40"/>
      <c r="I430" s="420"/>
      <c r="J430" s="40"/>
      <c r="K430" s="40"/>
      <c r="L430" s="40"/>
      <c r="M430" s="40"/>
      <c r="N430" s="421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20"/>
      <c r="AA430" s="40"/>
      <c r="AB430" s="422"/>
      <c r="AC430" s="422"/>
    </row>
    <row r="431" ht="14.25" customHeight="1">
      <c r="A431" s="418"/>
      <c r="B431" s="40"/>
      <c r="C431" s="40"/>
      <c r="D431" s="419"/>
      <c r="E431" s="40"/>
      <c r="F431" s="40"/>
      <c r="G431" s="40"/>
      <c r="H431" s="40"/>
      <c r="I431" s="420"/>
      <c r="J431" s="40"/>
      <c r="K431" s="40"/>
      <c r="L431" s="40"/>
      <c r="M431" s="40"/>
      <c r="N431" s="421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20"/>
      <c r="AA431" s="40"/>
      <c r="AB431" s="422"/>
      <c r="AC431" s="422"/>
    </row>
    <row r="432" ht="14.25" customHeight="1">
      <c r="A432" s="418"/>
      <c r="B432" s="40"/>
      <c r="C432" s="40"/>
      <c r="D432" s="419"/>
      <c r="E432" s="40"/>
      <c r="F432" s="40"/>
      <c r="G432" s="40"/>
      <c r="H432" s="40"/>
      <c r="I432" s="420"/>
      <c r="J432" s="40"/>
      <c r="K432" s="40"/>
      <c r="L432" s="40"/>
      <c r="M432" s="40"/>
      <c r="N432" s="421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20"/>
      <c r="AA432" s="40"/>
      <c r="AB432" s="422"/>
      <c r="AC432" s="422"/>
    </row>
    <row r="433" ht="14.25" customHeight="1">
      <c r="A433" s="418"/>
      <c r="B433" s="40"/>
      <c r="C433" s="40"/>
      <c r="D433" s="419"/>
      <c r="E433" s="40"/>
      <c r="F433" s="40"/>
      <c r="G433" s="40"/>
      <c r="H433" s="40"/>
      <c r="I433" s="420"/>
      <c r="J433" s="40"/>
      <c r="K433" s="40"/>
      <c r="L433" s="40"/>
      <c r="M433" s="40"/>
      <c r="N433" s="421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20"/>
      <c r="AA433" s="40"/>
      <c r="AB433" s="422"/>
      <c r="AC433" s="422"/>
    </row>
    <row r="434" ht="14.25" customHeight="1">
      <c r="A434" s="418"/>
      <c r="B434" s="40"/>
      <c r="C434" s="40"/>
      <c r="D434" s="419"/>
      <c r="E434" s="40"/>
      <c r="F434" s="40"/>
      <c r="G434" s="40"/>
      <c r="H434" s="40"/>
      <c r="I434" s="420"/>
      <c r="J434" s="40"/>
      <c r="K434" s="40"/>
      <c r="L434" s="40"/>
      <c r="M434" s="40"/>
      <c r="N434" s="421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20"/>
      <c r="AA434" s="40"/>
      <c r="AB434" s="422"/>
      <c r="AC434" s="422"/>
    </row>
    <row r="435" ht="14.25" customHeight="1">
      <c r="A435" s="418"/>
      <c r="B435" s="40"/>
      <c r="C435" s="40"/>
      <c r="D435" s="419"/>
      <c r="E435" s="40"/>
      <c r="F435" s="40"/>
      <c r="G435" s="40"/>
      <c r="H435" s="40"/>
      <c r="I435" s="420"/>
      <c r="J435" s="40"/>
      <c r="K435" s="40"/>
      <c r="L435" s="40"/>
      <c r="M435" s="40"/>
      <c r="N435" s="421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20"/>
      <c r="AA435" s="40"/>
      <c r="AB435" s="422"/>
      <c r="AC435" s="422"/>
    </row>
    <row r="436" ht="14.25" customHeight="1">
      <c r="A436" s="418"/>
      <c r="B436" s="40"/>
      <c r="C436" s="40"/>
      <c r="D436" s="419"/>
      <c r="E436" s="40"/>
      <c r="F436" s="40"/>
      <c r="G436" s="40"/>
      <c r="H436" s="40"/>
      <c r="I436" s="420"/>
      <c r="J436" s="40"/>
      <c r="K436" s="40"/>
      <c r="L436" s="40"/>
      <c r="M436" s="40"/>
      <c r="N436" s="421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20"/>
      <c r="AA436" s="40"/>
      <c r="AB436" s="422"/>
      <c r="AC436" s="422"/>
    </row>
    <row r="437" ht="14.25" customHeight="1">
      <c r="A437" s="418"/>
      <c r="B437" s="40"/>
      <c r="C437" s="40"/>
      <c r="D437" s="419"/>
      <c r="E437" s="40"/>
      <c r="F437" s="40"/>
      <c r="G437" s="40"/>
      <c r="H437" s="40"/>
      <c r="I437" s="420"/>
      <c r="J437" s="40"/>
      <c r="K437" s="40"/>
      <c r="L437" s="40"/>
      <c r="M437" s="40"/>
      <c r="N437" s="421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20"/>
      <c r="AA437" s="40"/>
      <c r="AB437" s="422"/>
      <c r="AC437" s="422"/>
    </row>
    <row r="438" ht="14.25" customHeight="1">
      <c r="A438" s="418"/>
      <c r="B438" s="40"/>
      <c r="C438" s="40"/>
      <c r="D438" s="419"/>
      <c r="E438" s="40"/>
      <c r="F438" s="40"/>
      <c r="G438" s="40"/>
      <c r="H438" s="40"/>
      <c r="I438" s="420"/>
      <c r="J438" s="40"/>
      <c r="K438" s="40"/>
      <c r="L438" s="40"/>
      <c r="M438" s="40"/>
      <c r="N438" s="421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20"/>
      <c r="AA438" s="40"/>
      <c r="AB438" s="422"/>
      <c r="AC438" s="422"/>
    </row>
    <row r="439" ht="14.25" customHeight="1">
      <c r="A439" s="418"/>
      <c r="B439" s="40"/>
      <c r="C439" s="40"/>
      <c r="D439" s="419"/>
      <c r="E439" s="40"/>
      <c r="F439" s="40"/>
      <c r="G439" s="40"/>
      <c r="H439" s="40"/>
      <c r="I439" s="420"/>
      <c r="J439" s="40"/>
      <c r="K439" s="40"/>
      <c r="L439" s="40"/>
      <c r="M439" s="40"/>
      <c r="N439" s="421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20"/>
      <c r="AA439" s="40"/>
      <c r="AB439" s="422"/>
      <c r="AC439" s="422"/>
    </row>
    <row r="440" ht="14.25" customHeight="1">
      <c r="A440" s="418"/>
      <c r="B440" s="40"/>
      <c r="C440" s="40"/>
      <c r="D440" s="419"/>
      <c r="E440" s="40"/>
      <c r="F440" s="40"/>
      <c r="G440" s="40"/>
      <c r="H440" s="40"/>
      <c r="I440" s="420"/>
      <c r="J440" s="40"/>
      <c r="K440" s="40"/>
      <c r="L440" s="40"/>
      <c r="M440" s="40"/>
      <c r="N440" s="421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20"/>
      <c r="AA440" s="40"/>
      <c r="AB440" s="422"/>
      <c r="AC440" s="422"/>
    </row>
    <row r="441" ht="14.25" customHeight="1">
      <c r="A441" s="418"/>
      <c r="B441" s="40"/>
      <c r="C441" s="40"/>
      <c r="D441" s="419"/>
      <c r="E441" s="40"/>
      <c r="F441" s="40"/>
      <c r="G441" s="40"/>
      <c r="H441" s="40"/>
      <c r="I441" s="420"/>
      <c r="J441" s="40"/>
      <c r="K441" s="40"/>
      <c r="L441" s="40"/>
      <c r="M441" s="40"/>
      <c r="N441" s="421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20"/>
      <c r="AA441" s="40"/>
      <c r="AB441" s="422"/>
      <c r="AC441" s="422"/>
    </row>
    <row r="442" ht="14.25" customHeight="1">
      <c r="A442" s="418"/>
      <c r="B442" s="40"/>
      <c r="C442" s="40"/>
      <c r="D442" s="419"/>
      <c r="E442" s="40"/>
      <c r="F442" s="40"/>
      <c r="G442" s="40"/>
      <c r="H442" s="40"/>
      <c r="I442" s="420"/>
      <c r="J442" s="40"/>
      <c r="K442" s="40"/>
      <c r="L442" s="40"/>
      <c r="M442" s="40"/>
      <c r="N442" s="421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20"/>
      <c r="AA442" s="40"/>
      <c r="AB442" s="422"/>
      <c r="AC442" s="422"/>
    </row>
    <row r="443" ht="14.25" customHeight="1">
      <c r="A443" s="418"/>
      <c r="B443" s="40"/>
      <c r="C443" s="40"/>
      <c r="D443" s="419"/>
      <c r="E443" s="40"/>
      <c r="F443" s="40"/>
      <c r="G443" s="40"/>
      <c r="H443" s="40"/>
      <c r="I443" s="420"/>
      <c r="J443" s="40"/>
      <c r="K443" s="40"/>
      <c r="L443" s="40"/>
      <c r="M443" s="40"/>
      <c r="N443" s="421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20"/>
      <c r="AA443" s="40"/>
      <c r="AB443" s="422"/>
      <c r="AC443" s="422"/>
    </row>
    <row r="444" ht="14.25" customHeight="1">
      <c r="A444" s="418"/>
      <c r="B444" s="40"/>
      <c r="C444" s="40"/>
      <c r="D444" s="419"/>
      <c r="E444" s="40"/>
      <c r="F444" s="40"/>
      <c r="G444" s="40"/>
      <c r="H444" s="40"/>
      <c r="I444" s="420"/>
      <c r="J444" s="40"/>
      <c r="K444" s="40"/>
      <c r="L444" s="40"/>
      <c r="M444" s="40"/>
      <c r="N444" s="421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20"/>
      <c r="AA444" s="40"/>
      <c r="AB444" s="422"/>
      <c r="AC444" s="422"/>
    </row>
    <row r="445" ht="14.25" customHeight="1">
      <c r="A445" s="418"/>
      <c r="B445" s="40"/>
      <c r="C445" s="40"/>
      <c r="D445" s="419"/>
      <c r="E445" s="40"/>
      <c r="F445" s="40"/>
      <c r="G445" s="40"/>
      <c r="H445" s="40"/>
      <c r="I445" s="420"/>
      <c r="J445" s="40"/>
      <c r="K445" s="40"/>
      <c r="L445" s="40"/>
      <c r="M445" s="40"/>
      <c r="N445" s="421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20"/>
      <c r="AA445" s="40"/>
      <c r="AB445" s="422"/>
      <c r="AC445" s="422"/>
    </row>
    <row r="446" ht="14.25" customHeight="1">
      <c r="A446" s="418"/>
      <c r="B446" s="40"/>
      <c r="C446" s="40"/>
      <c r="D446" s="419"/>
      <c r="E446" s="40"/>
      <c r="F446" s="40"/>
      <c r="G446" s="40"/>
      <c r="H446" s="40"/>
      <c r="I446" s="420"/>
      <c r="J446" s="40"/>
      <c r="K446" s="40"/>
      <c r="L446" s="40"/>
      <c r="M446" s="40"/>
      <c r="N446" s="421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20"/>
      <c r="AA446" s="40"/>
      <c r="AB446" s="422"/>
      <c r="AC446" s="422"/>
    </row>
    <row r="447" ht="14.25" customHeight="1">
      <c r="A447" s="418"/>
      <c r="B447" s="40"/>
      <c r="C447" s="40"/>
      <c r="D447" s="419"/>
      <c r="E447" s="40"/>
      <c r="F447" s="40"/>
      <c r="G447" s="40"/>
      <c r="H447" s="40"/>
      <c r="I447" s="420"/>
      <c r="J447" s="40"/>
      <c r="K447" s="40"/>
      <c r="L447" s="40"/>
      <c r="M447" s="40"/>
      <c r="N447" s="421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20"/>
      <c r="AA447" s="40"/>
      <c r="AB447" s="422"/>
      <c r="AC447" s="422"/>
    </row>
    <row r="448" ht="14.25" customHeight="1">
      <c r="A448" s="418"/>
      <c r="B448" s="40"/>
      <c r="C448" s="40"/>
      <c r="D448" s="419"/>
      <c r="E448" s="40"/>
      <c r="F448" s="40"/>
      <c r="G448" s="40"/>
      <c r="H448" s="40"/>
      <c r="I448" s="420"/>
      <c r="J448" s="40"/>
      <c r="K448" s="40"/>
      <c r="L448" s="40"/>
      <c r="M448" s="40"/>
      <c r="N448" s="421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20"/>
      <c r="AA448" s="40"/>
      <c r="AB448" s="422"/>
      <c r="AC448" s="422"/>
    </row>
    <row r="449" ht="14.25" customHeight="1">
      <c r="A449" s="418"/>
      <c r="B449" s="40"/>
      <c r="C449" s="40"/>
      <c r="D449" s="419"/>
      <c r="E449" s="40"/>
      <c r="F449" s="40"/>
      <c r="G449" s="40"/>
      <c r="H449" s="40"/>
      <c r="I449" s="420"/>
      <c r="J449" s="40"/>
      <c r="K449" s="40"/>
      <c r="L449" s="40"/>
      <c r="M449" s="40"/>
      <c r="N449" s="421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20"/>
      <c r="AA449" s="40"/>
      <c r="AB449" s="422"/>
      <c r="AC449" s="422"/>
    </row>
    <row r="450" ht="14.25" customHeight="1">
      <c r="A450" s="418"/>
      <c r="B450" s="40"/>
      <c r="C450" s="40"/>
      <c r="D450" s="419"/>
      <c r="E450" s="40"/>
      <c r="F450" s="40"/>
      <c r="G450" s="40"/>
      <c r="H450" s="40"/>
      <c r="I450" s="420"/>
      <c r="J450" s="40"/>
      <c r="K450" s="40"/>
      <c r="L450" s="40"/>
      <c r="M450" s="40"/>
      <c r="N450" s="421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20"/>
      <c r="AA450" s="40"/>
      <c r="AB450" s="422"/>
      <c r="AC450" s="422"/>
    </row>
    <row r="451" ht="14.25" customHeight="1">
      <c r="A451" s="418"/>
      <c r="B451" s="40"/>
      <c r="C451" s="40"/>
      <c r="D451" s="419"/>
      <c r="E451" s="40"/>
      <c r="F451" s="40"/>
      <c r="G451" s="40"/>
      <c r="H451" s="40"/>
      <c r="I451" s="420"/>
      <c r="J451" s="40"/>
      <c r="K451" s="40"/>
      <c r="L451" s="40"/>
      <c r="M451" s="40"/>
      <c r="N451" s="421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20"/>
      <c r="AA451" s="40"/>
      <c r="AB451" s="422"/>
      <c r="AC451" s="422"/>
    </row>
    <row r="452" ht="14.25" customHeight="1">
      <c r="A452" s="418"/>
      <c r="B452" s="40"/>
      <c r="C452" s="40"/>
      <c r="D452" s="419"/>
      <c r="E452" s="40"/>
      <c r="F452" s="40"/>
      <c r="G452" s="40"/>
      <c r="H452" s="40"/>
      <c r="I452" s="420"/>
      <c r="J452" s="40"/>
      <c r="K452" s="40"/>
      <c r="L452" s="40"/>
      <c r="M452" s="40"/>
      <c r="N452" s="421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20"/>
      <c r="AA452" s="40"/>
      <c r="AB452" s="422"/>
      <c r="AC452" s="422"/>
    </row>
    <row r="453" ht="14.25" customHeight="1">
      <c r="A453" s="418"/>
      <c r="B453" s="40"/>
      <c r="C453" s="40"/>
      <c r="D453" s="419"/>
      <c r="E453" s="40"/>
      <c r="F453" s="40"/>
      <c r="G453" s="40"/>
      <c r="H453" s="40"/>
      <c r="I453" s="420"/>
      <c r="J453" s="40"/>
      <c r="K453" s="40"/>
      <c r="L453" s="40"/>
      <c r="M453" s="40"/>
      <c r="N453" s="421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20"/>
      <c r="AA453" s="40"/>
      <c r="AB453" s="422"/>
      <c r="AC453" s="422"/>
    </row>
    <row r="454" ht="14.25" customHeight="1">
      <c r="A454" s="418"/>
      <c r="B454" s="40"/>
      <c r="C454" s="40"/>
      <c r="D454" s="419"/>
      <c r="E454" s="40"/>
      <c r="F454" s="40"/>
      <c r="G454" s="40"/>
      <c r="H454" s="40"/>
      <c r="I454" s="420"/>
      <c r="J454" s="40"/>
      <c r="K454" s="40"/>
      <c r="L454" s="40"/>
      <c r="M454" s="40"/>
      <c r="N454" s="421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20"/>
      <c r="AA454" s="40"/>
      <c r="AB454" s="422"/>
      <c r="AC454" s="422"/>
    </row>
    <row r="455" ht="14.25" customHeight="1">
      <c r="A455" s="418"/>
      <c r="B455" s="40"/>
      <c r="C455" s="40"/>
      <c r="D455" s="419"/>
      <c r="E455" s="40"/>
      <c r="F455" s="40"/>
      <c r="G455" s="40"/>
      <c r="H455" s="40"/>
      <c r="I455" s="420"/>
      <c r="J455" s="40"/>
      <c r="K455" s="40"/>
      <c r="L455" s="40"/>
      <c r="M455" s="40"/>
      <c r="N455" s="421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20"/>
      <c r="AA455" s="40"/>
      <c r="AB455" s="422"/>
      <c r="AC455" s="422"/>
    </row>
    <row r="456" ht="14.25" customHeight="1">
      <c r="A456" s="418"/>
      <c r="B456" s="40"/>
      <c r="C456" s="40"/>
      <c r="D456" s="419"/>
      <c r="E456" s="40"/>
      <c r="F456" s="40"/>
      <c r="G456" s="40"/>
      <c r="H456" s="40"/>
      <c r="I456" s="420"/>
      <c r="J456" s="40"/>
      <c r="K456" s="40"/>
      <c r="L456" s="40"/>
      <c r="M456" s="40"/>
      <c r="N456" s="421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20"/>
      <c r="AA456" s="40"/>
      <c r="AB456" s="422"/>
      <c r="AC456" s="422"/>
    </row>
    <row r="457" ht="14.25" customHeight="1">
      <c r="A457" s="418"/>
      <c r="B457" s="40"/>
      <c r="C457" s="40"/>
      <c r="D457" s="419"/>
      <c r="E457" s="40"/>
      <c r="F457" s="40"/>
      <c r="G457" s="40"/>
      <c r="H457" s="40"/>
      <c r="I457" s="420"/>
      <c r="J457" s="40"/>
      <c r="K457" s="40"/>
      <c r="L457" s="40"/>
      <c r="M457" s="40"/>
      <c r="N457" s="421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20"/>
      <c r="AA457" s="40"/>
      <c r="AB457" s="422"/>
      <c r="AC457" s="422"/>
    </row>
    <row r="458" ht="14.25" customHeight="1">
      <c r="A458" s="418"/>
      <c r="B458" s="40"/>
      <c r="C458" s="40"/>
      <c r="D458" s="419"/>
      <c r="E458" s="40"/>
      <c r="F458" s="40"/>
      <c r="G458" s="40"/>
      <c r="H458" s="40"/>
      <c r="I458" s="420"/>
      <c r="J458" s="40"/>
      <c r="K458" s="40"/>
      <c r="L458" s="40"/>
      <c r="M458" s="40"/>
      <c r="N458" s="421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20"/>
      <c r="AA458" s="40"/>
      <c r="AB458" s="422"/>
      <c r="AC458" s="422"/>
    </row>
    <row r="459" ht="14.25" customHeight="1">
      <c r="A459" s="418"/>
      <c r="B459" s="40"/>
      <c r="C459" s="40"/>
      <c r="D459" s="419"/>
      <c r="E459" s="40"/>
      <c r="F459" s="40"/>
      <c r="G459" s="40"/>
      <c r="H459" s="40"/>
      <c r="I459" s="420"/>
      <c r="J459" s="40"/>
      <c r="K459" s="40"/>
      <c r="L459" s="40"/>
      <c r="M459" s="40"/>
      <c r="N459" s="421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20"/>
      <c r="AA459" s="40"/>
      <c r="AB459" s="422"/>
      <c r="AC459" s="422"/>
    </row>
    <row r="460" ht="14.25" customHeight="1">
      <c r="A460" s="418"/>
      <c r="B460" s="40"/>
      <c r="C460" s="40"/>
      <c r="D460" s="419"/>
      <c r="E460" s="40"/>
      <c r="F460" s="40"/>
      <c r="G460" s="40"/>
      <c r="H460" s="40"/>
      <c r="I460" s="420"/>
      <c r="J460" s="40"/>
      <c r="K460" s="40"/>
      <c r="L460" s="40"/>
      <c r="M460" s="40"/>
      <c r="N460" s="421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20"/>
      <c r="AA460" s="40"/>
      <c r="AB460" s="422"/>
      <c r="AC460" s="422"/>
    </row>
    <row r="461" ht="14.25" customHeight="1">
      <c r="A461" s="418"/>
      <c r="B461" s="40"/>
      <c r="C461" s="40"/>
      <c r="D461" s="419"/>
      <c r="E461" s="40"/>
      <c r="F461" s="40"/>
      <c r="G461" s="40"/>
      <c r="H461" s="40"/>
      <c r="I461" s="420"/>
      <c r="J461" s="40"/>
      <c r="K461" s="40"/>
      <c r="L461" s="40"/>
      <c r="M461" s="40"/>
      <c r="N461" s="421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20"/>
      <c r="AA461" s="40"/>
      <c r="AB461" s="422"/>
      <c r="AC461" s="422"/>
    </row>
    <row r="462" ht="14.25" customHeight="1">
      <c r="A462" s="418"/>
      <c r="B462" s="40"/>
      <c r="C462" s="40"/>
      <c r="D462" s="419"/>
      <c r="E462" s="40"/>
      <c r="F462" s="40"/>
      <c r="G462" s="40"/>
      <c r="H462" s="40"/>
      <c r="I462" s="420"/>
      <c r="J462" s="40"/>
      <c r="K462" s="40"/>
      <c r="L462" s="40"/>
      <c r="M462" s="40"/>
      <c r="N462" s="421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20"/>
      <c r="AA462" s="40"/>
      <c r="AB462" s="422"/>
      <c r="AC462" s="422"/>
    </row>
    <row r="463" ht="14.25" customHeight="1">
      <c r="A463" s="418"/>
      <c r="B463" s="40"/>
      <c r="C463" s="40"/>
      <c r="D463" s="419"/>
      <c r="E463" s="40"/>
      <c r="F463" s="40"/>
      <c r="G463" s="40"/>
      <c r="H463" s="40"/>
      <c r="I463" s="420"/>
      <c r="J463" s="40"/>
      <c r="K463" s="40"/>
      <c r="L463" s="40"/>
      <c r="M463" s="40"/>
      <c r="N463" s="421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20"/>
      <c r="AA463" s="40"/>
      <c r="AB463" s="422"/>
      <c r="AC463" s="422"/>
    </row>
    <row r="464" ht="14.25" customHeight="1">
      <c r="A464" s="418"/>
      <c r="B464" s="40"/>
      <c r="C464" s="40"/>
      <c r="D464" s="419"/>
      <c r="E464" s="40"/>
      <c r="F464" s="40"/>
      <c r="G464" s="40"/>
      <c r="H464" s="40"/>
      <c r="I464" s="420"/>
      <c r="J464" s="40"/>
      <c r="K464" s="40"/>
      <c r="L464" s="40"/>
      <c r="M464" s="40"/>
      <c r="N464" s="421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20"/>
      <c r="AA464" s="40"/>
      <c r="AB464" s="422"/>
      <c r="AC464" s="422"/>
    </row>
    <row r="465" ht="14.25" customHeight="1">
      <c r="A465" s="418"/>
      <c r="B465" s="40"/>
      <c r="C465" s="40"/>
      <c r="D465" s="419"/>
      <c r="E465" s="40"/>
      <c r="F465" s="40"/>
      <c r="G465" s="40"/>
      <c r="H465" s="40"/>
      <c r="I465" s="420"/>
      <c r="J465" s="40"/>
      <c r="K465" s="40"/>
      <c r="L465" s="40"/>
      <c r="M465" s="40"/>
      <c r="N465" s="421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20"/>
      <c r="AA465" s="40"/>
      <c r="AB465" s="422"/>
      <c r="AC465" s="422"/>
    </row>
    <row r="466" ht="14.25" customHeight="1">
      <c r="A466" s="418"/>
      <c r="B466" s="40"/>
      <c r="C466" s="40"/>
      <c r="D466" s="419"/>
      <c r="E466" s="40"/>
      <c r="F466" s="40"/>
      <c r="G466" s="40"/>
      <c r="H466" s="40"/>
      <c r="I466" s="420"/>
      <c r="J466" s="40"/>
      <c r="K466" s="40"/>
      <c r="L466" s="40"/>
      <c r="M466" s="40"/>
      <c r="N466" s="421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20"/>
      <c r="AA466" s="40"/>
      <c r="AB466" s="422"/>
      <c r="AC466" s="422"/>
    </row>
    <row r="467" ht="14.25" customHeight="1">
      <c r="A467" s="418"/>
      <c r="B467" s="40"/>
      <c r="C467" s="40"/>
      <c r="D467" s="419"/>
      <c r="E467" s="40"/>
      <c r="F467" s="40"/>
      <c r="G467" s="40"/>
      <c r="H467" s="40"/>
      <c r="I467" s="420"/>
      <c r="J467" s="40"/>
      <c r="K467" s="40"/>
      <c r="L467" s="40"/>
      <c r="M467" s="40"/>
      <c r="N467" s="421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20"/>
      <c r="AA467" s="40"/>
      <c r="AB467" s="422"/>
      <c r="AC467" s="422"/>
    </row>
    <row r="468" ht="14.25" customHeight="1">
      <c r="A468" s="418"/>
      <c r="B468" s="40"/>
      <c r="C468" s="40"/>
      <c r="D468" s="419"/>
      <c r="E468" s="40"/>
      <c r="F468" s="40"/>
      <c r="G468" s="40"/>
      <c r="H468" s="40"/>
      <c r="I468" s="420"/>
      <c r="J468" s="40"/>
      <c r="K468" s="40"/>
      <c r="L468" s="40"/>
      <c r="M468" s="40"/>
      <c r="N468" s="421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20"/>
      <c r="AA468" s="40"/>
      <c r="AB468" s="422"/>
      <c r="AC468" s="422"/>
    </row>
    <row r="469" ht="14.25" customHeight="1">
      <c r="A469" s="418"/>
      <c r="B469" s="40"/>
      <c r="C469" s="40"/>
      <c r="D469" s="419"/>
      <c r="E469" s="40"/>
      <c r="F469" s="40"/>
      <c r="G469" s="40"/>
      <c r="H469" s="40"/>
      <c r="I469" s="420"/>
      <c r="J469" s="40"/>
      <c r="K469" s="40"/>
      <c r="L469" s="40"/>
      <c r="M469" s="40"/>
      <c r="N469" s="421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20"/>
      <c r="AA469" s="40"/>
      <c r="AB469" s="422"/>
      <c r="AC469" s="422"/>
    </row>
    <row r="470" ht="14.25" customHeight="1">
      <c r="A470" s="418"/>
      <c r="B470" s="40"/>
      <c r="C470" s="40"/>
      <c r="D470" s="419"/>
      <c r="E470" s="40"/>
      <c r="F470" s="40"/>
      <c r="G470" s="40"/>
      <c r="H470" s="40"/>
      <c r="I470" s="420"/>
      <c r="J470" s="40"/>
      <c r="K470" s="40"/>
      <c r="L470" s="40"/>
      <c r="M470" s="40"/>
      <c r="N470" s="421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20"/>
      <c r="AA470" s="40"/>
      <c r="AB470" s="422"/>
      <c r="AC470" s="422"/>
    </row>
    <row r="471" ht="14.25" customHeight="1">
      <c r="A471" s="418"/>
      <c r="B471" s="40"/>
      <c r="C471" s="40"/>
      <c r="D471" s="419"/>
      <c r="E471" s="40"/>
      <c r="F471" s="40"/>
      <c r="G471" s="40"/>
      <c r="H471" s="40"/>
      <c r="I471" s="420"/>
      <c r="J471" s="40"/>
      <c r="K471" s="40"/>
      <c r="L471" s="40"/>
      <c r="M471" s="40"/>
      <c r="N471" s="421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20"/>
      <c r="AA471" s="40"/>
      <c r="AB471" s="422"/>
      <c r="AC471" s="422"/>
    </row>
    <row r="472" ht="14.25" customHeight="1">
      <c r="A472" s="418"/>
      <c r="B472" s="40"/>
      <c r="C472" s="40"/>
      <c r="D472" s="419"/>
      <c r="E472" s="40"/>
      <c r="F472" s="40"/>
      <c r="G472" s="40"/>
      <c r="H472" s="40"/>
      <c r="I472" s="420"/>
      <c r="J472" s="40"/>
      <c r="K472" s="40"/>
      <c r="L472" s="40"/>
      <c r="M472" s="40"/>
      <c r="N472" s="421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20"/>
      <c r="AA472" s="40"/>
      <c r="AB472" s="422"/>
      <c r="AC472" s="422"/>
    </row>
    <row r="473" ht="14.25" customHeight="1">
      <c r="A473" s="418"/>
      <c r="B473" s="40"/>
      <c r="C473" s="40"/>
      <c r="D473" s="419"/>
      <c r="E473" s="40"/>
      <c r="F473" s="40"/>
      <c r="G473" s="40"/>
      <c r="H473" s="40"/>
      <c r="I473" s="420"/>
      <c r="J473" s="40"/>
      <c r="K473" s="40"/>
      <c r="L473" s="40"/>
      <c r="M473" s="40"/>
      <c r="N473" s="421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20"/>
      <c r="AA473" s="40"/>
      <c r="AB473" s="422"/>
      <c r="AC473" s="422"/>
    </row>
    <row r="474" ht="14.25" customHeight="1">
      <c r="A474" s="418"/>
      <c r="B474" s="40"/>
      <c r="C474" s="40"/>
      <c r="D474" s="419"/>
      <c r="E474" s="40"/>
      <c r="F474" s="40"/>
      <c r="G474" s="40"/>
      <c r="H474" s="40"/>
      <c r="I474" s="420"/>
      <c r="J474" s="40"/>
      <c r="K474" s="40"/>
      <c r="L474" s="40"/>
      <c r="M474" s="40"/>
      <c r="N474" s="421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20"/>
      <c r="AA474" s="40"/>
      <c r="AB474" s="422"/>
      <c r="AC474" s="422"/>
    </row>
    <row r="475" ht="14.25" customHeight="1">
      <c r="A475" s="418"/>
      <c r="B475" s="40"/>
      <c r="C475" s="40"/>
      <c r="D475" s="419"/>
      <c r="E475" s="40"/>
      <c r="F475" s="40"/>
      <c r="G475" s="40"/>
      <c r="H475" s="40"/>
      <c r="I475" s="420"/>
      <c r="J475" s="40"/>
      <c r="K475" s="40"/>
      <c r="L475" s="40"/>
      <c r="M475" s="40"/>
      <c r="N475" s="421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20"/>
      <c r="AA475" s="40"/>
      <c r="AB475" s="422"/>
      <c r="AC475" s="422"/>
    </row>
    <row r="476" ht="14.25" customHeight="1">
      <c r="A476" s="418"/>
      <c r="B476" s="40"/>
      <c r="C476" s="40"/>
      <c r="D476" s="419"/>
      <c r="E476" s="40"/>
      <c r="F476" s="40"/>
      <c r="G476" s="40"/>
      <c r="H476" s="40"/>
      <c r="I476" s="420"/>
      <c r="J476" s="40"/>
      <c r="K476" s="40"/>
      <c r="L476" s="40"/>
      <c r="M476" s="40"/>
      <c r="N476" s="421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20"/>
      <c r="AA476" s="40"/>
      <c r="AB476" s="422"/>
      <c r="AC476" s="422"/>
    </row>
    <row r="477" ht="14.25" customHeight="1">
      <c r="A477" s="418"/>
      <c r="B477" s="40"/>
      <c r="C477" s="40"/>
      <c r="D477" s="419"/>
      <c r="E477" s="40"/>
      <c r="F477" s="40"/>
      <c r="G477" s="40"/>
      <c r="H477" s="40"/>
      <c r="I477" s="420"/>
      <c r="J477" s="40"/>
      <c r="K477" s="40"/>
      <c r="L477" s="40"/>
      <c r="M477" s="40"/>
      <c r="N477" s="421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20"/>
      <c r="AA477" s="40"/>
      <c r="AB477" s="422"/>
      <c r="AC477" s="422"/>
    </row>
    <row r="478" ht="14.25" customHeight="1">
      <c r="A478" s="418"/>
      <c r="B478" s="40"/>
      <c r="C478" s="40"/>
      <c r="D478" s="419"/>
      <c r="E478" s="40"/>
      <c r="F478" s="40"/>
      <c r="G478" s="40"/>
      <c r="H478" s="40"/>
      <c r="I478" s="420"/>
      <c r="J478" s="40"/>
      <c r="K478" s="40"/>
      <c r="L478" s="40"/>
      <c r="M478" s="40"/>
      <c r="N478" s="421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20"/>
      <c r="AA478" s="40"/>
      <c r="AB478" s="422"/>
      <c r="AC478" s="422"/>
    </row>
    <row r="479" ht="14.25" customHeight="1">
      <c r="A479" s="418"/>
      <c r="B479" s="40"/>
      <c r="C479" s="40"/>
      <c r="D479" s="419"/>
      <c r="E479" s="40"/>
      <c r="F479" s="40"/>
      <c r="G479" s="40"/>
      <c r="H479" s="40"/>
      <c r="I479" s="420"/>
      <c r="J479" s="40"/>
      <c r="K479" s="40"/>
      <c r="L479" s="40"/>
      <c r="M479" s="40"/>
      <c r="N479" s="421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20"/>
      <c r="AA479" s="40"/>
      <c r="AB479" s="422"/>
      <c r="AC479" s="422"/>
    </row>
    <row r="480" ht="14.25" customHeight="1">
      <c r="A480" s="418"/>
      <c r="B480" s="40"/>
      <c r="C480" s="40"/>
      <c r="D480" s="419"/>
      <c r="E480" s="40"/>
      <c r="F480" s="40"/>
      <c r="G480" s="40"/>
      <c r="H480" s="40"/>
      <c r="I480" s="420"/>
      <c r="J480" s="40"/>
      <c r="K480" s="40"/>
      <c r="L480" s="40"/>
      <c r="M480" s="40"/>
      <c r="N480" s="421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20"/>
      <c r="AA480" s="40"/>
      <c r="AB480" s="422"/>
      <c r="AC480" s="422"/>
    </row>
    <row r="481" ht="14.25" customHeight="1">
      <c r="A481" s="418"/>
      <c r="B481" s="40"/>
      <c r="C481" s="40"/>
      <c r="D481" s="419"/>
      <c r="E481" s="40"/>
      <c r="F481" s="40"/>
      <c r="G481" s="40"/>
      <c r="H481" s="40"/>
      <c r="I481" s="420"/>
      <c r="J481" s="40"/>
      <c r="K481" s="40"/>
      <c r="L481" s="40"/>
      <c r="M481" s="40"/>
      <c r="N481" s="421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20"/>
      <c r="AA481" s="40"/>
      <c r="AB481" s="422"/>
      <c r="AC481" s="422"/>
    </row>
    <row r="482" ht="14.25" customHeight="1">
      <c r="A482" s="418"/>
      <c r="B482" s="40"/>
      <c r="C482" s="40"/>
      <c r="D482" s="419"/>
      <c r="E482" s="40"/>
      <c r="F482" s="40"/>
      <c r="G482" s="40"/>
      <c r="H482" s="40"/>
      <c r="I482" s="420"/>
      <c r="J482" s="40"/>
      <c r="K482" s="40"/>
      <c r="L482" s="40"/>
      <c r="M482" s="40"/>
      <c r="N482" s="421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20"/>
      <c r="AA482" s="40"/>
      <c r="AB482" s="422"/>
      <c r="AC482" s="422"/>
    </row>
    <row r="483" ht="14.25" customHeight="1">
      <c r="A483" s="418"/>
      <c r="B483" s="40"/>
      <c r="C483" s="40"/>
      <c r="D483" s="419"/>
      <c r="E483" s="40"/>
      <c r="F483" s="40"/>
      <c r="G483" s="40"/>
      <c r="H483" s="40"/>
      <c r="I483" s="420"/>
      <c r="J483" s="40"/>
      <c r="K483" s="40"/>
      <c r="L483" s="40"/>
      <c r="M483" s="40"/>
      <c r="N483" s="421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20"/>
      <c r="AA483" s="40"/>
      <c r="AB483" s="422"/>
      <c r="AC483" s="422"/>
    </row>
    <row r="484" ht="14.25" customHeight="1">
      <c r="A484" s="418"/>
      <c r="B484" s="40"/>
      <c r="C484" s="40"/>
      <c r="D484" s="419"/>
      <c r="E484" s="40"/>
      <c r="F484" s="40"/>
      <c r="G484" s="40"/>
      <c r="H484" s="40"/>
      <c r="I484" s="420"/>
      <c r="J484" s="40"/>
      <c r="K484" s="40"/>
      <c r="L484" s="40"/>
      <c r="M484" s="40"/>
      <c r="N484" s="421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20"/>
      <c r="AA484" s="40"/>
      <c r="AB484" s="422"/>
      <c r="AC484" s="422"/>
    </row>
    <row r="485" ht="14.25" customHeight="1">
      <c r="A485" s="418"/>
      <c r="B485" s="40"/>
      <c r="C485" s="40"/>
      <c r="D485" s="419"/>
      <c r="E485" s="40"/>
      <c r="F485" s="40"/>
      <c r="G485" s="40"/>
      <c r="H485" s="40"/>
      <c r="I485" s="420"/>
      <c r="J485" s="40"/>
      <c r="K485" s="40"/>
      <c r="L485" s="40"/>
      <c r="M485" s="40"/>
      <c r="N485" s="421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20"/>
      <c r="AA485" s="40"/>
      <c r="AB485" s="422"/>
      <c r="AC485" s="422"/>
    </row>
    <row r="486" ht="14.25" customHeight="1">
      <c r="A486" s="418"/>
      <c r="B486" s="40"/>
      <c r="C486" s="40"/>
      <c r="D486" s="419"/>
      <c r="E486" s="40"/>
      <c r="F486" s="40"/>
      <c r="G486" s="40"/>
      <c r="H486" s="40"/>
      <c r="I486" s="420"/>
      <c r="J486" s="40"/>
      <c r="K486" s="40"/>
      <c r="L486" s="40"/>
      <c r="M486" s="40"/>
      <c r="N486" s="421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20"/>
      <c r="AA486" s="40"/>
      <c r="AB486" s="422"/>
      <c r="AC486" s="422"/>
    </row>
    <row r="487" ht="14.25" customHeight="1">
      <c r="A487" s="418"/>
      <c r="B487" s="40"/>
      <c r="C487" s="40"/>
      <c r="D487" s="419"/>
      <c r="E487" s="40"/>
      <c r="F487" s="40"/>
      <c r="G487" s="40"/>
      <c r="H487" s="40"/>
      <c r="I487" s="420"/>
      <c r="J487" s="40"/>
      <c r="K487" s="40"/>
      <c r="L487" s="40"/>
      <c r="M487" s="40"/>
      <c r="N487" s="421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20"/>
      <c r="AA487" s="40"/>
      <c r="AB487" s="422"/>
      <c r="AC487" s="422"/>
    </row>
    <row r="488" ht="14.25" customHeight="1">
      <c r="A488" s="418"/>
      <c r="B488" s="40"/>
      <c r="C488" s="40"/>
      <c r="D488" s="419"/>
      <c r="E488" s="40"/>
      <c r="F488" s="40"/>
      <c r="G488" s="40"/>
      <c r="H488" s="40"/>
      <c r="I488" s="420"/>
      <c r="J488" s="40"/>
      <c r="K488" s="40"/>
      <c r="L488" s="40"/>
      <c r="M488" s="40"/>
      <c r="N488" s="421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20"/>
      <c r="AA488" s="40"/>
      <c r="AB488" s="422"/>
      <c r="AC488" s="422"/>
    </row>
    <row r="489" ht="14.25" customHeight="1">
      <c r="A489" s="418"/>
      <c r="B489" s="40"/>
      <c r="C489" s="40"/>
      <c r="D489" s="419"/>
      <c r="E489" s="40"/>
      <c r="F489" s="40"/>
      <c r="G489" s="40"/>
      <c r="H489" s="40"/>
      <c r="I489" s="420"/>
      <c r="J489" s="40"/>
      <c r="K489" s="40"/>
      <c r="L489" s="40"/>
      <c r="M489" s="40"/>
      <c r="N489" s="421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20"/>
      <c r="AA489" s="40"/>
      <c r="AB489" s="422"/>
      <c r="AC489" s="422"/>
    </row>
    <row r="490" ht="14.25" customHeight="1">
      <c r="A490" s="418"/>
      <c r="B490" s="40"/>
      <c r="C490" s="40"/>
      <c r="D490" s="419"/>
      <c r="E490" s="40"/>
      <c r="F490" s="40"/>
      <c r="G490" s="40"/>
      <c r="H490" s="40"/>
      <c r="I490" s="420"/>
      <c r="J490" s="40"/>
      <c r="K490" s="40"/>
      <c r="L490" s="40"/>
      <c r="M490" s="40"/>
      <c r="N490" s="421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20"/>
      <c r="AA490" s="40"/>
      <c r="AB490" s="422"/>
      <c r="AC490" s="422"/>
    </row>
    <row r="491" ht="14.25" customHeight="1">
      <c r="A491" s="418"/>
      <c r="B491" s="40"/>
      <c r="C491" s="40"/>
      <c r="D491" s="419"/>
      <c r="E491" s="40"/>
      <c r="F491" s="40"/>
      <c r="G491" s="40"/>
      <c r="H491" s="40"/>
      <c r="I491" s="420"/>
      <c r="J491" s="40"/>
      <c r="K491" s="40"/>
      <c r="L491" s="40"/>
      <c r="M491" s="40"/>
      <c r="N491" s="421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20"/>
      <c r="AA491" s="40"/>
      <c r="AB491" s="422"/>
      <c r="AC491" s="422"/>
    </row>
    <row r="492" ht="14.25" customHeight="1">
      <c r="A492" s="418"/>
      <c r="B492" s="40"/>
      <c r="C492" s="40"/>
      <c r="D492" s="419"/>
      <c r="E492" s="40"/>
      <c r="F492" s="40"/>
      <c r="G492" s="40"/>
      <c r="H492" s="40"/>
      <c r="I492" s="420"/>
      <c r="J492" s="40"/>
      <c r="K492" s="40"/>
      <c r="L492" s="40"/>
      <c r="M492" s="40"/>
      <c r="N492" s="421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20"/>
      <c r="AA492" s="40"/>
      <c r="AB492" s="422"/>
      <c r="AC492" s="422"/>
    </row>
    <row r="493" ht="14.25" customHeight="1">
      <c r="A493" s="418"/>
      <c r="B493" s="40"/>
      <c r="C493" s="40"/>
      <c r="D493" s="419"/>
      <c r="E493" s="40"/>
      <c r="F493" s="40"/>
      <c r="G493" s="40"/>
      <c r="H493" s="40"/>
      <c r="I493" s="420"/>
      <c r="J493" s="40"/>
      <c r="K493" s="40"/>
      <c r="L493" s="40"/>
      <c r="M493" s="40"/>
      <c r="N493" s="421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20"/>
      <c r="AA493" s="40"/>
      <c r="AB493" s="422"/>
      <c r="AC493" s="422"/>
    </row>
    <row r="494" ht="14.25" customHeight="1">
      <c r="A494" s="418"/>
      <c r="B494" s="40"/>
      <c r="C494" s="40"/>
      <c r="D494" s="419"/>
      <c r="E494" s="40"/>
      <c r="F494" s="40"/>
      <c r="G494" s="40"/>
      <c r="H494" s="40"/>
      <c r="I494" s="420"/>
      <c r="J494" s="40"/>
      <c r="K494" s="40"/>
      <c r="L494" s="40"/>
      <c r="M494" s="40"/>
      <c r="N494" s="421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20"/>
      <c r="AA494" s="40"/>
      <c r="AB494" s="422"/>
      <c r="AC494" s="422"/>
    </row>
    <row r="495" ht="14.25" customHeight="1">
      <c r="A495" s="418"/>
      <c r="B495" s="40"/>
      <c r="C495" s="40"/>
      <c r="D495" s="419"/>
      <c r="E495" s="40"/>
      <c r="F495" s="40"/>
      <c r="G495" s="40"/>
      <c r="H495" s="40"/>
      <c r="I495" s="420"/>
      <c r="J495" s="40"/>
      <c r="K495" s="40"/>
      <c r="L495" s="40"/>
      <c r="M495" s="40"/>
      <c r="N495" s="421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20"/>
      <c r="AA495" s="40"/>
      <c r="AB495" s="422"/>
      <c r="AC495" s="422"/>
    </row>
    <row r="496" ht="14.25" customHeight="1">
      <c r="A496" s="418"/>
      <c r="B496" s="40"/>
      <c r="C496" s="40"/>
      <c r="D496" s="419"/>
      <c r="E496" s="40"/>
      <c r="F496" s="40"/>
      <c r="G496" s="40"/>
      <c r="H496" s="40"/>
      <c r="I496" s="420"/>
      <c r="J496" s="40"/>
      <c r="K496" s="40"/>
      <c r="L496" s="40"/>
      <c r="M496" s="40"/>
      <c r="N496" s="421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20"/>
      <c r="AA496" s="40"/>
      <c r="AB496" s="422"/>
      <c r="AC496" s="422"/>
    </row>
    <row r="497" ht="14.25" customHeight="1">
      <c r="A497" s="418"/>
      <c r="B497" s="40"/>
      <c r="C497" s="40"/>
      <c r="D497" s="419"/>
      <c r="E497" s="40"/>
      <c r="F497" s="40"/>
      <c r="G497" s="40"/>
      <c r="H497" s="40"/>
      <c r="I497" s="420"/>
      <c r="J497" s="40"/>
      <c r="K497" s="40"/>
      <c r="L497" s="40"/>
      <c r="M497" s="40"/>
      <c r="N497" s="421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20"/>
      <c r="AA497" s="40"/>
      <c r="AB497" s="422"/>
      <c r="AC497" s="422"/>
    </row>
    <row r="498" ht="14.25" customHeight="1">
      <c r="A498" s="418"/>
      <c r="B498" s="40"/>
      <c r="C498" s="40"/>
      <c r="D498" s="419"/>
      <c r="E498" s="40"/>
      <c r="F498" s="40"/>
      <c r="G498" s="40"/>
      <c r="H498" s="40"/>
      <c r="I498" s="420"/>
      <c r="J498" s="40"/>
      <c r="K498" s="40"/>
      <c r="L498" s="40"/>
      <c r="M498" s="40"/>
      <c r="N498" s="421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20"/>
      <c r="AA498" s="40"/>
      <c r="AB498" s="422"/>
      <c r="AC498" s="422"/>
    </row>
    <row r="499" ht="14.25" customHeight="1">
      <c r="A499" s="418"/>
      <c r="B499" s="40"/>
      <c r="C499" s="40"/>
      <c r="D499" s="419"/>
      <c r="E499" s="40"/>
      <c r="F499" s="40"/>
      <c r="G499" s="40"/>
      <c r="H499" s="40"/>
      <c r="I499" s="420"/>
      <c r="J499" s="40"/>
      <c r="K499" s="40"/>
      <c r="L499" s="40"/>
      <c r="M499" s="40"/>
      <c r="N499" s="421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20"/>
      <c r="AA499" s="40"/>
      <c r="AB499" s="422"/>
      <c r="AC499" s="422"/>
    </row>
    <row r="500" ht="14.25" customHeight="1">
      <c r="A500" s="418"/>
      <c r="B500" s="40"/>
      <c r="C500" s="40"/>
      <c r="D500" s="419"/>
      <c r="E500" s="40"/>
      <c r="F500" s="40"/>
      <c r="G500" s="40"/>
      <c r="H500" s="40"/>
      <c r="I500" s="420"/>
      <c r="J500" s="40"/>
      <c r="K500" s="40"/>
      <c r="L500" s="40"/>
      <c r="M500" s="40"/>
      <c r="N500" s="421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20"/>
      <c r="AA500" s="40"/>
      <c r="AB500" s="422"/>
      <c r="AC500" s="422"/>
    </row>
    <row r="501" ht="14.25" customHeight="1">
      <c r="A501" s="418"/>
      <c r="B501" s="40"/>
      <c r="C501" s="40"/>
      <c r="D501" s="419"/>
      <c r="E501" s="40"/>
      <c r="F501" s="40"/>
      <c r="G501" s="40"/>
      <c r="H501" s="40"/>
      <c r="I501" s="420"/>
      <c r="J501" s="40"/>
      <c r="K501" s="40"/>
      <c r="L501" s="40"/>
      <c r="M501" s="40"/>
      <c r="N501" s="421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20"/>
      <c r="AA501" s="40"/>
      <c r="AB501" s="422"/>
      <c r="AC501" s="422"/>
    </row>
    <row r="502" ht="14.25" customHeight="1">
      <c r="A502" s="418"/>
      <c r="B502" s="40"/>
      <c r="C502" s="40"/>
      <c r="D502" s="419"/>
      <c r="E502" s="40"/>
      <c r="F502" s="40"/>
      <c r="G502" s="40"/>
      <c r="H502" s="40"/>
      <c r="I502" s="420"/>
      <c r="J502" s="40"/>
      <c r="K502" s="40"/>
      <c r="L502" s="40"/>
      <c r="M502" s="40"/>
      <c r="N502" s="421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20"/>
      <c r="AA502" s="40"/>
      <c r="AB502" s="422"/>
      <c r="AC502" s="422"/>
    </row>
    <row r="503" ht="14.25" customHeight="1">
      <c r="A503" s="418"/>
      <c r="B503" s="40"/>
      <c r="C503" s="40"/>
      <c r="D503" s="419"/>
      <c r="E503" s="40"/>
      <c r="F503" s="40"/>
      <c r="G503" s="40"/>
      <c r="H503" s="40"/>
      <c r="I503" s="420"/>
      <c r="J503" s="40"/>
      <c r="K503" s="40"/>
      <c r="L503" s="40"/>
      <c r="M503" s="40"/>
      <c r="N503" s="421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20"/>
      <c r="AA503" s="40"/>
      <c r="AB503" s="422"/>
      <c r="AC503" s="422"/>
    </row>
    <row r="504" ht="14.25" customHeight="1">
      <c r="A504" s="418"/>
      <c r="B504" s="40"/>
      <c r="C504" s="40"/>
      <c r="D504" s="419"/>
      <c r="E504" s="40"/>
      <c r="F504" s="40"/>
      <c r="G504" s="40"/>
      <c r="H504" s="40"/>
      <c r="I504" s="420"/>
      <c r="J504" s="40"/>
      <c r="K504" s="40"/>
      <c r="L504" s="40"/>
      <c r="M504" s="40"/>
      <c r="N504" s="421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20"/>
      <c r="AA504" s="40"/>
      <c r="AB504" s="422"/>
      <c r="AC504" s="422"/>
    </row>
    <row r="505" ht="14.25" customHeight="1">
      <c r="A505" s="418"/>
      <c r="B505" s="40"/>
      <c r="C505" s="40"/>
      <c r="D505" s="419"/>
      <c r="E505" s="40"/>
      <c r="F505" s="40"/>
      <c r="G505" s="40"/>
      <c r="H505" s="40"/>
      <c r="I505" s="420"/>
      <c r="J505" s="40"/>
      <c r="K505" s="40"/>
      <c r="L505" s="40"/>
      <c r="M505" s="40"/>
      <c r="N505" s="421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20"/>
      <c r="AA505" s="40"/>
      <c r="AB505" s="422"/>
      <c r="AC505" s="422"/>
    </row>
    <row r="506" ht="14.25" customHeight="1">
      <c r="A506" s="418"/>
      <c r="B506" s="40"/>
      <c r="C506" s="40"/>
      <c r="D506" s="419"/>
      <c r="E506" s="40"/>
      <c r="F506" s="40"/>
      <c r="G506" s="40"/>
      <c r="H506" s="40"/>
      <c r="I506" s="420"/>
      <c r="J506" s="40"/>
      <c r="K506" s="40"/>
      <c r="L506" s="40"/>
      <c r="M506" s="40"/>
      <c r="N506" s="421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20"/>
      <c r="AA506" s="40"/>
      <c r="AB506" s="422"/>
      <c r="AC506" s="422"/>
    </row>
    <row r="507" ht="14.25" customHeight="1">
      <c r="A507" s="418"/>
      <c r="B507" s="40"/>
      <c r="C507" s="40"/>
      <c r="D507" s="419"/>
      <c r="E507" s="40"/>
      <c r="F507" s="40"/>
      <c r="G507" s="40"/>
      <c r="H507" s="40"/>
      <c r="I507" s="420"/>
      <c r="J507" s="40"/>
      <c r="K507" s="40"/>
      <c r="L507" s="40"/>
      <c r="M507" s="40"/>
      <c r="N507" s="421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20"/>
      <c r="AA507" s="40"/>
      <c r="AB507" s="422"/>
      <c r="AC507" s="422"/>
    </row>
    <row r="508" ht="14.25" customHeight="1">
      <c r="A508" s="418"/>
      <c r="B508" s="40"/>
      <c r="C508" s="40"/>
      <c r="D508" s="419"/>
      <c r="E508" s="40"/>
      <c r="F508" s="40"/>
      <c r="G508" s="40"/>
      <c r="H508" s="40"/>
      <c r="I508" s="420"/>
      <c r="J508" s="40"/>
      <c r="K508" s="40"/>
      <c r="L508" s="40"/>
      <c r="M508" s="40"/>
      <c r="N508" s="421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20"/>
      <c r="AA508" s="40"/>
      <c r="AB508" s="422"/>
      <c r="AC508" s="422"/>
    </row>
    <row r="509" ht="14.25" customHeight="1">
      <c r="A509" s="418"/>
      <c r="B509" s="40"/>
      <c r="C509" s="40"/>
      <c r="D509" s="419"/>
      <c r="E509" s="40"/>
      <c r="F509" s="40"/>
      <c r="G509" s="40"/>
      <c r="H509" s="40"/>
      <c r="I509" s="420"/>
      <c r="J509" s="40"/>
      <c r="K509" s="40"/>
      <c r="L509" s="40"/>
      <c r="M509" s="40"/>
      <c r="N509" s="421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20"/>
      <c r="AA509" s="40"/>
      <c r="AB509" s="422"/>
      <c r="AC509" s="422"/>
    </row>
    <row r="510" ht="14.25" customHeight="1">
      <c r="A510" s="418"/>
      <c r="B510" s="40"/>
      <c r="C510" s="40"/>
      <c r="D510" s="419"/>
      <c r="E510" s="40"/>
      <c r="F510" s="40"/>
      <c r="G510" s="40"/>
      <c r="H510" s="40"/>
      <c r="I510" s="420"/>
      <c r="J510" s="40"/>
      <c r="K510" s="40"/>
      <c r="L510" s="40"/>
      <c r="M510" s="40"/>
      <c r="N510" s="421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20"/>
      <c r="AA510" s="40"/>
      <c r="AB510" s="422"/>
      <c r="AC510" s="422"/>
    </row>
    <row r="511" ht="14.25" customHeight="1">
      <c r="A511" s="418"/>
      <c r="B511" s="40"/>
      <c r="C511" s="40"/>
      <c r="D511" s="419"/>
      <c r="E511" s="40"/>
      <c r="F511" s="40"/>
      <c r="G511" s="40"/>
      <c r="H511" s="40"/>
      <c r="I511" s="420"/>
      <c r="J511" s="40"/>
      <c r="K511" s="40"/>
      <c r="L511" s="40"/>
      <c r="M511" s="40"/>
      <c r="N511" s="421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20"/>
      <c r="AA511" s="40"/>
      <c r="AB511" s="422"/>
      <c r="AC511" s="422"/>
    </row>
    <row r="512" ht="14.25" customHeight="1">
      <c r="A512" s="418"/>
      <c r="B512" s="40"/>
      <c r="C512" s="40"/>
      <c r="D512" s="419"/>
      <c r="E512" s="40"/>
      <c r="F512" s="40"/>
      <c r="G512" s="40"/>
      <c r="H512" s="40"/>
      <c r="I512" s="420"/>
      <c r="J512" s="40"/>
      <c r="K512" s="40"/>
      <c r="L512" s="40"/>
      <c r="M512" s="40"/>
      <c r="N512" s="421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20"/>
      <c r="AA512" s="40"/>
      <c r="AB512" s="422"/>
      <c r="AC512" s="422"/>
    </row>
    <row r="513" ht="14.25" customHeight="1">
      <c r="A513" s="418"/>
      <c r="B513" s="40"/>
      <c r="C513" s="40"/>
      <c r="D513" s="419"/>
      <c r="E513" s="40"/>
      <c r="F513" s="40"/>
      <c r="G513" s="40"/>
      <c r="H513" s="40"/>
      <c r="I513" s="420"/>
      <c r="J513" s="40"/>
      <c r="K513" s="40"/>
      <c r="L513" s="40"/>
      <c r="M513" s="40"/>
      <c r="N513" s="421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20"/>
      <c r="AA513" s="40"/>
      <c r="AB513" s="422"/>
      <c r="AC513" s="422"/>
    </row>
    <row r="514" ht="14.25" customHeight="1">
      <c r="A514" s="418"/>
      <c r="B514" s="40"/>
      <c r="C514" s="40"/>
      <c r="D514" s="419"/>
      <c r="E514" s="40"/>
      <c r="F514" s="40"/>
      <c r="G514" s="40"/>
      <c r="H514" s="40"/>
      <c r="I514" s="420"/>
      <c r="J514" s="40"/>
      <c r="K514" s="40"/>
      <c r="L514" s="40"/>
      <c r="M514" s="40"/>
      <c r="N514" s="421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20"/>
      <c r="AA514" s="40"/>
      <c r="AB514" s="422"/>
      <c r="AC514" s="422"/>
    </row>
    <row r="515" ht="14.25" customHeight="1">
      <c r="A515" s="418"/>
      <c r="B515" s="40"/>
      <c r="C515" s="40"/>
      <c r="D515" s="419"/>
      <c r="E515" s="40"/>
      <c r="F515" s="40"/>
      <c r="G515" s="40"/>
      <c r="H515" s="40"/>
      <c r="I515" s="420"/>
      <c r="J515" s="40"/>
      <c r="K515" s="40"/>
      <c r="L515" s="40"/>
      <c r="M515" s="40"/>
      <c r="N515" s="421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20"/>
      <c r="AA515" s="40"/>
      <c r="AB515" s="422"/>
      <c r="AC515" s="422"/>
    </row>
    <row r="516" ht="14.25" customHeight="1">
      <c r="A516" s="418"/>
      <c r="B516" s="40"/>
      <c r="C516" s="40"/>
      <c r="D516" s="419"/>
      <c r="E516" s="40"/>
      <c r="F516" s="40"/>
      <c r="G516" s="40"/>
      <c r="H516" s="40"/>
      <c r="I516" s="420"/>
      <c r="J516" s="40"/>
      <c r="K516" s="40"/>
      <c r="L516" s="40"/>
      <c r="M516" s="40"/>
      <c r="N516" s="421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20"/>
      <c r="AA516" s="40"/>
      <c r="AB516" s="422"/>
      <c r="AC516" s="422"/>
    </row>
    <row r="517" ht="14.25" customHeight="1">
      <c r="A517" s="418"/>
      <c r="B517" s="40"/>
      <c r="C517" s="40"/>
      <c r="D517" s="419"/>
      <c r="E517" s="40"/>
      <c r="F517" s="40"/>
      <c r="G517" s="40"/>
      <c r="H517" s="40"/>
      <c r="I517" s="420"/>
      <c r="J517" s="40"/>
      <c r="K517" s="40"/>
      <c r="L517" s="40"/>
      <c r="M517" s="40"/>
      <c r="N517" s="421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20"/>
      <c r="AA517" s="40"/>
      <c r="AB517" s="422"/>
      <c r="AC517" s="422"/>
    </row>
    <row r="518" ht="14.25" customHeight="1">
      <c r="A518" s="418"/>
      <c r="B518" s="40"/>
      <c r="C518" s="40"/>
      <c r="D518" s="419"/>
      <c r="E518" s="40"/>
      <c r="F518" s="40"/>
      <c r="G518" s="40"/>
      <c r="H518" s="40"/>
      <c r="I518" s="420"/>
      <c r="J518" s="40"/>
      <c r="K518" s="40"/>
      <c r="L518" s="40"/>
      <c r="M518" s="40"/>
      <c r="N518" s="421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20"/>
      <c r="AA518" s="40"/>
      <c r="AB518" s="422"/>
      <c r="AC518" s="422"/>
    </row>
    <row r="519" ht="14.25" customHeight="1">
      <c r="A519" s="418"/>
      <c r="B519" s="40"/>
      <c r="C519" s="40"/>
      <c r="D519" s="419"/>
      <c r="E519" s="40"/>
      <c r="F519" s="40"/>
      <c r="G519" s="40"/>
      <c r="H519" s="40"/>
      <c r="I519" s="420"/>
      <c r="J519" s="40"/>
      <c r="K519" s="40"/>
      <c r="L519" s="40"/>
      <c r="M519" s="40"/>
      <c r="N519" s="421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20"/>
      <c r="AA519" s="40"/>
      <c r="AB519" s="422"/>
      <c r="AC519" s="422"/>
    </row>
    <row r="520" ht="14.25" customHeight="1">
      <c r="A520" s="418"/>
      <c r="B520" s="40"/>
      <c r="C520" s="40"/>
      <c r="D520" s="419"/>
      <c r="E520" s="40"/>
      <c r="F520" s="40"/>
      <c r="G520" s="40"/>
      <c r="H520" s="40"/>
      <c r="I520" s="420"/>
      <c r="J520" s="40"/>
      <c r="K520" s="40"/>
      <c r="L520" s="40"/>
      <c r="M520" s="40"/>
      <c r="N520" s="421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20"/>
      <c r="AA520" s="40"/>
      <c r="AB520" s="422"/>
      <c r="AC520" s="422"/>
    </row>
    <row r="521" ht="14.25" customHeight="1">
      <c r="A521" s="418"/>
      <c r="B521" s="40"/>
      <c r="C521" s="40"/>
      <c r="D521" s="419"/>
      <c r="E521" s="40"/>
      <c r="F521" s="40"/>
      <c r="G521" s="40"/>
      <c r="H521" s="40"/>
      <c r="I521" s="420"/>
      <c r="J521" s="40"/>
      <c r="K521" s="40"/>
      <c r="L521" s="40"/>
      <c r="M521" s="40"/>
      <c r="N521" s="421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20"/>
      <c r="AA521" s="40"/>
      <c r="AB521" s="422"/>
      <c r="AC521" s="422"/>
    </row>
    <row r="522" ht="14.25" customHeight="1">
      <c r="A522" s="418"/>
      <c r="B522" s="40"/>
      <c r="C522" s="40"/>
      <c r="D522" s="419"/>
      <c r="E522" s="40"/>
      <c r="F522" s="40"/>
      <c r="G522" s="40"/>
      <c r="H522" s="40"/>
      <c r="I522" s="420"/>
      <c r="J522" s="40"/>
      <c r="K522" s="40"/>
      <c r="L522" s="40"/>
      <c r="M522" s="40"/>
      <c r="N522" s="421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20"/>
      <c r="AA522" s="40"/>
      <c r="AB522" s="422"/>
      <c r="AC522" s="422"/>
    </row>
    <row r="523" ht="14.25" customHeight="1">
      <c r="A523" s="418"/>
      <c r="B523" s="40"/>
      <c r="C523" s="40"/>
      <c r="D523" s="419"/>
      <c r="E523" s="40"/>
      <c r="F523" s="40"/>
      <c r="G523" s="40"/>
      <c r="H523" s="40"/>
      <c r="I523" s="420"/>
      <c r="J523" s="40"/>
      <c r="K523" s="40"/>
      <c r="L523" s="40"/>
      <c r="M523" s="40"/>
      <c r="N523" s="421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20"/>
      <c r="AA523" s="40"/>
      <c r="AB523" s="422"/>
      <c r="AC523" s="422"/>
    </row>
    <row r="524" ht="14.25" customHeight="1">
      <c r="A524" s="418"/>
      <c r="B524" s="40"/>
      <c r="C524" s="40"/>
      <c r="D524" s="419"/>
      <c r="E524" s="40"/>
      <c r="F524" s="40"/>
      <c r="G524" s="40"/>
      <c r="H524" s="40"/>
      <c r="I524" s="420"/>
      <c r="J524" s="40"/>
      <c r="K524" s="40"/>
      <c r="L524" s="40"/>
      <c r="M524" s="40"/>
      <c r="N524" s="421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20"/>
      <c r="AA524" s="40"/>
      <c r="AB524" s="422"/>
      <c r="AC524" s="422"/>
    </row>
    <row r="525" ht="14.25" customHeight="1">
      <c r="A525" s="418"/>
      <c r="B525" s="40"/>
      <c r="C525" s="40"/>
      <c r="D525" s="419"/>
      <c r="E525" s="40"/>
      <c r="F525" s="40"/>
      <c r="G525" s="40"/>
      <c r="H525" s="40"/>
      <c r="I525" s="420"/>
      <c r="J525" s="40"/>
      <c r="K525" s="40"/>
      <c r="L525" s="40"/>
      <c r="M525" s="40"/>
      <c r="N525" s="421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20"/>
      <c r="AA525" s="40"/>
      <c r="AB525" s="422"/>
      <c r="AC525" s="422"/>
    </row>
    <row r="526" ht="14.25" customHeight="1">
      <c r="A526" s="418"/>
      <c r="B526" s="40"/>
      <c r="C526" s="40"/>
      <c r="D526" s="419"/>
      <c r="E526" s="40"/>
      <c r="F526" s="40"/>
      <c r="G526" s="40"/>
      <c r="H526" s="40"/>
      <c r="I526" s="420"/>
      <c r="J526" s="40"/>
      <c r="K526" s="40"/>
      <c r="L526" s="40"/>
      <c r="M526" s="40"/>
      <c r="N526" s="421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20"/>
      <c r="AA526" s="40"/>
      <c r="AB526" s="422"/>
      <c r="AC526" s="422"/>
    </row>
    <row r="527" ht="14.25" customHeight="1">
      <c r="A527" s="418"/>
      <c r="B527" s="40"/>
      <c r="C527" s="40"/>
      <c r="D527" s="419"/>
      <c r="E527" s="40"/>
      <c r="F527" s="40"/>
      <c r="G527" s="40"/>
      <c r="H527" s="40"/>
      <c r="I527" s="420"/>
      <c r="J527" s="40"/>
      <c r="K527" s="40"/>
      <c r="L527" s="40"/>
      <c r="M527" s="40"/>
      <c r="N527" s="421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20"/>
      <c r="AA527" s="40"/>
      <c r="AB527" s="422"/>
      <c r="AC527" s="422"/>
    </row>
    <row r="528" ht="14.25" customHeight="1">
      <c r="A528" s="418"/>
      <c r="B528" s="40"/>
      <c r="C528" s="40"/>
      <c r="D528" s="419"/>
      <c r="E528" s="40"/>
      <c r="F528" s="40"/>
      <c r="G528" s="40"/>
      <c r="H528" s="40"/>
      <c r="I528" s="420"/>
      <c r="J528" s="40"/>
      <c r="K528" s="40"/>
      <c r="L528" s="40"/>
      <c r="M528" s="40"/>
      <c r="N528" s="421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20"/>
      <c r="AA528" s="40"/>
      <c r="AB528" s="422"/>
      <c r="AC528" s="422"/>
    </row>
    <row r="529" ht="14.25" customHeight="1">
      <c r="A529" s="418"/>
      <c r="B529" s="40"/>
      <c r="C529" s="40"/>
      <c r="D529" s="419"/>
      <c r="E529" s="40"/>
      <c r="F529" s="40"/>
      <c r="G529" s="40"/>
      <c r="H529" s="40"/>
      <c r="I529" s="420"/>
      <c r="J529" s="40"/>
      <c r="K529" s="40"/>
      <c r="L529" s="40"/>
      <c r="M529" s="40"/>
      <c r="N529" s="421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20"/>
      <c r="AA529" s="40"/>
      <c r="AB529" s="422"/>
      <c r="AC529" s="422"/>
    </row>
    <row r="530" ht="14.25" customHeight="1">
      <c r="A530" s="418"/>
      <c r="B530" s="40"/>
      <c r="C530" s="40"/>
      <c r="D530" s="419"/>
      <c r="E530" s="40"/>
      <c r="F530" s="40"/>
      <c r="G530" s="40"/>
      <c r="H530" s="40"/>
      <c r="I530" s="420"/>
      <c r="J530" s="40"/>
      <c r="K530" s="40"/>
      <c r="L530" s="40"/>
      <c r="M530" s="40"/>
      <c r="N530" s="421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20"/>
      <c r="AA530" s="40"/>
      <c r="AB530" s="422"/>
      <c r="AC530" s="422"/>
    </row>
    <row r="531" ht="14.25" customHeight="1">
      <c r="A531" s="418"/>
      <c r="B531" s="40"/>
      <c r="C531" s="40"/>
      <c r="D531" s="419"/>
      <c r="E531" s="40"/>
      <c r="F531" s="40"/>
      <c r="G531" s="40"/>
      <c r="H531" s="40"/>
      <c r="I531" s="420"/>
      <c r="J531" s="40"/>
      <c r="K531" s="40"/>
      <c r="L531" s="40"/>
      <c r="M531" s="40"/>
      <c r="N531" s="421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20"/>
      <c r="AA531" s="40"/>
      <c r="AB531" s="422"/>
      <c r="AC531" s="422"/>
    </row>
    <row r="532" ht="14.25" customHeight="1">
      <c r="A532" s="418"/>
      <c r="B532" s="40"/>
      <c r="C532" s="40"/>
      <c r="D532" s="419"/>
      <c r="E532" s="40"/>
      <c r="F532" s="40"/>
      <c r="G532" s="40"/>
      <c r="H532" s="40"/>
      <c r="I532" s="420"/>
      <c r="J532" s="40"/>
      <c r="K532" s="40"/>
      <c r="L532" s="40"/>
      <c r="M532" s="40"/>
      <c r="N532" s="421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20"/>
      <c r="AA532" s="40"/>
      <c r="AB532" s="422"/>
      <c r="AC532" s="422"/>
    </row>
    <row r="533" ht="14.25" customHeight="1">
      <c r="A533" s="418"/>
      <c r="B533" s="40"/>
      <c r="C533" s="40"/>
      <c r="D533" s="419"/>
      <c r="E533" s="40"/>
      <c r="F533" s="40"/>
      <c r="G533" s="40"/>
      <c r="H533" s="40"/>
      <c r="I533" s="420"/>
      <c r="J533" s="40"/>
      <c r="K533" s="40"/>
      <c r="L533" s="40"/>
      <c r="M533" s="40"/>
      <c r="N533" s="421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20"/>
      <c r="AA533" s="40"/>
      <c r="AB533" s="422"/>
      <c r="AC533" s="422"/>
    </row>
    <row r="534" ht="14.25" customHeight="1">
      <c r="A534" s="418"/>
      <c r="B534" s="40"/>
      <c r="C534" s="40"/>
      <c r="D534" s="419"/>
      <c r="E534" s="40"/>
      <c r="F534" s="40"/>
      <c r="G534" s="40"/>
      <c r="H534" s="40"/>
      <c r="I534" s="420"/>
      <c r="J534" s="40"/>
      <c r="K534" s="40"/>
      <c r="L534" s="40"/>
      <c r="M534" s="40"/>
      <c r="N534" s="421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20"/>
      <c r="AA534" s="40"/>
      <c r="AB534" s="422"/>
      <c r="AC534" s="422"/>
    </row>
    <row r="535" ht="14.25" customHeight="1">
      <c r="A535" s="418"/>
      <c r="B535" s="40"/>
      <c r="C535" s="40"/>
      <c r="D535" s="419"/>
      <c r="E535" s="40"/>
      <c r="F535" s="40"/>
      <c r="G535" s="40"/>
      <c r="H535" s="40"/>
      <c r="I535" s="420"/>
      <c r="J535" s="40"/>
      <c r="K535" s="40"/>
      <c r="L535" s="40"/>
      <c r="M535" s="40"/>
      <c r="N535" s="421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20"/>
      <c r="AA535" s="40"/>
      <c r="AB535" s="422"/>
      <c r="AC535" s="422"/>
    </row>
    <row r="536" ht="14.25" customHeight="1">
      <c r="A536" s="418"/>
      <c r="B536" s="40"/>
      <c r="C536" s="40"/>
      <c r="D536" s="419"/>
      <c r="E536" s="40"/>
      <c r="F536" s="40"/>
      <c r="G536" s="40"/>
      <c r="H536" s="40"/>
      <c r="I536" s="420"/>
      <c r="J536" s="40"/>
      <c r="K536" s="40"/>
      <c r="L536" s="40"/>
      <c r="M536" s="40"/>
      <c r="N536" s="421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20"/>
      <c r="AA536" s="40"/>
      <c r="AB536" s="422"/>
      <c r="AC536" s="422"/>
    </row>
    <row r="537" ht="14.25" customHeight="1">
      <c r="A537" s="418"/>
      <c r="B537" s="40"/>
      <c r="C537" s="40"/>
      <c r="D537" s="419"/>
      <c r="E537" s="40"/>
      <c r="F537" s="40"/>
      <c r="G537" s="40"/>
      <c r="H537" s="40"/>
      <c r="I537" s="420"/>
      <c r="J537" s="40"/>
      <c r="K537" s="40"/>
      <c r="L537" s="40"/>
      <c r="M537" s="40"/>
      <c r="N537" s="421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20"/>
      <c r="AA537" s="40"/>
      <c r="AB537" s="422"/>
      <c r="AC537" s="422"/>
    </row>
    <row r="538" ht="14.25" customHeight="1">
      <c r="A538" s="418"/>
      <c r="B538" s="40"/>
      <c r="C538" s="40"/>
      <c r="D538" s="419"/>
      <c r="E538" s="40"/>
      <c r="F538" s="40"/>
      <c r="G538" s="40"/>
      <c r="H538" s="40"/>
      <c r="I538" s="420"/>
      <c r="J538" s="40"/>
      <c r="K538" s="40"/>
      <c r="L538" s="40"/>
      <c r="M538" s="40"/>
      <c r="N538" s="421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20"/>
      <c r="AA538" s="40"/>
      <c r="AB538" s="422"/>
      <c r="AC538" s="422"/>
    </row>
    <row r="539" ht="14.25" customHeight="1">
      <c r="A539" s="418"/>
      <c r="B539" s="40"/>
      <c r="C539" s="40"/>
      <c r="D539" s="419"/>
      <c r="E539" s="40"/>
      <c r="F539" s="40"/>
      <c r="G539" s="40"/>
      <c r="H539" s="40"/>
      <c r="I539" s="420"/>
      <c r="J539" s="40"/>
      <c r="K539" s="40"/>
      <c r="L539" s="40"/>
      <c r="M539" s="40"/>
      <c r="N539" s="421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20"/>
      <c r="AA539" s="40"/>
      <c r="AB539" s="422"/>
      <c r="AC539" s="422"/>
    </row>
    <row r="540" ht="14.25" customHeight="1">
      <c r="A540" s="418"/>
      <c r="B540" s="40"/>
      <c r="C540" s="40"/>
      <c r="D540" s="419"/>
      <c r="E540" s="40"/>
      <c r="F540" s="40"/>
      <c r="G540" s="40"/>
      <c r="H540" s="40"/>
      <c r="I540" s="420"/>
      <c r="J540" s="40"/>
      <c r="K540" s="40"/>
      <c r="L540" s="40"/>
      <c r="M540" s="40"/>
      <c r="N540" s="421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20"/>
      <c r="AA540" s="40"/>
      <c r="AB540" s="422"/>
      <c r="AC540" s="422"/>
    </row>
    <row r="541" ht="14.25" customHeight="1">
      <c r="A541" s="418"/>
      <c r="B541" s="40"/>
      <c r="C541" s="40"/>
      <c r="D541" s="419"/>
      <c r="E541" s="40"/>
      <c r="F541" s="40"/>
      <c r="G541" s="40"/>
      <c r="H541" s="40"/>
      <c r="I541" s="420"/>
      <c r="J541" s="40"/>
      <c r="K541" s="40"/>
      <c r="L541" s="40"/>
      <c r="M541" s="40"/>
      <c r="N541" s="421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20"/>
      <c r="AA541" s="40"/>
      <c r="AB541" s="422"/>
      <c r="AC541" s="422"/>
    </row>
    <row r="542" ht="14.25" customHeight="1">
      <c r="A542" s="418"/>
      <c r="B542" s="40"/>
      <c r="C542" s="40"/>
      <c r="D542" s="419"/>
      <c r="E542" s="40"/>
      <c r="F542" s="40"/>
      <c r="G542" s="40"/>
      <c r="H542" s="40"/>
      <c r="I542" s="420"/>
      <c r="J542" s="40"/>
      <c r="K542" s="40"/>
      <c r="L542" s="40"/>
      <c r="M542" s="40"/>
      <c r="N542" s="421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20"/>
      <c r="AA542" s="40"/>
      <c r="AB542" s="422"/>
      <c r="AC542" s="422"/>
    </row>
    <row r="543" ht="14.25" customHeight="1">
      <c r="A543" s="418"/>
      <c r="B543" s="40"/>
      <c r="C543" s="40"/>
      <c r="D543" s="419"/>
      <c r="E543" s="40"/>
      <c r="F543" s="40"/>
      <c r="G543" s="40"/>
      <c r="H543" s="40"/>
      <c r="I543" s="420"/>
      <c r="J543" s="40"/>
      <c r="K543" s="40"/>
      <c r="L543" s="40"/>
      <c r="M543" s="40"/>
      <c r="N543" s="421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20"/>
      <c r="AA543" s="40"/>
      <c r="AB543" s="422"/>
      <c r="AC543" s="422"/>
    </row>
    <row r="544" ht="14.25" customHeight="1">
      <c r="A544" s="418"/>
      <c r="B544" s="40"/>
      <c r="C544" s="40"/>
      <c r="D544" s="419"/>
      <c r="E544" s="40"/>
      <c r="F544" s="40"/>
      <c r="G544" s="40"/>
      <c r="H544" s="40"/>
      <c r="I544" s="420"/>
      <c r="J544" s="40"/>
      <c r="K544" s="40"/>
      <c r="L544" s="40"/>
      <c r="M544" s="40"/>
      <c r="N544" s="421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20"/>
      <c r="AA544" s="40"/>
      <c r="AB544" s="422"/>
      <c r="AC544" s="422"/>
    </row>
    <row r="545" ht="14.25" customHeight="1">
      <c r="A545" s="418"/>
      <c r="B545" s="40"/>
      <c r="C545" s="40"/>
      <c r="D545" s="419"/>
      <c r="E545" s="40"/>
      <c r="F545" s="40"/>
      <c r="G545" s="40"/>
      <c r="H545" s="40"/>
      <c r="I545" s="420"/>
      <c r="J545" s="40"/>
      <c r="K545" s="40"/>
      <c r="L545" s="40"/>
      <c r="M545" s="40"/>
      <c r="N545" s="421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20"/>
      <c r="AA545" s="40"/>
      <c r="AB545" s="422"/>
      <c r="AC545" s="422"/>
    </row>
    <row r="546" ht="14.25" customHeight="1">
      <c r="A546" s="418"/>
      <c r="B546" s="40"/>
      <c r="C546" s="40"/>
      <c r="D546" s="419"/>
      <c r="E546" s="40"/>
      <c r="F546" s="40"/>
      <c r="G546" s="40"/>
      <c r="H546" s="40"/>
      <c r="I546" s="420"/>
      <c r="J546" s="40"/>
      <c r="K546" s="40"/>
      <c r="L546" s="40"/>
      <c r="M546" s="40"/>
      <c r="N546" s="421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20"/>
      <c r="AA546" s="40"/>
      <c r="AB546" s="422"/>
      <c r="AC546" s="422"/>
    </row>
    <row r="547" ht="14.25" customHeight="1">
      <c r="A547" s="418"/>
      <c r="B547" s="40"/>
      <c r="C547" s="40"/>
      <c r="D547" s="419"/>
      <c r="E547" s="40"/>
      <c r="F547" s="40"/>
      <c r="G547" s="40"/>
      <c r="H547" s="40"/>
      <c r="I547" s="420"/>
      <c r="J547" s="40"/>
      <c r="K547" s="40"/>
      <c r="L547" s="40"/>
      <c r="M547" s="40"/>
      <c r="N547" s="421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20"/>
      <c r="AA547" s="40"/>
      <c r="AB547" s="422"/>
      <c r="AC547" s="422"/>
    </row>
    <row r="548" ht="14.25" customHeight="1">
      <c r="A548" s="418"/>
      <c r="B548" s="40"/>
      <c r="C548" s="40"/>
      <c r="D548" s="419"/>
      <c r="E548" s="40"/>
      <c r="F548" s="40"/>
      <c r="G548" s="40"/>
      <c r="H548" s="40"/>
      <c r="I548" s="420"/>
      <c r="J548" s="40"/>
      <c r="K548" s="40"/>
      <c r="L548" s="40"/>
      <c r="M548" s="40"/>
      <c r="N548" s="421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20"/>
      <c r="AA548" s="40"/>
      <c r="AB548" s="422"/>
      <c r="AC548" s="422"/>
    </row>
    <row r="549" ht="14.25" customHeight="1">
      <c r="A549" s="418"/>
      <c r="B549" s="40"/>
      <c r="C549" s="40"/>
      <c r="D549" s="419"/>
      <c r="E549" s="40"/>
      <c r="F549" s="40"/>
      <c r="G549" s="40"/>
      <c r="H549" s="40"/>
      <c r="I549" s="420"/>
      <c r="J549" s="40"/>
      <c r="K549" s="40"/>
      <c r="L549" s="40"/>
      <c r="M549" s="40"/>
      <c r="N549" s="421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20"/>
      <c r="AA549" s="40"/>
      <c r="AB549" s="422"/>
      <c r="AC549" s="422"/>
    </row>
    <row r="550" ht="14.25" customHeight="1">
      <c r="A550" s="418"/>
      <c r="B550" s="40"/>
      <c r="C550" s="40"/>
      <c r="D550" s="419"/>
      <c r="E550" s="40"/>
      <c r="F550" s="40"/>
      <c r="G550" s="40"/>
      <c r="H550" s="40"/>
      <c r="I550" s="420"/>
      <c r="J550" s="40"/>
      <c r="K550" s="40"/>
      <c r="L550" s="40"/>
      <c r="M550" s="40"/>
      <c r="N550" s="421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20"/>
      <c r="AA550" s="40"/>
      <c r="AB550" s="422"/>
      <c r="AC550" s="422"/>
    </row>
    <row r="551" ht="14.25" customHeight="1">
      <c r="A551" s="418"/>
      <c r="B551" s="40"/>
      <c r="C551" s="40"/>
      <c r="D551" s="419"/>
      <c r="E551" s="40"/>
      <c r="F551" s="40"/>
      <c r="G551" s="40"/>
      <c r="H551" s="40"/>
      <c r="I551" s="420"/>
      <c r="J551" s="40"/>
      <c r="K551" s="40"/>
      <c r="L551" s="40"/>
      <c r="M551" s="40"/>
      <c r="N551" s="421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20"/>
      <c r="AA551" s="40"/>
      <c r="AB551" s="422"/>
      <c r="AC551" s="422"/>
    </row>
    <row r="552" ht="14.25" customHeight="1">
      <c r="A552" s="418"/>
      <c r="B552" s="40"/>
      <c r="C552" s="40"/>
      <c r="D552" s="419"/>
      <c r="E552" s="40"/>
      <c r="F552" s="40"/>
      <c r="G552" s="40"/>
      <c r="H552" s="40"/>
      <c r="I552" s="420"/>
      <c r="J552" s="40"/>
      <c r="K552" s="40"/>
      <c r="L552" s="40"/>
      <c r="M552" s="40"/>
      <c r="N552" s="421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20"/>
      <c r="AA552" s="40"/>
      <c r="AB552" s="422"/>
      <c r="AC552" s="422"/>
    </row>
    <row r="553" ht="14.25" customHeight="1">
      <c r="A553" s="418"/>
      <c r="B553" s="40"/>
      <c r="C553" s="40"/>
      <c r="D553" s="419"/>
      <c r="E553" s="40"/>
      <c r="F553" s="40"/>
      <c r="G553" s="40"/>
      <c r="H553" s="40"/>
      <c r="I553" s="420"/>
      <c r="J553" s="40"/>
      <c r="K553" s="40"/>
      <c r="L553" s="40"/>
      <c r="M553" s="40"/>
      <c r="N553" s="421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20"/>
      <c r="AA553" s="40"/>
      <c r="AB553" s="422"/>
      <c r="AC553" s="422"/>
    </row>
    <row r="554" ht="14.25" customHeight="1">
      <c r="A554" s="418"/>
      <c r="B554" s="40"/>
      <c r="C554" s="40"/>
      <c r="D554" s="419"/>
      <c r="E554" s="40"/>
      <c r="F554" s="40"/>
      <c r="G554" s="40"/>
      <c r="H554" s="40"/>
      <c r="I554" s="420"/>
      <c r="J554" s="40"/>
      <c r="K554" s="40"/>
      <c r="L554" s="40"/>
      <c r="M554" s="40"/>
      <c r="N554" s="421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20"/>
      <c r="AA554" s="40"/>
      <c r="AB554" s="422"/>
      <c r="AC554" s="422"/>
    </row>
    <row r="555" ht="14.25" customHeight="1">
      <c r="A555" s="418"/>
      <c r="B555" s="40"/>
      <c r="C555" s="40"/>
      <c r="D555" s="419"/>
      <c r="E555" s="40"/>
      <c r="F555" s="40"/>
      <c r="G555" s="40"/>
      <c r="H555" s="40"/>
      <c r="I555" s="420"/>
      <c r="J555" s="40"/>
      <c r="K555" s="40"/>
      <c r="L555" s="40"/>
      <c r="M555" s="40"/>
      <c r="N555" s="421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20"/>
      <c r="AA555" s="40"/>
      <c r="AB555" s="422"/>
      <c r="AC555" s="422"/>
    </row>
    <row r="556" ht="14.25" customHeight="1">
      <c r="A556" s="418"/>
      <c r="B556" s="40"/>
      <c r="C556" s="40"/>
      <c r="D556" s="419"/>
      <c r="E556" s="40"/>
      <c r="F556" s="40"/>
      <c r="G556" s="40"/>
      <c r="H556" s="40"/>
      <c r="I556" s="420"/>
      <c r="J556" s="40"/>
      <c r="K556" s="40"/>
      <c r="L556" s="40"/>
      <c r="M556" s="40"/>
      <c r="N556" s="421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20"/>
      <c r="AA556" s="40"/>
      <c r="AB556" s="422"/>
      <c r="AC556" s="422"/>
    </row>
    <row r="557" ht="14.25" customHeight="1">
      <c r="A557" s="418"/>
      <c r="B557" s="40"/>
      <c r="C557" s="40"/>
      <c r="D557" s="419"/>
      <c r="E557" s="40"/>
      <c r="F557" s="40"/>
      <c r="G557" s="40"/>
      <c r="H557" s="40"/>
      <c r="I557" s="420"/>
      <c r="J557" s="40"/>
      <c r="K557" s="40"/>
      <c r="L557" s="40"/>
      <c r="M557" s="40"/>
      <c r="N557" s="421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20"/>
      <c r="AA557" s="40"/>
      <c r="AB557" s="422"/>
      <c r="AC557" s="422"/>
    </row>
    <row r="558" ht="14.25" customHeight="1">
      <c r="A558" s="418"/>
      <c r="B558" s="40"/>
      <c r="C558" s="40"/>
      <c r="D558" s="419"/>
      <c r="E558" s="40"/>
      <c r="F558" s="40"/>
      <c r="G558" s="40"/>
      <c r="H558" s="40"/>
      <c r="I558" s="420"/>
      <c r="J558" s="40"/>
      <c r="K558" s="40"/>
      <c r="L558" s="40"/>
      <c r="M558" s="40"/>
      <c r="N558" s="421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20"/>
      <c r="AA558" s="40"/>
      <c r="AB558" s="422"/>
      <c r="AC558" s="422"/>
    </row>
    <row r="559" ht="14.25" customHeight="1">
      <c r="A559" s="418"/>
      <c r="B559" s="40"/>
      <c r="C559" s="40"/>
      <c r="D559" s="419"/>
      <c r="E559" s="40"/>
      <c r="F559" s="40"/>
      <c r="G559" s="40"/>
      <c r="H559" s="40"/>
      <c r="I559" s="420"/>
      <c r="J559" s="40"/>
      <c r="K559" s="40"/>
      <c r="L559" s="40"/>
      <c r="M559" s="40"/>
      <c r="N559" s="421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20"/>
      <c r="AA559" s="40"/>
      <c r="AB559" s="422"/>
      <c r="AC559" s="422"/>
    </row>
    <row r="560" ht="14.25" customHeight="1">
      <c r="A560" s="418"/>
      <c r="B560" s="40"/>
      <c r="C560" s="40"/>
      <c r="D560" s="419"/>
      <c r="E560" s="40"/>
      <c r="F560" s="40"/>
      <c r="G560" s="40"/>
      <c r="H560" s="40"/>
      <c r="I560" s="420"/>
      <c r="J560" s="40"/>
      <c r="K560" s="40"/>
      <c r="L560" s="40"/>
      <c r="M560" s="40"/>
      <c r="N560" s="421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20"/>
      <c r="AA560" s="40"/>
      <c r="AB560" s="422"/>
      <c r="AC560" s="422"/>
    </row>
    <row r="561" ht="14.25" customHeight="1">
      <c r="A561" s="418"/>
      <c r="B561" s="40"/>
      <c r="C561" s="40"/>
      <c r="D561" s="419"/>
      <c r="E561" s="40"/>
      <c r="F561" s="40"/>
      <c r="G561" s="40"/>
      <c r="H561" s="40"/>
      <c r="I561" s="420"/>
      <c r="J561" s="40"/>
      <c r="K561" s="40"/>
      <c r="L561" s="40"/>
      <c r="M561" s="40"/>
      <c r="N561" s="421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20"/>
      <c r="AA561" s="40"/>
      <c r="AB561" s="422"/>
      <c r="AC561" s="422"/>
    </row>
    <row r="562" ht="14.25" customHeight="1">
      <c r="A562" s="418"/>
      <c r="B562" s="40"/>
      <c r="C562" s="40"/>
      <c r="D562" s="419"/>
      <c r="E562" s="40"/>
      <c r="F562" s="40"/>
      <c r="G562" s="40"/>
      <c r="H562" s="40"/>
      <c r="I562" s="420"/>
      <c r="J562" s="40"/>
      <c r="K562" s="40"/>
      <c r="L562" s="40"/>
      <c r="M562" s="40"/>
      <c r="N562" s="421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20"/>
      <c r="AA562" s="40"/>
      <c r="AB562" s="422"/>
      <c r="AC562" s="422"/>
    </row>
    <row r="563" ht="14.25" customHeight="1">
      <c r="A563" s="418"/>
      <c r="B563" s="40"/>
      <c r="C563" s="40"/>
      <c r="D563" s="419"/>
      <c r="E563" s="40"/>
      <c r="F563" s="40"/>
      <c r="G563" s="40"/>
      <c r="H563" s="40"/>
      <c r="I563" s="420"/>
      <c r="J563" s="40"/>
      <c r="K563" s="40"/>
      <c r="L563" s="40"/>
      <c r="M563" s="40"/>
      <c r="N563" s="421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20"/>
      <c r="AA563" s="40"/>
      <c r="AB563" s="422"/>
      <c r="AC563" s="422"/>
    </row>
    <row r="564" ht="14.25" customHeight="1">
      <c r="A564" s="418"/>
      <c r="B564" s="40"/>
      <c r="C564" s="40"/>
      <c r="D564" s="419"/>
      <c r="E564" s="40"/>
      <c r="F564" s="40"/>
      <c r="G564" s="40"/>
      <c r="H564" s="40"/>
      <c r="I564" s="420"/>
      <c r="J564" s="40"/>
      <c r="K564" s="40"/>
      <c r="L564" s="40"/>
      <c r="M564" s="40"/>
      <c r="N564" s="421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20"/>
      <c r="AA564" s="40"/>
      <c r="AB564" s="422"/>
      <c r="AC564" s="422"/>
    </row>
    <row r="565" ht="14.25" customHeight="1">
      <c r="A565" s="418"/>
      <c r="B565" s="40"/>
      <c r="C565" s="40"/>
      <c r="D565" s="419"/>
      <c r="E565" s="40"/>
      <c r="F565" s="40"/>
      <c r="G565" s="40"/>
      <c r="H565" s="40"/>
      <c r="I565" s="420"/>
      <c r="J565" s="40"/>
      <c r="K565" s="40"/>
      <c r="L565" s="40"/>
      <c r="M565" s="40"/>
      <c r="N565" s="421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20"/>
      <c r="AA565" s="40"/>
      <c r="AB565" s="422"/>
      <c r="AC565" s="422"/>
    </row>
    <row r="566" ht="14.25" customHeight="1">
      <c r="A566" s="418"/>
      <c r="B566" s="40"/>
      <c r="C566" s="40"/>
      <c r="D566" s="419"/>
      <c r="E566" s="40"/>
      <c r="F566" s="40"/>
      <c r="G566" s="40"/>
      <c r="H566" s="40"/>
      <c r="I566" s="420"/>
      <c r="J566" s="40"/>
      <c r="K566" s="40"/>
      <c r="L566" s="40"/>
      <c r="M566" s="40"/>
      <c r="N566" s="421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20"/>
      <c r="AA566" s="40"/>
      <c r="AB566" s="422"/>
      <c r="AC566" s="422"/>
    </row>
    <row r="567" ht="14.25" customHeight="1">
      <c r="A567" s="418"/>
      <c r="B567" s="40"/>
      <c r="C567" s="40"/>
      <c r="D567" s="419"/>
      <c r="E567" s="40"/>
      <c r="F567" s="40"/>
      <c r="G567" s="40"/>
      <c r="H567" s="40"/>
      <c r="I567" s="420"/>
      <c r="J567" s="40"/>
      <c r="K567" s="40"/>
      <c r="L567" s="40"/>
      <c r="M567" s="40"/>
      <c r="N567" s="421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20"/>
      <c r="AA567" s="40"/>
      <c r="AB567" s="422"/>
      <c r="AC567" s="422"/>
    </row>
    <row r="568" ht="14.25" customHeight="1">
      <c r="A568" s="418"/>
      <c r="B568" s="40"/>
      <c r="C568" s="40"/>
      <c r="D568" s="419"/>
      <c r="E568" s="40"/>
      <c r="F568" s="40"/>
      <c r="G568" s="40"/>
      <c r="H568" s="40"/>
      <c r="I568" s="420"/>
      <c r="J568" s="40"/>
      <c r="K568" s="40"/>
      <c r="L568" s="40"/>
      <c r="M568" s="40"/>
      <c r="N568" s="421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20"/>
      <c r="AA568" s="40"/>
      <c r="AB568" s="422"/>
      <c r="AC568" s="422"/>
    </row>
    <row r="569" ht="14.25" customHeight="1">
      <c r="A569" s="418"/>
      <c r="B569" s="40"/>
      <c r="C569" s="40"/>
      <c r="D569" s="419"/>
      <c r="E569" s="40"/>
      <c r="F569" s="40"/>
      <c r="G569" s="40"/>
      <c r="H569" s="40"/>
      <c r="I569" s="420"/>
      <c r="J569" s="40"/>
      <c r="K569" s="40"/>
      <c r="L569" s="40"/>
      <c r="M569" s="40"/>
      <c r="N569" s="421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20"/>
      <c r="AA569" s="40"/>
      <c r="AB569" s="422"/>
      <c r="AC569" s="422"/>
    </row>
    <row r="570" ht="14.25" customHeight="1">
      <c r="A570" s="418"/>
      <c r="B570" s="40"/>
      <c r="C570" s="40"/>
      <c r="D570" s="419"/>
      <c r="E570" s="40"/>
      <c r="F570" s="40"/>
      <c r="G570" s="40"/>
      <c r="H570" s="40"/>
      <c r="I570" s="420"/>
      <c r="J570" s="40"/>
      <c r="K570" s="40"/>
      <c r="L570" s="40"/>
      <c r="M570" s="40"/>
      <c r="N570" s="421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20"/>
      <c r="AA570" s="40"/>
      <c r="AB570" s="422"/>
      <c r="AC570" s="422"/>
    </row>
    <row r="571" ht="14.25" customHeight="1">
      <c r="A571" s="418"/>
      <c r="B571" s="40"/>
      <c r="C571" s="40"/>
      <c r="D571" s="419"/>
      <c r="E571" s="40"/>
      <c r="F571" s="40"/>
      <c r="G571" s="40"/>
      <c r="H571" s="40"/>
      <c r="I571" s="420"/>
      <c r="J571" s="40"/>
      <c r="K571" s="40"/>
      <c r="L571" s="40"/>
      <c r="M571" s="40"/>
      <c r="N571" s="421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20"/>
      <c r="AA571" s="40"/>
      <c r="AB571" s="422"/>
      <c r="AC571" s="422"/>
    </row>
    <row r="572" ht="14.25" customHeight="1">
      <c r="A572" s="418"/>
      <c r="B572" s="40"/>
      <c r="C572" s="40"/>
      <c r="D572" s="419"/>
      <c r="E572" s="40"/>
      <c r="F572" s="40"/>
      <c r="G572" s="40"/>
      <c r="H572" s="40"/>
      <c r="I572" s="420"/>
      <c r="J572" s="40"/>
      <c r="K572" s="40"/>
      <c r="L572" s="40"/>
      <c r="M572" s="40"/>
      <c r="N572" s="421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20"/>
      <c r="AA572" s="40"/>
      <c r="AB572" s="422"/>
      <c r="AC572" s="422"/>
    </row>
    <row r="573" ht="14.25" customHeight="1">
      <c r="A573" s="418"/>
      <c r="B573" s="40"/>
      <c r="C573" s="40"/>
      <c r="D573" s="419"/>
      <c r="E573" s="40"/>
      <c r="F573" s="40"/>
      <c r="G573" s="40"/>
      <c r="H573" s="40"/>
      <c r="I573" s="420"/>
      <c r="J573" s="40"/>
      <c r="K573" s="40"/>
      <c r="L573" s="40"/>
      <c r="M573" s="40"/>
      <c r="N573" s="421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20"/>
      <c r="AA573" s="40"/>
      <c r="AB573" s="422"/>
      <c r="AC573" s="422"/>
    </row>
    <row r="574" ht="14.25" customHeight="1">
      <c r="A574" s="418"/>
      <c r="B574" s="40"/>
      <c r="C574" s="40"/>
      <c r="D574" s="419"/>
      <c r="E574" s="40"/>
      <c r="F574" s="40"/>
      <c r="G574" s="40"/>
      <c r="H574" s="40"/>
      <c r="I574" s="420"/>
      <c r="J574" s="40"/>
      <c r="K574" s="40"/>
      <c r="L574" s="40"/>
      <c r="M574" s="40"/>
      <c r="N574" s="421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20"/>
      <c r="AA574" s="40"/>
      <c r="AB574" s="422"/>
      <c r="AC574" s="422"/>
    </row>
    <row r="575" ht="14.25" customHeight="1">
      <c r="A575" s="418"/>
      <c r="B575" s="40"/>
      <c r="C575" s="40"/>
      <c r="D575" s="419"/>
      <c r="E575" s="40"/>
      <c r="F575" s="40"/>
      <c r="G575" s="40"/>
      <c r="H575" s="40"/>
      <c r="I575" s="420"/>
      <c r="J575" s="40"/>
      <c r="K575" s="40"/>
      <c r="L575" s="40"/>
      <c r="M575" s="40"/>
      <c r="N575" s="421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20"/>
      <c r="AA575" s="40"/>
      <c r="AB575" s="422"/>
      <c r="AC575" s="422"/>
    </row>
    <row r="576" ht="14.25" customHeight="1">
      <c r="A576" s="418"/>
      <c r="B576" s="40"/>
      <c r="C576" s="40"/>
      <c r="D576" s="419"/>
      <c r="E576" s="40"/>
      <c r="F576" s="40"/>
      <c r="G576" s="40"/>
      <c r="H576" s="40"/>
      <c r="I576" s="420"/>
      <c r="J576" s="40"/>
      <c r="K576" s="40"/>
      <c r="L576" s="40"/>
      <c r="M576" s="40"/>
      <c r="N576" s="421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20"/>
      <c r="AA576" s="40"/>
      <c r="AB576" s="422"/>
      <c r="AC576" s="422"/>
    </row>
    <row r="577" ht="14.25" customHeight="1">
      <c r="A577" s="418"/>
      <c r="B577" s="40"/>
      <c r="C577" s="40"/>
      <c r="D577" s="419"/>
      <c r="E577" s="40"/>
      <c r="F577" s="40"/>
      <c r="G577" s="40"/>
      <c r="H577" s="40"/>
      <c r="I577" s="420"/>
      <c r="J577" s="40"/>
      <c r="K577" s="40"/>
      <c r="L577" s="40"/>
      <c r="M577" s="40"/>
      <c r="N577" s="421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20"/>
      <c r="AA577" s="40"/>
      <c r="AB577" s="422"/>
      <c r="AC577" s="422"/>
    </row>
    <row r="578" ht="14.25" customHeight="1">
      <c r="A578" s="418"/>
      <c r="B578" s="40"/>
      <c r="C578" s="40"/>
      <c r="D578" s="419"/>
      <c r="E578" s="40"/>
      <c r="F578" s="40"/>
      <c r="G578" s="40"/>
      <c r="H578" s="40"/>
      <c r="I578" s="420"/>
      <c r="J578" s="40"/>
      <c r="K578" s="40"/>
      <c r="L578" s="40"/>
      <c r="M578" s="40"/>
      <c r="N578" s="421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20"/>
      <c r="AA578" s="40"/>
      <c r="AB578" s="422"/>
      <c r="AC578" s="422"/>
    </row>
    <row r="579" ht="14.25" customHeight="1">
      <c r="A579" s="418"/>
      <c r="B579" s="40"/>
      <c r="C579" s="40"/>
      <c r="D579" s="419"/>
      <c r="E579" s="40"/>
      <c r="F579" s="40"/>
      <c r="G579" s="40"/>
      <c r="H579" s="40"/>
      <c r="I579" s="420"/>
      <c r="J579" s="40"/>
      <c r="K579" s="40"/>
      <c r="L579" s="40"/>
      <c r="M579" s="40"/>
      <c r="N579" s="421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20"/>
      <c r="AA579" s="40"/>
      <c r="AB579" s="422"/>
      <c r="AC579" s="422"/>
    </row>
    <row r="580" ht="14.25" customHeight="1">
      <c r="A580" s="418"/>
      <c r="B580" s="40"/>
      <c r="C580" s="40"/>
      <c r="D580" s="419"/>
      <c r="E580" s="40"/>
      <c r="F580" s="40"/>
      <c r="G580" s="40"/>
      <c r="H580" s="40"/>
      <c r="I580" s="420"/>
      <c r="J580" s="40"/>
      <c r="K580" s="40"/>
      <c r="L580" s="40"/>
      <c r="M580" s="40"/>
      <c r="N580" s="421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20"/>
      <c r="AA580" s="40"/>
      <c r="AB580" s="422"/>
      <c r="AC580" s="422"/>
    </row>
    <row r="581" ht="14.25" customHeight="1">
      <c r="A581" s="418"/>
      <c r="B581" s="40"/>
      <c r="C581" s="40"/>
      <c r="D581" s="419"/>
      <c r="E581" s="40"/>
      <c r="F581" s="40"/>
      <c r="G581" s="40"/>
      <c r="H581" s="40"/>
      <c r="I581" s="420"/>
      <c r="J581" s="40"/>
      <c r="K581" s="40"/>
      <c r="L581" s="40"/>
      <c r="M581" s="40"/>
      <c r="N581" s="421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20"/>
      <c r="AA581" s="40"/>
      <c r="AB581" s="422"/>
      <c r="AC581" s="422"/>
    </row>
    <row r="582" ht="14.25" customHeight="1">
      <c r="A582" s="418"/>
      <c r="B582" s="40"/>
      <c r="C582" s="40"/>
      <c r="D582" s="419"/>
      <c r="E582" s="40"/>
      <c r="F582" s="40"/>
      <c r="G582" s="40"/>
      <c r="H582" s="40"/>
      <c r="I582" s="420"/>
      <c r="J582" s="40"/>
      <c r="K582" s="40"/>
      <c r="L582" s="40"/>
      <c r="M582" s="40"/>
      <c r="N582" s="421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20"/>
      <c r="AA582" s="40"/>
      <c r="AB582" s="422"/>
      <c r="AC582" s="422"/>
    </row>
    <row r="583" ht="14.25" customHeight="1">
      <c r="A583" s="418"/>
      <c r="B583" s="40"/>
      <c r="C583" s="40"/>
      <c r="D583" s="419"/>
      <c r="E583" s="40"/>
      <c r="F583" s="40"/>
      <c r="G583" s="40"/>
      <c r="H583" s="40"/>
      <c r="I583" s="420"/>
      <c r="J583" s="40"/>
      <c r="K583" s="40"/>
      <c r="L583" s="40"/>
      <c r="M583" s="40"/>
      <c r="N583" s="421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20"/>
      <c r="AA583" s="40"/>
      <c r="AB583" s="422"/>
      <c r="AC583" s="422"/>
    </row>
    <row r="584" ht="14.25" customHeight="1">
      <c r="A584" s="418"/>
      <c r="B584" s="40"/>
      <c r="C584" s="40"/>
      <c r="D584" s="419"/>
      <c r="E584" s="40"/>
      <c r="F584" s="40"/>
      <c r="G584" s="40"/>
      <c r="H584" s="40"/>
      <c r="I584" s="420"/>
      <c r="J584" s="40"/>
      <c r="K584" s="40"/>
      <c r="L584" s="40"/>
      <c r="M584" s="40"/>
      <c r="N584" s="421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20"/>
      <c r="AA584" s="40"/>
      <c r="AB584" s="422"/>
      <c r="AC584" s="422"/>
    </row>
    <row r="585" ht="14.25" customHeight="1">
      <c r="A585" s="418"/>
      <c r="B585" s="40"/>
      <c r="C585" s="40"/>
      <c r="D585" s="419"/>
      <c r="E585" s="40"/>
      <c r="F585" s="40"/>
      <c r="G585" s="40"/>
      <c r="H585" s="40"/>
      <c r="I585" s="420"/>
      <c r="J585" s="40"/>
      <c r="K585" s="40"/>
      <c r="L585" s="40"/>
      <c r="M585" s="40"/>
      <c r="N585" s="421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20"/>
      <c r="AA585" s="40"/>
      <c r="AB585" s="422"/>
      <c r="AC585" s="422"/>
    </row>
    <row r="586" ht="14.25" customHeight="1">
      <c r="A586" s="418"/>
      <c r="B586" s="40"/>
      <c r="C586" s="40"/>
      <c r="D586" s="419"/>
      <c r="E586" s="40"/>
      <c r="F586" s="40"/>
      <c r="G586" s="40"/>
      <c r="H586" s="40"/>
      <c r="I586" s="420"/>
      <c r="J586" s="40"/>
      <c r="K586" s="40"/>
      <c r="L586" s="40"/>
      <c r="M586" s="40"/>
      <c r="N586" s="421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20"/>
      <c r="AA586" s="40"/>
      <c r="AB586" s="422"/>
      <c r="AC586" s="422"/>
    </row>
    <row r="587" ht="14.25" customHeight="1">
      <c r="A587" s="418"/>
      <c r="B587" s="40"/>
      <c r="C587" s="40"/>
      <c r="D587" s="419"/>
      <c r="E587" s="40"/>
      <c r="F587" s="40"/>
      <c r="G587" s="40"/>
      <c r="H587" s="40"/>
      <c r="I587" s="420"/>
      <c r="J587" s="40"/>
      <c r="K587" s="40"/>
      <c r="L587" s="40"/>
      <c r="M587" s="40"/>
      <c r="N587" s="421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20"/>
      <c r="AA587" s="40"/>
      <c r="AB587" s="422"/>
      <c r="AC587" s="422"/>
    </row>
    <row r="588" ht="14.25" customHeight="1">
      <c r="A588" s="418"/>
      <c r="B588" s="40"/>
      <c r="C588" s="40"/>
      <c r="D588" s="419"/>
      <c r="E588" s="40"/>
      <c r="F588" s="40"/>
      <c r="G588" s="40"/>
      <c r="H588" s="40"/>
      <c r="I588" s="420"/>
      <c r="J588" s="40"/>
      <c r="K588" s="40"/>
      <c r="L588" s="40"/>
      <c r="M588" s="40"/>
      <c r="N588" s="421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20"/>
      <c r="AA588" s="40"/>
      <c r="AB588" s="422"/>
      <c r="AC588" s="422"/>
    </row>
    <row r="589" ht="14.25" customHeight="1">
      <c r="A589" s="418"/>
      <c r="B589" s="40"/>
      <c r="C589" s="40"/>
      <c r="D589" s="419"/>
      <c r="E589" s="40"/>
      <c r="F589" s="40"/>
      <c r="G589" s="40"/>
      <c r="H589" s="40"/>
      <c r="I589" s="420"/>
      <c r="J589" s="40"/>
      <c r="K589" s="40"/>
      <c r="L589" s="40"/>
      <c r="M589" s="40"/>
      <c r="N589" s="421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20"/>
      <c r="AA589" s="40"/>
      <c r="AB589" s="422"/>
      <c r="AC589" s="422"/>
    </row>
    <row r="590" ht="14.25" customHeight="1">
      <c r="A590" s="418"/>
      <c r="B590" s="40"/>
      <c r="C590" s="40"/>
      <c r="D590" s="419"/>
      <c r="E590" s="40"/>
      <c r="F590" s="40"/>
      <c r="G590" s="40"/>
      <c r="H590" s="40"/>
      <c r="I590" s="420"/>
      <c r="J590" s="40"/>
      <c r="K590" s="40"/>
      <c r="L590" s="40"/>
      <c r="M590" s="40"/>
      <c r="N590" s="421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20"/>
      <c r="AA590" s="40"/>
      <c r="AB590" s="422"/>
      <c r="AC590" s="422"/>
    </row>
    <row r="591" ht="14.25" customHeight="1">
      <c r="A591" s="418"/>
      <c r="B591" s="40"/>
      <c r="C591" s="40"/>
      <c r="D591" s="419"/>
      <c r="E591" s="40"/>
      <c r="F591" s="40"/>
      <c r="G591" s="40"/>
      <c r="H591" s="40"/>
      <c r="I591" s="420"/>
      <c r="J591" s="40"/>
      <c r="K591" s="40"/>
      <c r="L591" s="40"/>
      <c r="M591" s="40"/>
      <c r="N591" s="421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20"/>
      <c r="AA591" s="40"/>
      <c r="AB591" s="422"/>
      <c r="AC591" s="422"/>
    </row>
    <row r="592" ht="14.25" customHeight="1">
      <c r="A592" s="418"/>
      <c r="B592" s="40"/>
      <c r="C592" s="40"/>
      <c r="D592" s="419"/>
      <c r="E592" s="40"/>
      <c r="F592" s="40"/>
      <c r="G592" s="40"/>
      <c r="H592" s="40"/>
      <c r="I592" s="420"/>
      <c r="J592" s="40"/>
      <c r="K592" s="40"/>
      <c r="L592" s="40"/>
      <c r="M592" s="40"/>
      <c r="N592" s="421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20"/>
      <c r="AA592" s="40"/>
      <c r="AB592" s="422"/>
      <c r="AC592" s="422"/>
    </row>
    <row r="593" ht="14.25" customHeight="1">
      <c r="A593" s="418"/>
      <c r="B593" s="40"/>
      <c r="C593" s="40"/>
      <c r="D593" s="419"/>
      <c r="E593" s="40"/>
      <c r="F593" s="40"/>
      <c r="G593" s="40"/>
      <c r="H593" s="40"/>
      <c r="I593" s="420"/>
      <c r="J593" s="40"/>
      <c r="K593" s="40"/>
      <c r="L593" s="40"/>
      <c r="M593" s="40"/>
      <c r="N593" s="421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20"/>
      <c r="AA593" s="40"/>
      <c r="AB593" s="422"/>
      <c r="AC593" s="422"/>
    </row>
    <row r="594" ht="14.25" customHeight="1">
      <c r="A594" s="418"/>
      <c r="B594" s="40"/>
      <c r="C594" s="40"/>
      <c r="D594" s="419"/>
      <c r="E594" s="40"/>
      <c r="F594" s="40"/>
      <c r="G594" s="40"/>
      <c r="H594" s="40"/>
      <c r="I594" s="420"/>
      <c r="J594" s="40"/>
      <c r="K594" s="40"/>
      <c r="L594" s="40"/>
      <c r="M594" s="40"/>
      <c r="N594" s="421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20"/>
      <c r="AA594" s="40"/>
      <c r="AB594" s="422"/>
      <c r="AC594" s="422"/>
    </row>
    <row r="595" ht="14.25" customHeight="1">
      <c r="A595" s="418"/>
      <c r="B595" s="40"/>
      <c r="C595" s="40"/>
      <c r="D595" s="419"/>
      <c r="E595" s="40"/>
      <c r="F595" s="40"/>
      <c r="G595" s="40"/>
      <c r="H595" s="40"/>
      <c r="I595" s="420"/>
      <c r="J595" s="40"/>
      <c r="K595" s="40"/>
      <c r="L595" s="40"/>
      <c r="M595" s="40"/>
      <c r="N595" s="421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20"/>
      <c r="AA595" s="40"/>
      <c r="AB595" s="422"/>
      <c r="AC595" s="422"/>
    </row>
    <row r="596" ht="14.25" customHeight="1">
      <c r="A596" s="418"/>
      <c r="B596" s="40"/>
      <c r="C596" s="40"/>
      <c r="D596" s="419"/>
      <c r="E596" s="40"/>
      <c r="F596" s="40"/>
      <c r="G596" s="40"/>
      <c r="H596" s="40"/>
      <c r="I596" s="420"/>
      <c r="J596" s="40"/>
      <c r="K596" s="40"/>
      <c r="L596" s="40"/>
      <c r="M596" s="40"/>
      <c r="N596" s="421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20"/>
      <c r="AA596" s="40"/>
      <c r="AB596" s="422"/>
      <c r="AC596" s="422"/>
    </row>
    <row r="597" ht="14.25" customHeight="1">
      <c r="A597" s="418"/>
      <c r="B597" s="40"/>
      <c r="C597" s="40"/>
      <c r="D597" s="419"/>
      <c r="E597" s="40"/>
      <c r="F597" s="40"/>
      <c r="G597" s="40"/>
      <c r="H597" s="40"/>
      <c r="I597" s="420"/>
      <c r="J597" s="40"/>
      <c r="K597" s="40"/>
      <c r="L597" s="40"/>
      <c r="M597" s="40"/>
      <c r="N597" s="421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20"/>
      <c r="AA597" s="40"/>
      <c r="AB597" s="422"/>
      <c r="AC597" s="422"/>
    </row>
    <row r="598" ht="14.25" customHeight="1">
      <c r="A598" s="418"/>
      <c r="B598" s="40"/>
      <c r="C598" s="40"/>
      <c r="D598" s="419"/>
      <c r="E598" s="40"/>
      <c r="F598" s="40"/>
      <c r="G598" s="40"/>
      <c r="H598" s="40"/>
      <c r="I598" s="420"/>
      <c r="J598" s="40"/>
      <c r="K598" s="40"/>
      <c r="L598" s="40"/>
      <c r="M598" s="40"/>
      <c r="N598" s="421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20"/>
      <c r="AA598" s="40"/>
      <c r="AB598" s="422"/>
      <c r="AC598" s="422"/>
    </row>
    <row r="599" ht="14.25" customHeight="1">
      <c r="A599" s="418"/>
      <c r="B599" s="40"/>
      <c r="C599" s="40"/>
      <c r="D599" s="419"/>
      <c r="E599" s="40"/>
      <c r="F599" s="40"/>
      <c r="G599" s="40"/>
      <c r="H599" s="40"/>
      <c r="I599" s="420"/>
      <c r="J599" s="40"/>
      <c r="K599" s="40"/>
      <c r="L599" s="40"/>
      <c r="M599" s="40"/>
      <c r="N599" s="421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20"/>
      <c r="AA599" s="40"/>
      <c r="AB599" s="422"/>
      <c r="AC599" s="422"/>
    </row>
    <row r="600" ht="14.25" customHeight="1">
      <c r="A600" s="418"/>
      <c r="B600" s="40"/>
      <c r="C600" s="40"/>
      <c r="D600" s="419"/>
      <c r="E600" s="40"/>
      <c r="F600" s="40"/>
      <c r="G600" s="40"/>
      <c r="H600" s="40"/>
      <c r="I600" s="420"/>
      <c r="J600" s="40"/>
      <c r="K600" s="40"/>
      <c r="L600" s="40"/>
      <c r="M600" s="40"/>
      <c r="N600" s="421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20"/>
      <c r="AA600" s="40"/>
      <c r="AB600" s="422"/>
      <c r="AC600" s="422"/>
    </row>
    <row r="601" ht="14.25" customHeight="1">
      <c r="A601" s="418"/>
      <c r="B601" s="40"/>
      <c r="C601" s="40"/>
      <c r="D601" s="419"/>
      <c r="E601" s="40"/>
      <c r="F601" s="40"/>
      <c r="G601" s="40"/>
      <c r="H601" s="40"/>
      <c r="I601" s="420"/>
      <c r="J601" s="40"/>
      <c r="K601" s="40"/>
      <c r="L601" s="40"/>
      <c r="M601" s="40"/>
      <c r="N601" s="421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20"/>
      <c r="AA601" s="40"/>
      <c r="AB601" s="422"/>
      <c r="AC601" s="422"/>
    </row>
    <row r="602" ht="14.25" customHeight="1">
      <c r="A602" s="418"/>
      <c r="B602" s="40"/>
      <c r="C602" s="40"/>
      <c r="D602" s="419"/>
      <c r="E602" s="40"/>
      <c r="F602" s="40"/>
      <c r="G602" s="40"/>
      <c r="H602" s="40"/>
      <c r="I602" s="420"/>
      <c r="J602" s="40"/>
      <c r="K602" s="40"/>
      <c r="L602" s="40"/>
      <c r="M602" s="40"/>
      <c r="N602" s="421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20"/>
      <c r="AA602" s="40"/>
      <c r="AB602" s="422"/>
      <c r="AC602" s="422"/>
    </row>
    <row r="603" ht="14.25" customHeight="1">
      <c r="A603" s="418"/>
      <c r="B603" s="40"/>
      <c r="C603" s="40"/>
      <c r="D603" s="419"/>
      <c r="E603" s="40"/>
      <c r="F603" s="40"/>
      <c r="G603" s="40"/>
      <c r="H603" s="40"/>
      <c r="I603" s="420"/>
      <c r="J603" s="40"/>
      <c r="K603" s="40"/>
      <c r="L603" s="40"/>
      <c r="M603" s="40"/>
      <c r="N603" s="421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20"/>
      <c r="AA603" s="40"/>
      <c r="AB603" s="422"/>
      <c r="AC603" s="422"/>
    </row>
    <row r="604" ht="14.25" customHeight="1">
      <c r="A604" s="418"/>
      <c r="B604" s="40"/>
      <c r="C604" s="40"/>
      <c r="D604" s="419"/>
      <c r="E604" s="40"/>
      <c r="F604" s="40"/>
      <c r="G604" s="40"/>
      <c r="H604" s="40"/>
      <c r="I604" s="420"/>
      <c r="J604" s="40"/>
      <c r="K604" s="40"/>
      <c r="L604" s="40"/>
      <c r="M604" s="40"/>
      <c r="N604" s="421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20"/>
      <c r="AA604" s="40"/>
      <c r="AB604" s="422"/>
      <c r="AC604" s="422"/>
    </row>
    <row r="605" ht="14.25" customHeight="1">
      <c r="A605" s="418"/>
      <c r="B605" s="40"/>
      <c r="C605" s="40"/>
      <c r="D605" s="419"/>
      <c r="E605" s="40"/>
      <c r="F605" s="40"/>
      <c r="G605" s="40"/>
      <c r="H605" s="40"/>
      <c r="I605" s="420"/>
      <c r="J605" s="40"/>
      <c r="K605" s="40"/>
      <c r="L605" s="40"/>
      <c r="M605" s="40"/>
      <c r="N605" s="421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20"/>
      <c r="AA605" s="40"/>
      <c r="AB605" s="422"/>
      <c r="AC605" s="422"/>
    </row>
    <row r="606" ht="14.25" customHeight="1">
      <c r="A606" s="418"/>
      <c r="B606" s="40"/>
      <c r="C606" s="40"/>
      <c r="D606" s="419"/>
      <c r="E606" s="40"/>
      <c r="F606" s="40"/>
      <c r="G606" s="40"/>
      <c r="H606" s="40"/>
      <c r="I606" s="420"/>
      <c r="J606" s="40"/>
      <c r="K606" s="40"/>
      <c r="L606" s="40"/>
      <c r="M606" s="40"/>
      <c r="N606" s="421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20"/>
      <c r="AA606" s="40"/>
      <c r="AB606" s="422"/>
      <c r="AC606" s="422"/>
    </row>
    <row r="607" ht="14.25" customHeight="1">
      <c r="A607" s="418"/>
      <c r="B607" s="40"/>
      <c r="C607" s="40"/>
      <c r="D607" s="419"/>
      <c r="E607" s="40"/>
      <c r="F607" s="40"/>
      <c r="G607" s="40"/>
      <c r="H607" s="40"/>
      <c r="I607" s="420"/>
      <c r="J607" s="40"/>
      <c r="K607" s="40"/>
      <c r="L607" s="40"/>
      <c r="M607" s="40"/>
      <c r="N607" s="421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20"/>
      <c r="AA607" s="40"/>
      <c r="AB607" s="422"/>
      <c r="AC607" s="422"/>
    </row>
    <row r="608" ht="14.25" customHeight="1">
      <c r="A608" s="418"/>
      <c r="B608" s="40"/>
      <c r="C608" s="40"/>
      <c r="D608" s="419"/>
      <c r="E608" s="40"/>
      <c r="F608" s="40"/>
      <c r="G608" s="40"/>
      <c r="H608" s="40"/>
      <c r="I608" s="420"/>
      <c r="J608" s="40"/>
      <c r="K608" s="40"/>
      <c r="L608" s="40"/>
      <c r="M608" s="40"/>
      <c r="N608" s="421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20"/>
      <c r="AA608" s="40"/>
      <c r="AB608" s="422"/>
      <c r="AC608" s="422"/>
    </row>
    <row r="609" ht="14.25" customHeight="1">
      <c r="A609" s="418"/>
      <c r="B609" s="40"/>
      <c r="C609" s="40"/>
      <c r="D609" s="419"/>
      <c r="E609" s="40"/>
      <c r="F609" s="40"/>
      <c r="G609" s="40"/>
      <c r="H609" s="40"/>
      <c r="I609" s="420"/>
      <c r="J609" s="40"/>
      <c r="K609" s="40"/>
      <c r="L609" s="40"/>
      <c r="M609" s="40"/>
      <c r="N609" s="421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20"/>
      <c r="AA609" s="40"/>
      <c r="AB609" s="422"/>
      <c r="AC609" s="422"/>
    </row>
    <row r="610" ht="14.25" customHeight="1">
      <c r="A610" s="418"/>
      <c r="B610" s="40"/>
      <c r="C610" s="40"/>
      <c r="D610" s="419"/>
      <c r="E610" s="40"/>
      <c r="F610" s="40"/>
      <c r="G610" s="40"/>
      <c r="H610" s="40"/>
      <c r="I610" s="420"/>
      <c r="J610" s="40"/>
      <c r="K610" s="40"/>
      <c r="L610" s="40"/>
      <c r="M610" s="40"/>
      <c r="N610" s="421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20"/>
      <c r="AA610" s="40"/>
      <c r="AB610" s="422"/>
      <c r="AC610" s="422"/>
    </row>
    <row r="611" ht="14.25" customHeight="1">
      <c r="A611" s="418"/>
      <c r="B611" s="40"/>
      <c r="C611" s="40"/>
      <c r="D611" s="419"/>
      <c r="E611" s="40"/>
      <c r="F611" s="40"/>
      <c r="G611" s="40"/>
      <c r="H611" s="40"/>
      <c r="I611" s="420"/>
      <c r="J611" s="40"/>
      <c r="K611" s="40"/>
      <c r="L611" s="40"/>
      <c r="M611" s="40"/>
      <c r="N611" s="421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20"/>
      <c r="AA611" s="40"/>
      <c r="AB611" s="422"/>
      <c r="AC611" s="422"/>
    </row>
    <row r="612" ht="14.25" customHeight="1">
      <c r="A612" s="418"/>
      <c r="B612" s="40"/>
      <c r="C612" s="40"/>
      <c r="D612" s="419"/>
      <c r="E612" s="40"/>
      <c r="F612" s="40"/>
      <c r="G612" s="40"/>
      <c r="H612" s="40"/>
      <c r="I612" s="420"/>
      <c r="J612" s="40"/>
      <c r="K612" s="40"/>
      <c r="L612" s="40"/>
      <c r="M612" s="40"/>
      <c r="N612" s="421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20"/>
      <c r="AA612" s="40"/>
      <c r="AB612" s="422"/>
      <c r="AC612" s="422"/>
    </row>
    <row r="613" ht="14.25" customHeight="1">
      <c r="A613" s="418"/>
      <c r="B613" s="40"/>
      <c r="C613" s="40"/>
      <c r="D613" s="419"/>
      <c r="E613" s="40"/>
      <c r="F613" s="40"/>
      <c r="G613" s="40"/>
      <c r="H613" s="40"/>
      <c r="I613" s="420"/>
      <c r="J613" s="40"/>
      <c r="K613" s="40"/>
      <c r="L613" s="40"/>
      <c r="M613" s="40"/>
      <c r="N613" s="421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20"/>
      <c r="AA613" s="40"/>
      <c r="AB613" s="422"/>
      <c r="AC613" s="422"/>
    </row>
    <row r="614" ht="14.25" customHeight="1">
      <c r="A614" s="418"/>
      <c r="B614" s="40"/>
      <c r="C614" s="40"/>
      <c r="D614" s="419"/>
      <c r="E614" s="40"/>
      <c r="F614" s="40"/>
      <c r="G614" s="40"/>
      <c r="H614" s="40"/>
      <c r="I614" s="420"/>
      <c r="J614" s="40"/>
      <c r="K614" s="40"/>
      <c r="L614" s="40"/>
      <c r="M614" s="40"/>
      <c r="N614" s="421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20"/>
      <c r="AA614" s="40"/>
      <c r="AB614" s="422"/>
      <c r="AC614" s="422"/>
    </row>
    <row r="615" ht="14.25" customHeight="1">
      <c r="A615" s="418"/>
      <c r="B615" s="40"/>
      <c r="C615" s="40"/>
      <c r="D615" s="419"/>
      <c r="E615" s="40"/>
      <c r="F615" s="40"/>
      <c r="G615" s="40"/>
      <c r="H615" s="40"/>
      <c r="I615" s="420"/>
      <c r="J615" s="40"/>
      <c r="K615" s="40"/>
      <c r="L615" s="40"/>
      <c r="M615" s="40"/>
      <c r="N615" s="421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20"/>
      <c r="AA615" s="40"/>
      <c r="AB615" s="422"/>
      <c r="AC615" s="422"/>
    </row>
    <row r="616" ht="14.25" customHeight="1">
      <c r="A616" s="418"/>
      <c r="B616" s="40"/>
      <c r="C616" s="40"/>
      <c r="D616" s="419"/>
      <c r="E616" s="40"/>
      <c r="F616" s="40"/>
      <c r="G616" s="40"/>
      <c r="H616" s="40"/>
      <c r="I616" s="420"/>
      <c r="J616" s="40"/>
      <c r="K616" s="40"/>
      <c r="L616" s="40"/>
      <c r="M616" s="40"/>
      <c r="N616" s="421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20"/>
      <c r="AA616" s="40"/>
      <c r="AB616" s="422"/>
      <c r="AC616" s="422"/>
    </row>
    <row r="617" ht="14.25" customHeight="1">
      <c r="A617" s="418"/>
      <c r="B617" s="40"/>
      <c r="C617" s="40"/>
      <c r="D617" s="419"/>
      <c r="E617" s="40"/>
      <c r="F617" s="40"/>
      <c r="G617" s="40"/>
      <c r="H617" s="40"/>
      <c r="I617" s="420"/>
      <c r="J617" s="40"/>
      <c r="K617" s="40"/>
      <c r="L617" s="40"/>
      <c r="M617" s="40"/>
      <c r="N617" s="421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20"/>
      <c r="AA617" s="40"/>
      <c r="AB617" s="422"/>
      <c r="AC617" s="422"/>
    </row>
    <row r="618" ht="14.25" customHeight="1">
      <c r="A618" s="418"/>
      <c r="B618" s="40"/>
      <c r="C618" s="40"/>
      <c r="D618" s="419"/>
      <c r="E618" s="40"/>
      <c r="F618" s="40"/>
      <c r="G618" s="40"/>
      <c r="H618" s="40"/>
      <c r="I618" s="420"/>
      <c r="J618" s="40"/>
      <c r="K618" s="40"/>
      <c r="L618" s="40"/>
      <c r="M618" s="40"/>
      <c r="N618" s="421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20"/>
      <c r="AA618" s="40"/>
      <c r="AB618" s="422"/>
      <c r="AC618" s="422"/>
    </row>
    <row r="619" ht="14.25" customHeight="1">
      <c r="A619" s="418"/>
      <c r="B619" s="40"/>
      <c r="C619" s="40"/>
      <c r="D619" s="419"/>
      <c r="E619" s="40"/>
      <c r="F619" s="40"/>
      <c r="G619" s="40"/>
      <c r="H619" s="40"/>
      <c r="I619" s="420"/>
      <c r="J619" s="40"/>
      <c r="K619" s="40"/>
      <c r="L619" s="40"/>
      <c r="M619" s="40"/>
      <c r="N619" s="421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20"/>
      <c r="AA619" s="40"/>
      <c r="AB619" s="422"/>
      <c r="AC619" s="422"/>
    </row>
    <row r="620" ht="14.25" customHeight="1">
      <c r="A620" s="418"/>
      <c r="B620" s="40"/>
      <c r="C620" s="40"/>
      <c r="D620" s="419"/>
      <c r="E620" s="40"/>
      <c r="F620" s="40"/>
      <c r="G620" s="40"/>
      <c r="H620" s="40"/>
      <c r="I620" s="420"/>
      <c r="J620" s="40"/>
      <c r="K620" s="40"/>
      <c r="L620" s="40"/>
      <c r="M620" s="40"/>
      <c r="N620" s="421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20"/>
      <c r="AA620" s="40"/>
      <c r="AB620" s="422"/>
      <c r="AC620" s="422"/>
    </row>
    <row r="621" ht="14.25" customHeight="1">
      <c r="A621" s="418"/>
      <c r="B621" s="40"/>
      <c r="C621" s="40"/>
      <c r="D621" s="419"/>
      <c r="E621" s="40"/>
      <c r="F621" s="40"/>
      <c r="G621" s="40"/>
      <c r="H621" s="40"/>
      <c r="I621" s="420"/>
      <c r="J621" s="40"/>
      <c r="K621" s="40"/>
      <c r="L621" s="40"/>
      <c r="M621" s="40"/>
      <c r="N621" s="421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20"/>
      <c r="AA621" s="40"/>
      <c r="AB621" s="422"/>
      <c r="AC621" s="422"/>
    </row>
    <row r="622" ht="14.25" customHeight="1">
      <c r="A622" s="418"/>
      <c r="B622" s="40"/>
      <c r="C622" s="40"/>
      <c r="D622" s="419"/>
      <c r="E622" s="40"/>
      <c r="F622" s="40"/>
      <c r="G622" s="40"/>
      <c r="H622" s="40"/>
      <c r="I622" s="420"/>
      <c r="J622" s="40"/>
      <c r="K622" s="40"/>
      <c r="L622" s="40"/>
      <c r="M622" s="40"/>
      <c r="N622" s="421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20"/>
      <c r="AA622" s="40"/>
      <c r="AB622" s="422"/>
      <c r="AC622" s="422"/>
    </row>
    <row r="623" ht="14.25" customHeight="1">
      <c r="A623" s="418"/>
      <c r="B623" s="40"/>
      <c r="C623" s="40"/>
      <c r="D623" s="419"/>
      <c r="E623" s="40"/>
      <c r="F623" s="40"/>
      <c r="G623" s="40"/>
      <c r="H623" s="40"/>
      <c r="I623" s="420"/>
      <c r="J623" s="40"/>
      <c r="K623" s="40"/>
      <c r="L623" s="40"/>
      <c r="M623" s="40"/>
      <c r="N623" s="421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20"/>
      <c r="AA623" s="40"/>
      <c r="AB623" s="422"/>
      <c r="AC623" s="422"/>
    </row>
    <row r="624" ht="14.25" customHeight="1">
      <c r="A624" s="418"/>
      <c r="B624" s="40"/>
      <c r="C624" s="40"/>
      <c r="D624" s="419"/>
      <c r="E624" s="40"/>
      <c r="F624" s="40"/>
      <c r="G624" s="40"/>
      <c r="H624" s="40"/>
      <c r="I624" s="420"/>
      <c r="J624" s="40"/>
      <c r="K624" s="40"/>
      <c r="L624" s="40"/>
      <c r="M624" s="40"/>
      <c r="N624" s="421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20"/>
      <c r="AA624" s="40"/>
      <c r="AB624" s="422"/>
      <c r="AC624" s="422"/>
    </row>
    <row r="625" ht="14.25" customHeight="1">
      <c r="A625" s="418"/>
      <c r="B625" s="40"/>
      <c r="C625" s="40"/>
      <c r="D625" s="419"/>
      <c r="E625" s="40"/>
      <c r="F625" s="40"/>
      <c r="G625" s="40"/>
      <c r="H625" s="40"/>
      <c r="I625" s="420"/>
      <c r="J625" s="40"/>
      <c r="K625" s="40"/>
      <c r="L625" s="40"/>
      <c r="M625" s="40"/>
      <c r="N625" s="421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20"/>
      <c r="AA625" s="40"/>
      <c r="AB625" s="422"/>
      <c r="AC625" s="422"/>
    </row>
    <row r="626" ht="14.25" customHeight="1">
      <c r="A626" s="418"/>
      <c r="B626" s="40"/>
      <c r="C626" s="40"/>
      <c r="D626" s="419"/>
      <c r="E626" s="40"/>
      <c r="F626" s="40"/>
      <c r="G626" s="40"/>
      <c r="H626" s="40"/>
      <c r="I626" s="420"/>
      <c r="J626" s="40"/>
      <c r="K626" s="40"/>
      <c r="L626" s="40"/>
      <c r="M626" s="40"/>
      <c r="N626" s="421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20"/>
      <c r="AA626" s="40"/>
      <c r="AB626" s="422"/>
      <c r="AC626" s="422"/>
    </row>
    <row r="627" ht="14.25" customHeight="1">
      <c r="A627" s="418"/>
      <c r="B627" s="40"/>
      <c r="C627" s="40"/>
      <c r="D627" s="419"/>
      <c r="E627" s="40"/>
      <c r="F627" s="40"/>
      <c r="G627" s="40"/>
      <c r="H627" s="40"/>
      <c r="I627" s="420"/>
      <c r="J627" s="40"/>
      <c r="K627" s="40"/>
      <c r="L627" s="40"/>
      <c r="M627" s="40"/>
      <c r="N627" s="421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20"/>
      <c r="AA627" s="40"/>
      <c r="AB627" s="422"/>
      <c r="AC627" s="422"/>
    </row>
    <row r="628" ht="14.25" customHeight="1">
      <c r="A628" s="418"/>
      <c r="B628" s="40"/>
      <c r="C628" s="40"/>
      <c r="D628" s="419"/>
      <c r="E628" s="40"/>
      <c r="F628" s="40"/>
      <c r="G628" s="40"/>
      <c r="H628" s="40"/>
      <c r="I628" s="420"/>
      <c r="J628" s="40"/>
      <c r="K628" s="40"/>
      <c r="L628" s="40"/>
      <c r="M628" s="40"/>
      <c r="N628" s="421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20"/>
      <c r="AA628" s="40"/>
      <c r="AB628" s="422"/>
      <c r="AC628" s="422"/>
    </row>
    <row r="629" ht="14.25" customHeight="1">
      <c r="A629" s="418"/>
      <c r="B629" s="40"/>
      <c r="C629" s="40"/>
      <c r="D629" s="419"/>
      <c r="E629" s="40"/>
      <c r="F629" s="40"/>
      <c r="G629" s="40"/>
      <c r="H629" s="40"/>
      <c r="I629" s="420"/>
      <c r="J629" s="40"/>
      <c r="K629" s="40"/>
      <c r="L629" s="40"/>
      <c r="M629" s="40"/>
      <c r="N629" s="421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20"/>
      <c r="AA629" s="40"/>
      <c r="AB629" s="422"/>
      <c r="AC629" s="422"/>
    </row>
    <row r="630" ht="14.25" customHeight="1">
      <c r="A630" s="418"/>
      <c r="B630" s="40"/>
      <c r="C630" s="40"/>
      <c r="D630" s="419"/>
      <c r="E630" s="40"/>
      <c r="F630" s="40"/>
      <c r="G630" s="40"/>
      <c r="H630" s="40"/>
      <c r="I630" s="420"/>
      <c r="J630" s="40"/>
      <c r="K630" s="40"/>
      <c r="L630" s="40"/>
      <c r="M630" s="40"/>
      <c r="N630" s="421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20"/>
      <c r="AA630" s="40"/>
      <c r="AB630" s="422"/>
      <c r="AC630" s="422"/>
    </row>
    <row r="631" ht="14.25" customHeight="1">
      <c r="A631" s="418"/>
      <c r="B631" s="40"/>
      <c r="C631" s="40"/>
      <c r="D631" s="419"/>
      <c r="E631" s="40"/>
      <c r="F631" s="40"/>
      <c r="G631" s="40"/>
      <c r="H631" s="40"/>
      <c r="I631" s="420"/>
      <c r="J631" s="40"/>
      <c r="K631" s="40"/>
      <c r="L631" s="40"/>
      <c r="M631" s="40"/>
      <c r="N631" s="421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20"/>
      <c r="AA631" s="40"/>
      <c r="AB631" s="422"/>
      <c r="AC631" s="422"/>
    </row>
    <row r="632" ht="14.25" customHeight="1">
      <c r="A632" s="418"/>
      <c r="B632" s="40"/>
      <c r="C632" s="40"/>
      <c r="D632" s="419"/>
      <c r="E632" s="40"/>
      <c r="F632" s="40"/>
      <c r="G632" s="40"/>
      <c r="H632" s="40"/>
      <c r="I632" s="420"/>
      <c r="J632" s="40"/>
      <c r="K632" s="40"/>
      <c r="L632" s="40"/>
      <c r="M632" s="40"/>
      <c r="N632" s="421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20"/>
      <c r="AA632" s="40"/>
      <c r="AB632" s="422"/>
      <c r="AC632" s="422"/>
    </row>
    <row r="633" ht="14.25" customHeight="1">
      <c r="A633" s="418"/>
      <c r="B633" s="40"/>
      <c r="C633" s="40"/>
      <c r="D633" s="419"/>
      <c r="E633" s="40"/>
      <c r="F633" s="40"/>
      <c r="G633" s="40"/>
      <c r="H633" s="40"/>
      <c r="I633" s="420"/>
      <c r="J633" s="40"/>
      <c r="K633" s="40"/>
      <c r="L633" s="40"/>
      <c r="M633" s="40"/>
      <c r="N633" s="421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20"/>
      <c r="AA633" s="40"/>
      <c r="AB633" s="422"/>
      <c r="AC633" s="422"/>
    </row>
    <row r="634" ht="14.25" customHeight="1">
      <c r="A634" s="418"/>
      <c r="B634" s="40"/>
      <c r="C634" s="40"/>
      <c r="D634" s="419"/>
      <c r="E634" s="40"/>
      <c r="F634" s="40"/>
      <c r="G634" s="40"/>
      <c r="H634" s="40"/>
      <c r="I634" s="420"/>
      <c r="J634" s="40"/>
      <c r="K634" s="40"/>
      <c r="L634" s="40"/>
      <c r="M634" s="40"/>
      <c r="N634" s="421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20"/>
      <c r="AA634" s="40"/>
      <c r="AB634" s="422"/>
      <c r="AC634" s="422"/>
    </row>
    <row r="635" ht="14.25" customHeight="1">
      <c r="A635" s="418"/>
      <c r="B635" s="40"/>
      <c r="C635" s="40"/>
      <c r="D635" s="419"/>
      <c r="E635" s="40"/>
      <c r="F635" s="40"/>
      <c r="G635" s="40"/>
      <c r="H635" s="40"/>
      <c r="I635" s="420"/>
      <c r="J635" s="40"/>
      <c r="K635" s="40"/>
      <c r="L635" s="40"/>
      <c r="M635" s="40"/>
      <c r="N635" s="421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20"/>
      <c r="AA635" s="40"/>
      <c r="AB635" s="422"/>
      <c r="AC635" s="422"/>
    </row>
    <row r="636" ht="14.25" customHeight="1">
      <c r="A636" s="418"/>
      <c r="B636" s="40"/>
      <c r="C636" s="40"/>
      <c r="D636" s="419"/>
      <c r="E636" s="40"/>
      <c r="F636" s="40"/>
      <c r="G636" s="40"/>
      <c r="H636" s="40"/>
      <c r="I636" s="420"/>
      <c r="J636" s="40"/>
      <c r="K636" s="40"/>
      <c r="L636" s="40"/>
      <c r="M636" s="40"/>
      <c r="N636" s="421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20"/>
      <c r="AA636" s="40"/>
      <c r="AB636" s="422"/>
      <c r="AC636" s="422"/>
    </row>
    <row r="637" ht="14.25" customHeight="1">
      <c r="A637" s="418"/>
      <c r="B637" s="40"/>
      <c r="C637" s="40"/>
      <c r="D637" s="419"/>
      <c r="E637" s="40"/>
      <c r="F637" s="40"/>
      <c r="G637" s="40"/>
      <c r="H637" s="40"/>
      <c r="I637" s="420"/>
      <c r="J637" s="40"/>
      <c r="K637" s="40"/>
      <c r="L637" s="40"/>
      <c r="M637" s="40"/>
      <c r="N637" s="421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20"/>
      <c r="AA637" s="40"/>
      <c r="AB637" s="422"/>
      <c r="AC637" s="422"/>
    </row>
    <row r="638" ht="14.25" customHeight="1">
      <c r="A638" s="418"/>
      <c r="B638" s="40"/>
      <c r="C638" s="40"/>
      <c r="D638" s="419"/>
      <c r="E638" s="40"/>
      <c r="F638" s="40"/>
      <c r="G638" s="40"/>
      <c r="H638" s="40"/>
      <c r="I638" s="420"/>
      <c r="J638" s="40"/>
      <c r="K638" s="40"/>
      <c r="L638" s="40"/>
      <c r="M638" s="40"/>
      <c r="N638" s="421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20"/>
      <c r="AA638" s="40"/>
      <c r="AB638" s="422"/>
      <c r="AC638" s="422"/>
    </row>
    <row r="639" ht="14.25" customHeight="1">
      <c r="A639" s="418"/>
      <c r="B639" s="40"/>
      <c r="C639" s="40"/>
      <c r="D639" s="419"/>
      <c r="E639" s="40"/>
      <c r="F639" s="40"/>
      <c r="G639" s="40"/>
      <c r="H639" s="40"/>
      <c r="I639" s="420"/>
      <c r="J639" s="40"/>
      <c r="K639" s="40"/>
      <c r="L639" s="40"/>
      <c r="M639" s="40"/>
      <c r="N639" s="421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20"/>
      <c r="AA639" s="40"/>
      <c r="AB639" s="422"/>
      <c r="AC639" s="422"/>
    </row>
    <row r="640" ht="14.25" customHeight="1">
      <c r="A640" s="418"/>
      <c r="B640" s="40"/>
      <c r="C640" s="40"/>
      <c r="D640" s="419"/>
      <c r="E640" s="40"/>
      <c r="F640" s="40"/>
      <c r="G640" s="40"/>
      <c r="H640" s="40"/>
      <c r="I640" s="420"/>
      <c r="J640" s="40"/>
      <c r="K640" s="40"/>
      <c r="L640" s="40"/>
      <c r="M640" s="40"/>
      <c r="N640" s="421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20"/>
      <c r="AA640" s="40"/>
      <c r="AB640" s="422"/>
      <c r="AC640" s="422"/>
    </row>
    <row r="641" ht="14.25" customHeight="1">
      <c r="A641" s="418"/>
      <c r="B641" s="40"/>
      <c r="C641" s="40"/>
      <c r="D641" s="419"/>
      <c r="E641" s="40"/>
      <c r="F641" s="40"/>
      <c r="G641" s="40"/>
      <c r="H641" s="40"/>
      <c r="I641" s="420"/>
      <c r="J641" s="40"/>
      <c r="K641" s="40"/>
      <c r="L641" s="40"/>
      <c r="M641" s="40"/>
      <c r="N641" s="421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20"/>
      <c r="AA641" s="40"/>
      <c r="AB641" s="422"/>
      <c r="AC641" s="422"/>
    </row>
    <row r="642" ht="14.25" customHeight="1">
      <c r="A642" s="418"/>
      <c r="B642" s="40"/>
      <c r="C642" s="40"/>
      <c r="D642" s="419"/>
      <c r="E642" s="40"/>
      <c r="F642" s="40"/>
      <c r="G642" s="40"/>
      <c r="H642" s="40"/>
      <c r="I642" s="420"/>
      <c r="J642" s="40"/>
      <c r="K642" s="40"/>
      <c r="L642" s="40"/>
      <c r="M642" s="40"/>
      <c r="N642" s="421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20"/>
      <c r="AA642" s="40"/>
      <c r="AB642" s="422"/>
      <c r="AC642" s="422"/>
    </row>
    <row r="643" ht="14.25" customHeight="1">
      <c r="A643" s="418"/>
      <c r="B643" s="40"/>
      <c r="C643" s="40"/>
      <c r="D643" s="419"/>
      <c r="E643" s="40"/>
      <c r="F643" s="40"/>
      <c r="G643" s="40"/>
      <c r="H643" s="40"/>
      <c r="I643" s="420"/>
      <c r="J643" s="40"/>
      <c r="K643" s="40"/>
      <c r="L643" s="40"/>
      <c r="M643" s="40"/>
      <c r="N643" s="421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20"/>
      <c r="AA643" s="40"/>
      <c r="AB643" s="422"/>
      <c r="AC643" s="422"/>
    </row>
    <row r="644" ht="14.25" customHeight="1">
      <c r="A644" s="418"/>
      <c r="B644" s="40"/>
      <c r="C644" s="40"/>
      <c r="D644" s="419"/>
      <c r="E644" s="40"/>
      <c r="F644" s="40"/>
      <c r="G644" s="40"/>
      <c r="H644" s="40"/>
      <c r="I644" s="420"/>
      <c r="J644" s="40"/>
      <c r="K644" s="40"/>
      <c r="L644" s="40"/>
      <c r="M644" s="40"/>
      <c r="N644" s="421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20"/>
      <c r="AA644" s="40"/>
      <c r="AB644" s="422"/>
      <c r="AC644" s="422"/>
    </row>
    <row r="645" ht="14.25" customHeight="1">
      <c r="A645" s="418"/>
      <c r="B645" s="40"/>
      <c r="C645" s="40"/>
      <c r="D645" s="419"/>
      <c r="E645" s="40"/>
      <c r="F645" s="40"/>
      <c r="G645" s="40"/>
      <c r="H645" s="40"/>
      <c r="I645" s="420"/>
      <c r="J645" s="40"/>
      <c r="K645" s="40"/>
      <c r="L645" s="40"/>
      <c r="M645" s="40"/>
      <c r="N645" s="421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20"/>
      <c r="AA645" s="40"/>
      <c r="AB645" s="422"/>
      <c r="AC645" s="422"/>
    </row>
    <row r="646" ht="14.25" customHeight="1">
      <c r="A646" s="418"/>
      <c r="B646" s="40"/>
      <c r="C646" s="40"/>
      <c r="D646" s="419"/>
      <c r="E646" s="40"/>
      <c r="F646" s="40"/>
      <c r="G646" s="40"/>
      <c r="H646" s="40"/>
      <c r="I646" s="420"/>
      <c r="J646" s="40"/>
      <c r="K646" s="40"/>
      <c r="L646" s="40"/>
      <c r="M646" s="40"/>
      <c r="N646" s="421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20"/>
      <c r="AA646" s="40"/>
      <c r="AB646" s="422"/>
      <c r="AC646" s="422"/>
    </row>
    <row r="647" ht="14.25" customHeight="1">
      <c r="A647" s="418"/>
      <c r="B647" s="40"/>
      <c r="C647" s="40"/>
      <c r="D647" s="419"/>
      <c r="E647" s="40"/>
      <c r="F647" s="40"/>
      <c r="G647" s="40"/>
      <c r="H647" s="40"/>
      <c r="I647" s="420"/>
      <c r="J647" s="40"/>
      <c r="K647" s="40"/>
      <c r="L647" s="40"/>
      <c r="M647" s="40"/>
      <c r="N647" s="421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20"/>
      <c r="AA647" s="40"/>
      <c r="AB647" s="422"/>
      <c r="AC647" s="422"/>
    </row>
    <row r="648" ht="14.25" customHeight="1">
      <c r="A648" s="418"/>
      <c r="B648" s="40"/>
      <c r="C648" s="40"/>
      <c r="D648" s="419"/>
      <c r="E648" s="40"/>
      <c r="F648" s="40"/>
      <c r="G648" s="40"/>
      <c r="H648" s="40"/>
      <c r="I648" s="420"/>
      <c r="J648" s="40"/>
      <c r="K648" s="40"/>
      <c r="L648" s="40"/>
      <c r="M648" s="40"/>
      <c r="N648" s="421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20"/>
      <c r="AA648" s="40"/>
      <c r="AB648" s="422"/>
      <c r="AC648" s="422"/>
    </row>
    <row r="649" ht="14.25" customHeight="1">
      <c r="A649" s="418"/>
      <c r="B649" s="40"/>
      <c r="C649" s="40"/>
      <c r="D649" s="419"/>
      <c r="E649" s="40"/>
      <c r="F649" s="40"/>
      <c r="G649" s="40"/>
      <c r="H649" s="40"/>
      <c r="I649" s="420"/>
      <c r="J649" s="40"/>
      <c r="K649" s="40"/>
      <c r="L649" s="40"/>
      <c r="M649" s="40"/>
      <c r="N649" s="421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20"/>
      <c r="AA649" s="40"/>
      <c r="AB649" s="422"/>
      <c r="AC649" s="422"/>
    </row>
    <row r="650" ht="14.25" customHeight="1">
      <c r="A650" s="418"/>
      <c r="B650" s="40"/>
      <c r="C650" s="40"/>
      <c r="D650" s="419"/>
      <c r="E650" s="40"/>
      <c r="F650" s="40"/>
      <c r="G650" s="40"/>
      <c r="H650" s="40"/>
      <c r="I650" s="420"/>
      <c r="J650" s="40"/>
      <c r="K650" s="40"/>
      <c r="L650" s="40"/>
      <c r="M650" s="40"/>
      <c r="N650" s="421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20"/>
      <c r="AA650" s="40"/>
      <c r="AB650" s="422"/>
      <c r="AC650" s="422"/>
    </row>
    <row r="651" ht="14.25" customHeight="1">
      <c r="A651" s="418"/>
      <c r="B651" s="40"/>
      <c r="C651" s="40"/>
      <c r="D651" s="419"/>
      <c r="E651" s="40"/>
      <c r="F651" s="40"/>
      <c r="G651" s="40"/>
      <c r="H651" s="40"/>
      <c r="I651" s="420"/>
      <c r="J651" s="40"/>
      <c r="K651" s="40"/>
      <c r="L651" s="40"/>
      <c r="M651" s="40"/>
      <c r="N651" s="421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20"/>
      <c r="AA651" s="40"/>
      <c r="AB651" s="422"/>
      <c r="AC651" s="422"/>
    </row>
    <row r="652" ht="14.25" customHeight="1">
      <c r="A652" s="418"/>
      <c r="B652" s="40"/>
      <c r="C652" s="40"/>
      <c r="D652" s="419"/>
      <c r="E652" s="40"/>
      <c r="F652" s="40"/>
      <c r="G652" s="40"/>
      <c r="H652" s="40"/>
      <c r="I652" s="420"/>
      <c r="J652" s="40"/>
      <c r="K652" s="40"/>
      <c r="L652" s="40"/>
      <c r="M652" s="40"/>
      <c r="N652" s="421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20"/>
      <c r="AA652" s="40"/>
      <c r="AB652" s="422"/>
      <c r="AC652" s="422"/>
    </row>
    <row r="653" ht="14.25" customHeight="1">
      <c r="A653" s="418"/>
      <c r="B653" s="40"/>
      <c r="C653" s="40"/>
      <c r="D653" s="419"/>
      <c r="E653" s="40"/>
      <c r="F653" s="40"/>
      <c r="G653" s="40"/>
      <c r="H653" s="40"/>
      <c r="I653" s="420"/>
      <c r="J653" s="40"/>
      <c r="K653" s="40"/>
      <c r="L653" s="40"/>
      <c r="M653" s="40"/>
      <c r="N653" s="421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20"/>
      <c r="AA653" s="40"/>
      <c r="AB653" s="422"/>
      <c r="AC653" s="422"/>
    </row>
    <row r="654" ht="14.25" customHeight="1">
      <c r="A654" s="418"/>
      <c r="B654" s="40"/>
      <c r="C654" s="40"/>
      <c r="D654" s="419"/>
      <c r="E654" s="40"/>
      <c r="F654" s="40"/>
      <c r="G654" s="40"/>
      <c r="H654" s="40"/>
      <c r="I654" s="420"/>
      <c r="J654" s="40"/>
      <c r="K654" s="40"/>
      <c r="L654" s="40"/>
      <c r="M654" s="40"/>
      <c r="N654" s="421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20"/>
      <c r="AA654" s="40"/>
      <c r="AB654" s="422"/>
      <c r="AC654" s="422"/>
    </row>
    <row r="655" ht="14.25" customHeight="1">
      <c r="A655" s="418"/>
      <c r="B655" s="40"/>
      <c r="C655" s="40"/>
      <c r="D655" s="419"/>
      <c r="E655" s="40"/>
      <c r="F655" s="40"/>
      <c r="G655" s="40"/>
      <c r="H655" s="40"/>
      <c r="I655" s="420"/>
      <c r="J655" s="40"/>
      <c r="K655" s="40"/>
      <c r="L655" s="40"/>
      <c r="M655" s="40"/>
      <c r="N655" s="421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20"/>
      <c r="AA655" s="40"/>
      <c r="AB655" s="422"/>
      <c r="AC655" s="422"/>
    </row>
    <row r="656" ht="14.25" customHeight="1">
      <c r="A656" s="418"/>
      <c r="B656" s="40"/>
      <c r="C656" s="40"/>
      <c r="D656" s="419"/>
      <c r="E656" s="40"/>
      <c r="F656" s="40"/>
      <c r="G656" s="40"/>
      <c r="H656" s="40"/>
      <c r="I656" s="420"/>
      <c r="J656" s="40"/>
      <c r="K656" s="40"/>
      <c r="L656" s="40"/>
      <c r="M656" s="40"/>
      <c r="N656" s="421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20"/>
      <c r="AA656" s="40"/>
      <c r="AB656" s="422"/>
      <c r="AC656" s="422"/>
    </row>
    <row r="657" ht="14.25" customHeight="1">
      <c r="A657" s="418"/>
      <c r="B657" s="40"/>
      <c r="C657" s="40"/>
      <c r="D657" s="419"/>
      <c r="E657" s="40"/>
      <c r="F657" s="40"/>
      <c r="G657" s="40"/>
      <c r="H657" s="40"/>
      <c r="I657" s="420"/>
      <c r="J657" s="40"/>
      <c r="K657" s="40"/>
      <c r="L657" s="40"/>
      <c r="M657" s="40"/>
      <c r="N657" s="421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20"/>
      <c r="AA657" s="40"/>
      <c r="AB657" s="422"/>
      <c r="AC657" s="422"/>
    </row>
    <row r="658" ht="14.25" customHeight="1">
      <c r="A658" s="418"/>
      <c r="B658" s="40"/>
      <c r="C658" s="40"/>
      <c r="D658" s="419"/>
      <c r="E658" s="40"/>
      <c r="F658" s="40"/>
      <c r="G658" s="40"/>
      <c r="H658" s="40"/>
      <c r="I658" s="420"/>
      <c r="J658" s="40"/>
      <c r="K658" s="40"/>
      <c r="L658" s="40"/>
      <c r="M658" s="40"/>
      <c r="N658" s="421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20"/>
      <c r="AA658" s="40"/>
      <c r="AB658" s="422"/>
      <c r="AC658" s="422"/>
    </row>
    <row r="659" ht="14.25" customHeight="1">
      <c r="A659" s="418"/>
      <c r="B659" s="40"/>
      <c r="C659" s="40"/>
      <c r="D659" s="419"/>
      <c r="E659" s="40"/>
      <c r="F659" s="40"/>
      <c r="G659" s="40"/>
      <c r="H659" s="40"/>
      <c r="I659" s="420"/>
      <c r="J659" s="40"/>
      <c r="K659" s="40"/>
      <c r="L659" s="40"/>
      <c r="M659" s="40"/>
      <c r="N659" s="421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20"/>
      <c r="AA659" s="40"/>
      <c r="AB659" s="422"/>
      <c r="AC659" s="422"/>
    </row>
    <row r="660" ht="14.25" customHeight="1">
      <c r="A660" s="418"/>
      <c r="B660" s="40"/>
      <c r="C660" s="40"/>
      <c r="D660" s="419"/>
      <c r="E660" s="40"/>
      <c r="F660" s="40"/>
      <c r="G660" s="40"/>
      <c r="H660" s="40"/>
      <c r="I660" s="420"/>
      <c r="J660" s="40"/>
      <c r="K660" s="40"/>
      <c r="L660" s="40"/>
      <c r="M660" s="40"/>
      <c r="N660" s="421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20"/>
      <c r="AA660" s="40"/>
      <c r="AB660" s="422"/>
      <c r="AC660" s="422"/>
    </row>
    <row r="661" ht="14.25" customHeight="1">
      <c r="A661" s="418"/>
      <c r="B661" s="40"/>
      <c r="C661" s="40"/>
      <c r="D661" s="419"/>
      <c r="E661" s="40"/>
      <c r="F661" s="40"/>
      <c r="G661" s="40"/>
      <c r="H661" s="40"/>
      <c r="I661" s="420"/>
      <c r="J661" s="40"/>
      <c r="K661" s="40"/>
      <c r="L661" s="40"/>
      <c r="M661" s="40"/>
      <c r="N661" s="421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20"/>
      <c r="AA661" s="40"/>
      <c r="AB661" s="422"/>
      <c r="AC661" s="422"/>
    </row>
    <row r="662" ht="14.25" customHeight="1">
      <c r="A662" s="418"/>
      <c r="B662" s="40"/>
      <c r="C662" s="40"/>
      <c r="D662" s="419"/>
      <c r="E662" s="40"/>
      <c r="F662" s="40"/>
      <c r="G662" s="40"/>
      <c r="H662" s="40"/>
      <c r="I662" s="420"/>
      <c r="J662" s="40"/>
      <c r="K662" s="40"/>
      <c r="L662" s="40"/>
      <c r="M662" s="40"/>
      <c r="N662" s="421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20"/>
      <c r="AA662" s="40"/>
      <c r="AB662" s="422"/>
      <c r="AC662" s="422"/>
    </row>
    <row r="663" ht="14.25" customHeight="1">
      <c r="A663" s="418"/>
      <c r="B663" s="40"/>
      <c r="C663" s="40"/>
      <c r="D663" s="419"/>
      <c r="E663" s="40"/>
      <c r="F663" s="40"/>
      <c r="G663" s="40"/>
      <c r="H663" s="40"/>
      <c r="I663" s="420"/>
      <c r="J663" s="40"/>
      <c r="K663" s="40"/>
      <c r="L663" s="40"/>
      <c r="M663" s="40"/>
      <c r="N663" s="421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20"/>
      <c r="AA663" s="40"/>
      <c r="AB663" s="422"/>
      <c r="AC663" s="422"/>
    </row>
    <row r="664" ht="14.25" customHeight="1">
      <c r="A664" s="418"/>
      <c r="B664" s="40"/>
      <c r="C664" s="40"/>
      <c r="D664" s="419"/>
      <c r="E664" s="40"/>
      <c r="F664" s="40"/>
      <c r="G664" s="40"/>
      <c r="H664" s="40"/>
      <c r="I664" s="420"/>
      <c r="J664" s="40"/>
      <c r="K664" s="40"/>
      <c r="L664" s="40"/>
      <c r="M664" s="40"/>
      <c r="N664" s="421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20"/>
      <c r="AA664" s="40"/>
      <c r="AB664" s="422"/>
      <c r="AC664" s="422"/>
    </row>
    <row r="665" ht="14.25" customHeight="1">
      <c r="A665" s="418"/>
      <c r="B665" s="40"/>
      <c r="C665" s="40"/>
      <c r="D665" s="419"/>
      <c r="E665" s="40"/>
      <c r="F665" s="40"/>
      <c r="G665" s="40"/>
      <c r="H665" s="40"/>
      <c r="I665" s="420"/>
      <c r="J665" s="40"/>
      <c r="K665" s="40"/>
      <c r="L665" s="40"/>
      <c r="M665" s="40"/>
      <c r="N665" s="421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20"/>
      <c r="AA665" s="40"/>
      <c r="AB665" s="422"/>
      <c r="AC665" s="422"/>
    </row>
    <row r="666" ht="14.25" customHeight="1">
      <c r="A666" s="418"/>
      <c r="B666" s="40"/>
      <c r="C666" s="40"/>
      <c r="D666" s="419"/>
      <c r="E666" s="40"/>
      <c r="F666" s="40"/>
      <c r="G666" s="40"/>
      <c r="H666" s="40"/>
      <c r="I666" s="420"/>
      <c r="J666" s="40"/>
      <c r="K666" s="40"/>
      <c r="L666" s="40"/>
      <c r="M666" s="40"/>
      <c r="N666" s="421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20"/>
      <c r="AA666" s="40"/>
      <c r="AB666" s="422"/>
      <c r="AC666" s="422"/>
    </row>
    <row r="667" ht="14.25" customHeight="1">
      <c r="A667" s="418"/>
      <c r="B667" s="40"/>
      <c r="C667" s="40"/>
      <c r="D667" s="419"/>
      <c r="E667" s="40"/>
      <c r="F667" s="40"/>
      <c r="G667" s="40"/>
      <c r="H667" s="40"/>
      <c r="I667" s="420"/>
      <c r="J667" s="40"/>
      <c r="K667" s="40"/>
      <c r="L667" s="40"/>
      <c r="M667" s="40"/>
      <c r="N667" s="421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20"/>
      <c r="AA667" s="40"/>
      <c r="AB667" s="422"/>
      <c r="AC667" s="422"/>
    </row>
    <row r="668" ht="14.25" customHeight="1">
      <c r="A668" s="418"/>
      <c r="B668" s="40"/>
      <c r="C668" s="40"/>
      <c r="D668" s="419"/>
      <c r="E668" s="40"/>
      <c r="F668" s="40"/>
      <c r="G668" s="40"/>
      <c r="H668" s="40"/>
      <c r="I668" s="420"/>
      <c r="J668" s="40"/>
      <c r="K668" s="40"/>
      <c r="L668" s="40"/>
      <c r="M668" s="40"/>
      <c r="N668" s="421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20"/>
      <c r="AA668" s="40"/>
      <c r="AB668" s="422"/>
      <c r="AC668" s="422"/>
    </row>
    <row r="669" ht="14.25" customHeight="1">
      <c r="A669" s="418"/>
      <c r="B669" s="40"/>
      <c r="C669" s="40"/>
      <c r="D669" s="419"/>
      <c r="E669" s="40"/>
      <c r="F669" s="40"/>
      <c r="G669" s="40"/>
      <c r="H669" s="40"/>
      <c r="I669" s="420"/>
      <c r="J669" s="40"/>
      <c r="K669" s="40"/>
      <c r="L669" s="40"/>
      <c r="M669" s="40"/>
      <c r="N669" s="421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20"/>
      <c r="AA669" s="40"/>
      <c r="AB669" s="422"/>
      <c r="AC669" s="422"/>
    </row>
    <row r="670" ht="14.25" customHeight="1">
      <c r="A670" s="418"/>
      <c r="B670" s="40"/>
      <c r="C670" s="40"/>
      <c r="D670" s="419"/>
      <c r="E670" s="40"/>
      <c r="F670" s="40"/>
      <c r="G670" s="40"/>
      <c r="H670" s="40"/>
      <c r="I670" s="420"/>
      <c r="J670" s="40"/>
      <c r="K670" s="40"/>
      <c r="L670" s="40"/>
      <c r="M670" s="40"/>
      <c r="N670" s="421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20"/>
      <c r="AA670" s="40"/>
      <c r="AB670" s="422"/>
      <c r="AC670" s="422"/>
    </row>
    <row r="671" ht="14.25" customHeight="1">
      <c r="A671" s="418"/>
      <c r="B671" s="40"/>
      <c r="C671" s="40"/>
      <c r="D671" s="419"/>
      <c r="E671" s="40"/>
      <c r="F671" s="40"/>
      <c r="G671" s="40"/>
      <c r="H671" s="40"/>
      <c r="I671" s="420"/>
      <c r="J671" s="40"/>
      <c r="K671" s="40"/>
      <c r="L671" s="40"/>
      <c r="M671" s="40"/>
      <c r="N671" s="421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20"/>
      <c r="AA671" s="40"/>
      <c r="AB671" s="422"/>
      <c r="AC671" s="422"/>
    </row>
    <row r="672" ht="14.25" customHeight="1">
      <c r="A672" s="418"/>
      <c r="B672" s="40"/>
      <c r="C672" s="40"/>
      <c r="D672" s="419"/>
      <c r="E672" s="40"/>
      <c r="F672" s="40"/>
      <c r="G672" s="40"/>
      <c r="H672" s="40"/>
      <c r="I672" s="420"/>
      <c r="J672" s="40"/>
      <c r="K672" s="40"/>
      <c r="L672" s="40"/>
      <c r="M672" s="40"/>
      <c r="N672" s="421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20"/>
      <c r="AA672" s="40"/>
      <c r="AB672" s="422"/>
      <c r="AC672" s="422"/>
    </row>
    <row r="673" ht="14.25" customHeight="1">
      <c r="A673" s="418"/>
      <c r="B673" s="40"/>
      <c r="C673" s="40"/>
      <c r="D673" s="419"/>
      <c r="E673" s="40"/>
      <c r="F673" s="40"/>
      <c r="G673" s="40"/>
      <c r="H673" s="40"/>
      <c r="I673" s="420"/>
      <c r="J673" s="40"/>
      <c r="K673" s="40"/>
      <c r="L673" s="40"/>
      <c r="M673" s="40"/>
      <c r="N673" s="421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20"/>
      <c r="AA673" s="40"/>
      <c r="AB673" s="422"/>
      <c r="AC673" s="422"/>
    </row>
    <row r="674" ht="14.25" customHeight="1">
      <c r="A674" s="418"/>
      <c r="B674" s="40"/>
      <c r="C674" s="40"/>
      <c r="D674" s="419"/>
      <c r="E674" s="40"/>
      <c r="F674" s="40"/>
      <c r="G674" s="40"/>
      <c r="H674" s="40"/>
      <c r="I674" s="420"/>
      <c r="J674" s="40"/>
      <c r="K674" s="40"/>
      <c r="L674" s="40"/>
      <c r="M674" s="40"/>
      <c r="N674" s="421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20"/>
      <c r="AA674" s="40"/>
      <c r="AB674" s="422"/>
      <c r="AC674" s="422"/>
    </row>
    <row r="675" ht="14.25" customHeight="1">
      <c r="A675" s="418"/>
      <c r="B675" s="40"/>
      <c r="C675" s="40"/>
      <c r="D675" s="419"/>
      <c r="E675" s="40"/>
      <c r="F675" s="40"/>
      <c r="G675" s="40"/>
      <c r="H675" s="40"/>
      <c r="I675" s="420"/>
      <c r="J675" s="40"/>
      <c r="K675" s="40"/>
      <c r="L675" s="40"/>
      <c r="M675" s="40"/>
      <c r="N675" s="421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20"/>
      <c r="AA675" s="40"/>
      <c r="AB675" s="422"/>
      <c r="AC675" s="422"/>
    </row>
    <row r="676" ht="14.25" customHeight="1">
      <c r="A676" s="418"/>
      <c r="B676" s="40"/>
      <c r="C676" s="40"/>
      <c r="D676" s="419"/>
      <c r="E676" s="40"/>
      <c r="F676" s="40"/>
      <c r="G676" s="40"/>
      <c r="H676" s="40"/>
      <c r="I676" s="420"/>
      <c r="J676" s="40"/>
      <c r="K676" s="40"/>
      <c r="L676" s="40"/>
      <c r="M676" s="40"/>
      <c r="N676" s="421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20"/>
      <c r="AA676" s="40"/>
      <c r="AB676" s="422"/>
      <c r="AC676" s="422"/>
    </row>
    <row r="677" ht="14.25" customHeight="1">
      <c r="A677" s="418"/>
      <c r="B677" s="40"/>
      <c r="C677" s="40"/>
      <c r="D677" s="419"/>
      <c r="E677" s="40"/>
      <c r="F677" s="40"/>
      <c r="G677" s="40"/>
      <c r="H677" s="40"/>
      <c r="I677" s="420"/>
      <c r="J677" s="40"/>
      <c r="K677" s="40"/>
      <c r="L677" s="40"/>
      <c r="M677" s="40"/>
      <c r="N677" s="421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20"/>
      <c r="AA677" s="40"/>
      <c r="AB677" s="422"/>
      <c r="AC677" s="422"/>
    </row>
    <row r="678" ht="14.25" customHeight="1">
      <c r="A678" s="418"/>
      <c r="B678" s="40"/>
      <c r="C678" s="40"/>
      <c r="D678" s="419"/>
      <c r="E678" s="40"/>
      <c r="F678" s="40"/>
      <c r="G678" s="40"/>
      <c r="H678" s="40"/>
      <c r="I678" s="420"/>
      <c r="J678" s="40"/>
      <c r="K678" s="40"/>
      <c r="L678" s="40"/>
      <c r="M678" s="40"/>
      <c r="N678" s="421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20"/>
      <c r="AA678" s="40"/>
      <c r="AB678" s="422"/>
      <c r="AC678" s="422"/>
    </row>
    <row r="679" ht="14.25" customHeight="1">
      <c r="A679" s="418"/>
      <c r="B679" s="40"/>
      <c r="C679" s="40"/>
      <c r="D679" s="419"/>
      <c r="E679" s="40"/>
      <c r="F679" s="40"/>
      <c r="G679" s="40"/>
      <c r="H679" s="40"/>
      <c r="I679" s="420"/>
      <c r="J679" s="40"/>
      <c r="K679" s="40"/>
      <c r="L679" s="40"/>
      <c r="M679" s="40"/>
      <c r="N679" s="421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20"/>
      <c r="AA679" s="40"/>
      <c r="AB679" s="422"/>
      <c r="AC679" s="422"/>
    </row>
    <row r="680" ht="14.25" customHeight="1">
      <c r="A680" s="418"/>
      <c r="B680" s="40"/>
      <c r="C680" s="40"/>
      <c r="D680" s="419"/>
      <c r="E680" s="40"/>
      <c r="F680" s="40"/>
      <c r="G680" s="40"/>
      <c r="H680" s="40"/>
      <c r="I680" s="420"/>
      <c r="J680" s="40"/>
      <c r="K680" s="40"/>
      <c r="L680" s="40"/>
      <c r="M680" s="40"/>
      <c r="N680" s="421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20"/>
      <c r="AA680" s="40"/>
      <c r="AB680" s="422"/>
      <c r="AC680" s="422"/>
    </row>
    <row r="681" ht="14.25" customHeight="1">
      <c r="A681" s="418"/>
      <c r="B681" s="40"/>
      <c r="C681" s="40"/>
      <c r="D681" s="419"/>
      <c r="E681" s="40"/>
      <c r="F681" s="40"/>
      <c r="G681" s="40"/>
      <c r="H681" s="40"/>
      <c r="I681" s="420"/>
      <c r="J681" s="40"/>
      <c r="K681" s="40"/>
      <c r="L681" s="40"/>
      <c r="M681" s="40"/>
      <c r="N681" s="421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20"/>
      <c r="AA681" s="40"/>
      <c r="AB681" s="422"/>
      <c r="AC681" s="422"/>
    </row>
    <row r="682" ht="14.25" customHeight="1">
      <c r="A682" s="418"/>
      <c r="B682" s="40"/>
      <c r="C682" s="40"/>
      <c r="D682" s="419"/>
      <c r="E682" s="40"/>
      <c r="F682" s="40"/>
      <c r="G682" s="40"/>
      <c r="H682" s="40"/>
      <c r="I682" s="420"/>
      <c r="J682" s="40"/>
      <c r="K682" s="40"/>
      <c r="L682" s="40"/>
      <c r="M682" s="40"/>
      <c r="N682" s="421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20"/>
      <c r="AA682" s="40"/>
      <c r="AB682" s="422"/>
      <c r="AC682" s="422"/>
    </row>
    <row r="683" ht="14.25" customHeight="1">
      <c r="A683" s="418"/>
      <c r="B683" s="40"/>
      <c r="C683" s="40"/>
      <c r="D683" s="419"/>
      <c r="E683" s="40"/>
      <c r="F683" s="40"/>
      <c r="G683" s="40"/>
      <c r="H683" s="40"/>
      <c r="I683" s="420"/>
      <c r="J683" s="40"/>
      <c r="K683" s="40"/>
      <c r="L683" s="40"/>
      <c r="M683" s="40"/>
      <c r="N683" s="421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20"/>
      <c r="AA683" s="40"/>
      <c r="AB683" s="422"/>
      <c r="AC683" s="422"/>
    </row>
    <row r="684" ht="14.25" customHeight="1">
      <c r="A684" s="418"/>
      <c r="B684" s="40"/>
      <c r="C684" s="40"/>
      <c r="D684" s="419"/>
      <c r="E684" s="40"/>
      <c r="F684" s="40"/>
      <c r="G684" s="40"/>
      <c r="H684" s="40"/>
      <c r="I684" s="420"/>
      <c r="J684" s="40"/>
      <c r="K684" s="40"/>
      <c r="L684" s="40"/>
      <c r="M684" s="40"/>
      <c r="N684" s="421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20"/>
      <c r="AA684" s="40"/>
      <c r="AB684" s="422"/>
      <c r="AC684" s="422"/>
    </row>
    <row r="685" ht="14.25" customHeight="1">
      <c r="A685" s="418"/>
      <c r="B685" s="40"/>
      <c r="C685" s="40"/>
      <c r="D685" s="419"/>
      <c r="E685" s="40"/>
      <c r="F685" s="40"/>
      <c r="G685" s="40"/>
      <c r="H685" s="40"/>
      <c r="I685" s="420"/>
      <c r="J685" s="40"/>
      <c r="K685" s="40"/>
      <c r="L685" s="40"/>
      <c r="M685" s="40"/>
      <c r="N685" s="421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20"/>
      <c r="AA685" s="40"/>
      <c r="AB685" s="422"/>
      <c r="AC685" s="422"/>
    </row>
    <row r="686" ht="14.25" customHeight="1">
      <c r="A686" s="418"/>
      <c r="B686" s="40"/>
      <c r="C686" s="40"/>
      <c r="D686" s="419"/>
      <c r="E686" s="40"/>
      <c r="F686" s="40"/>
      <c r="G686" s="40"/>
      <c r="H686" s="40"/>
      <c r="I686" s="420"/>
      <c r="J686" s="40"/>
      <c r="K686" s="40"/>
      <c r="L686" s="40"/>
      <c r="M686" s="40"/>
      <c r="N686" s="421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20"/>
      <c r="AA686" s="40"/>
      <c r="AB686" s="422"/>
      <c r="AC686" s="422"/>
    </row>
    <row r="687" ht="14.25" customHeight="1">
      <c r="A687" s="418"/>
      <c r="B687" s="40"/>
      <c r="C687" s="40"/>
      <c r="D687" s="419"/>
      <c r="E687" s="40"/>
      <c r="F687" s="40"/>
      <c r="G687" s="40"/>
      <c r="H687" s="40"/>
      <c r="I687" s="420"/>
      <c r="J687" s="40"/>
      <c r="K687" s="40"/>
      <c r="L687" s="40"/>
      <c r="M687" s="40"/>
      <c r="N687" s="421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20"/>
      <c r="AA687" s="40"/>
      <c r="AB687" s="422"/>
      <c r="AC687" s="422"/>
    </row>
    <row r="688" ht="14.25" customHeight="1">
      <c r="A688" s="418"/>
      <c r="B688" s="40"/>
      <c r="C688" s="40"/>
      <c r="D688" s="419"/>
      <c r="E688" s="40"/>
      <c r="F688" s="40"/>
      <c r="G688" s="40"/>
      <c r="H688" s="40"/>
      <c r="I688" s="420"/>
      <c r="J688" s="40"/>
      <c r="K688" s="40"/>
      <c r="L688" s="40"/>
      <c r="M688" s="40"/>
      <c r="N688" s="421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20"/>
      <c r="AA688" s="40"/>
      <c r="AB688" s="422"/>
      <c r="AC688" s="422"/>
    </row>
    <row r="689" ht="14.25" customHeight="1">
      <c r="A689" s="418"/>
      <c r="B689" s="40"/>
      <c r="C689" s="40"/>
      <c r="D689" s="419"/>
      <c r="E689" s="40"/>
      <c r="F689" s="40"/>
      <c r="G689" s="40"/>
      <c r="H689" s="40"/>
      <c r="I689" s="420"/>
      <c r="J689" s="40"/>
      <c r="K689" s="40"/>
      <c r="L689" s="40"/>
      <c r="M689" s="40"/>
      <c r="N689" s="421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20"/>
      <c r="AA689" s="40"/>
      <c r="AB689" s="422"/>
      <c r="AC689" s="422"/>
    </row>
    <row r="690" ht="14.25" customHeight="1">
      <c r="A690" s="418"/>
      <c r="B690" s="40"/>
      <c r="C690" s="40"/>
      <c r="D690" s="419"/>
      <c r="E690" s="40"/>
      <c r="F690" s="40"/>
      <c r="G690" s="40"/>
      <c r="H690" s="40"/>
      <c r="I690" s="420"/>
      <c r="J690" s="40"/>
      <c r="K690" s="40"/>
      <c r="L690" s="40"/>
      <c r="M690" s="40"/>
      <c r="N690" s="421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20"/>
      <c r="AA690" s="40"/>
      <c r="AB690" s="422"/>
      <c r="AC690" s="422"/>
    </row>
    <row r="691" ht="14.25" customHeight="1">
      <c r="A691" s="418"/>
      <c r="B691" s="40"/>
      <c r="C691" s="40"/>
      <c r="D691" s="419"/>
      <c r="E691" s="40"/>
      <c r="F691" s="40"/>
      <c r="G691" s="40"/>
      <c r="H691" s="40"/>
      <c r="I691" s="420"/>
      <c r="J691" s="40"/>
      <c r="K691" s="40"/>
      <c r="L691" s="40"/>
      <c r="M691" s="40"/>
      <c r="N691" s="421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20"/>
      <c r="AA691" s="40"/>
      <c r="AB691" s="422"/>
      <c r="AC691" s="422"/>
    </row>
    <row r="692" ht="14.25" customHeight="1">
      <c r="A692" s="418"/>
      <c r="B692" s="40"/>
      <c r="C692" s="40"/>
      <c r="D692" s="419"/>
      <c r="E692" s="40"/>
      <c r="F692" s="40"/>
      <c r="G692" s="40"/>
      <c r="H692" s="40"/>
      <c r="I692" s="420"/>
      <c r="J692" s="40"/>
      <c r="K692" s="40"/>
      <c r="L692" s="40"/>
      <c r="M692" s="40"/>
      <c r="N692" s="421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20"/>
      <c r="AA692" s="40"/>
      <c r="AB692" s="422"/>
      <c r="AC692" s="422"/>
    </row>
    <row r="693" ht="14.25" customHeight="1">
      <c r="A693" s="418"/>
      <c r="B693" s="40"/>
      <c r="C693" s="40"/>
      <c r="D693" s="419"/>
      <c r="E693" s="40"/>
      <c r="F693" s="40"/>
      <c r="G693" s="40"/>
      <c r="H693" s="40"/>
      <c r="I693" s="420"/>
      <c r="J693" s="40"/>
      <c r="K693" s="40"/>
      <c r="L693" s="40"/>
      <c r="M693" s="40"/>
      <c r="N693" s="421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20"/>
      <c r="AA693" s="40"/>
      <c r="AB693" s="422"/>
      <c r="AC693" s="422"/>
    </row>
    <row r="694" ht="14.25" customHeight="1">
      <c r="A694" s="418"/>
      <c r="B694" s="40"/>
      <c r="C694" s="40"/>
      <c r="D694" s="419"/>
      <c r="E694" s="40"/>
      <c r="F694" s="40"/>
      <c r="G694" s="40"/>
      <c r="H694" s="40"/>
      <c r="I694" s="420"/>
      <c r="J694" s="40"/>
      <c r="K694" s="40"/>
      <c r="L694" s="40"/>
      <c r="M694" s="40"/>
      <c r="N694" s="421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20"/>
      <c r="AA694" s="40"/>
      <c r="AB694" s="422"/>
      <c r="AC694" s="422"/>
    </row>
    <row r="695" ht="14.25" customHeight="1">
      <c r="A695" s="418"/>
      <c r="B695" s="40"/>
      <c r="C695" s="40"/>
      <c r="D695" s="419"/>
      <c r="E695" s="40"/>
      <c r="F695" s="40"/>
      <c r="G695" s="40"/>
      <c r="H695" s="40"/>
      <c r="I695" s="420"/>
      <c r="J695" s="40"/>
      <c r="K695" s="40"/>
      <c r="L695" s="40"/>
      <c r="M695" s="40"/>
      <c r="N695" s="421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20"/>
      <c r="AA695" s="40"/>
      <c r="AB695" s="422"/>
      <c r="AC695" s="422"/>
    </row>
    <row r="696" ht="14.25" customHeight="1">
      <c r="A696" s="418"/>
      <c r="B696" s="40"/>
      <c r="C696" s="40"/>
      <c r="D696" s="419"/>
      <c r="E696" s="40"/>
      <c r="F696" s="40"/>
      <c r="G696" s="40"/>
      <c r="H696" s="40"/>
      <c r="I696" s="420"/>
      <c r="J696" s="40"/>
      <c r="K696" s="40"/>
      <c r="L696" s="40"/>
      <c r="M696" s="40"/>
      <c r="N696" s="421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20"/>
      <c r="AA696" s="40"/>
      <c r="AB696" s="422"/>
      <c r="AC696" s="422"/>
    </row>
    <row r="697" ht="14.25" customHeight="1">
      <c r="A697" s="418"/>
      <c r="B697" s="40"/>
      <c r="C697" s="40"/>
      <c r="D697" s="419"/>
      <c r="E697" s="40"/>
      <c r="F697" s="40"/>
      <c r="G697" s="40"/>
      <c r="H697" s="40"/>
      <c r="I697" s="420"/>
      <c r="J697" s="40"/>
      <c r="K697" s="40"/>
      <c r="L697" s="40"/>
      <c r="M697" s="40"/>
      <c r="N697" s="421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20"/>
      <c r="AA697" s="40"/>
      <c r="AB697" s="422"/>
      <c r="AC697" s="422"/>
    </row>
    <row r="698" ht="14.25" customHeight="1">
      <c r="A698" s="418"/>
      <c r="B698" s="40"/>
      <c r="C698" s="40"/>
      <c r="D698" s="419"/>
      <c r="E698" s="40"/>
      <c r="F698" s="40"/>
      <c r="G698" s="40"/>
      <c r="H698" s="40"/>
      <c r="I698" s="420"/>
      <c r="J698" s="40"/>
      <c r="K698" s="40"/>
      <c r="L698" s="40"/>
      <c r="M698" s="40"/>
      <c r="N698" s="421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20"/>
      <c r="AA698" s="40"/>
      <c r="AB698" s="422"/>
      <c r="AC698" s="422"/>
    </row>
    <row r="699" ht="14.25" customHeight="1">
      <c r="A699" s="418"/>
      <c r="B699" s="40"/>
      <c r="C699" s="40"/>
      <c r="D699" s="419"/>
      <c r="E699" s="40"/>
      <c r="F699" s="40"/>
      <c r="G699" s="40"/>
      <c r="H699" s="40"/>
      <c r="I699" s="420"/>
      <c r="J699" s="40"/>
      <c r="K699" s="40"/>
      <c r="L699" s="40"/>
      <c r="M699" s="40"/>
      <c r="N699" s="421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20"/>
      <c r="AA699" s="40"/>
      <c r="AB699" s="422"/>
      <c r="AC699" s="422"/>
    </row>
    <row r="700" ht="14.25" customHeight="1">
      <c r="A700" s="418"/>
      <c r="B700" s="40"/>
      <c r="C700" s="40"/>
      <c r="D700" s="419"/>
      <c r="E700" s="40"/>
      <c r="F700" s="40"/>
      <c r="G700" s="40"/>
      <c r="H700" s="40"/>
      <c r="I700" s="420"/>
      <c r="J700" s="40"/>
      <c r="K700" s="40"/>
      <c r="L700" s="40"/>
      <c r="M700" s="40"/>
      <c r="N700" s="421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20"/>
      <c r="AA700" s="40"/>
      <c r="AB700" s="422"/>
      <c r="AC700" s="422"/>
    </row>
    <row r="701" ht="14.25" customHeight="1">
      <c r="A701" s="418"/>
      <c r="B701" s="40"/>
      <c r="C701" s="40"/>
      <c r="D701" s="419"/>
      <c r="E701" s="40"/>
      <c r="F701" s="40"/>
      <c r="G701" s="40"/>
      <c r="H701" s="40"/>
      <c r="I701" s="420"/>
      <c r="J701" s="40"/>
      <c r="K701" s="40"/>
      <c r="L701" s="40"/>
      <c r="M701" s="40"/>
      <c r="N701" s="421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20"/>
      <c r="AA701" s="40"/>
      <c r="AB701" s="422"/>
      <c r="AC701" s="422"/>
    </row>
    <row r="702" ht="14.25" customHeight="1">
      <c r="A702" s="418"/>
      <c r="B702" s="40"/>
      <c r="C702" s="40"/>
      <c r="D702" s="419"/>
      <c r="E702" s="40"/>
      <c r="F702" s="40"/>
      <c r="G702" s="40"/>
      <c r="H702" s="40"/>
      <c r="I702" s="420"/>
      <c r="J702" s="40"/>
      <c r="K702" s="40"/>
      <c r="L702" s="40"/>
      <c r="M702" s="40"/>
      <c r="N702" s="421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20"/>
      <c r="AA702" s="40"/>
      <c r="AB702" s="422"/>
      <c r="AC702" s="422"/>
    </row>
    <row r="703" ht="14.25" customHeight="1">
      <c r="A703" s="418"/>
      <c r="B703" s="40"/>
      <c r="C703" s="40"/>
      <c r="D703" s="419"/>
      <c r="E703" s="40"/>
      <c r="F703" s="40"/>
      <c r="G703" s="40"/>
      <c r="H703" s="40"/>
      <c r="I703" s="420"/>
      <c r="J703" s="40"/>
      <c r="K703" s="40"/>
      <c r="L703" s="40"/>
      <c r="M703" s="40"/>
      <c r="N703" s="421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20"/>
      <c r="AA703" s="40"/>
      <c r="AB703" s="422"/>
      <c r="AC703" s="422"/>
    </row>
    <row r="704" ht="14.25" customHeight="1">
      <c r="A704" s="418"/>
      <c r="B704" s="40"/>
      <c r="C704" s="40"/>
      <c r="D704" s="419"/>
      <c r="E704" s="40"/>
      <c r="F704" s="40"/>
      <c r="G704" s="40"/>
      <c r="H704" s="40"/>
      <c r="I704" s="420"/>
      <c r="J704" s="40"/>
      <c r="K704" s="40"/>
      <c r="L704" s="40"/>
      <c r="M704" s="40"/>
      <c r="N704" s="421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20"/>
      <c r="AA704" s="40"/>
      <c r="AB704" s="422"/>
      <c r="AC704" s="422"/>
    </row>
    <row r="705" ht="14.25" customHeight="1">
      <c r="A705" s="418"/>
      <c r="B705" s="40"/>
      <c r="C705" s="40"/>
      <c r="D705" s="419"/>
      <c r="E705" s="40"/>
      <c r="F705" s="40"/>
      <c r="G705" s="40"/>
      <c r="H705" s="40"/>
      <c r="I705" s="420"/>
      <c r="J705" s="40"/>
      <c r="K705" s="40"/>
      <c r="L705" s="40"/>
      <c r="M705" s="40"/>
      <c r="N705" s="421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20"/>
      <c r="AA705" s="40"/>
      <c r="AB705" s="422"/>
      <c r="AC705" s="422"/>
    </row>
    <row r="706" ht="14.25" customHeight="1">
      <c r="A706" s="418"/>
      <c r="B706" s="40"/>
      <c r="C706" s="40"/>
      <c r="D706" s="419"/>
      <c r="E706" s="40"/>
      <c r="F706" s="40"/>
      <c r="G706" s="40"/>
      <c r="H706" s="40"/>
      <c r="I706" s="420"/>
      <c r="J706" s="40"/>
      <c r="K706" s="40"/>
      <c r="L706" s="40"/>
      <c r="M706" s="40"/>
      <c r="N706" s="421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20"/>
      <c r="AA706" s="40"/>
      <c r="AB706" s="422"/>
      <c r="AC706" s="422"/>
    </row>
    <row r="707" ht="14.25" customHeight="1">
      <c r="A707" s="418"/>
      <c r="B707" s="40"/>
      <c r="C707" s="40"/>
      <c r="D707" s="419"/>
      <c r="E707" s="40"/>
      <c r="F707" s="40"/>
      <c r="G707" s="40"/>
      <c r="H707" s="40"/>
      <c r="I707" s="420"/>
      <c r="J707" s="40"/>
      <c r="K707" s="40"/>
      <c r="L707" s="40"/>
      <c r="M707" s="40"/>
      <c r="N707" s="421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20"/>
      <c r="AA707" s="40"/>
      <c r="AB707" s="422"/>
      <c r="AC707" s="422"/>
    </row>
    <row r="708" ht="14.25" customHeight="1">
      <c r="A708" s="418"/>
      <c r="B708" s="40"/>
      <c r="C708" s="40"/>
      <c r="D708" s="419"/>
      <c r="E708" s="40"/>
      <c r="F708" s="40"/>
      <c r="G708" s="40"/>
      <c r="H708" s="40"/>
      <c r="I708" s="420"/>
      <c r="J708" s="40"/>
      <c r="K708" s="40"/>
      <c r="L708" s="40"/>
      <c r="M708" s="40"/>
      <c r="N708" s="421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20"/>
      <c r="AA708" s="40"/>
      <c r="AB708" s="422"/>
      <c r="AC708" s="422"/>
    </row>
    <row r="709" ht="14.25" customHeight="1">
      <c r="A709" s="418"/>
      <c r="B709" s="40"/>
      <c r="C709" s="40"/>
      <c r="D709" s="419"/>
      <c r="E709" s="40"/>
      <c r="F709" s="40"/>
      <c r="G709" s="40"/>
      <c r="H709" s="40"/>
      <c r="I709" s="420"/>
      <c r="J709" s="40"/>
      <c r="K709" s="40"/>
      <c r="L709" s="40"/>
      <c r="M709" s="40"/>
      <c r="N709" s="421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20"/>
      <c r="AA709" s="40"/>
      <c r="AB709" s="422"/>
      <c r="AC709" s="422"/>
    </row>
    <row r="710" ht="14.25" customHeight="1">
      <c r="A710" s="418"/>
      <c r="B710" s="40"/>
      <c r="C710" s="40"/>
      <c r="D710" s="419"/>
      <c r="E710" s="40"/>
      <c r="F710" s="40"/>
      <c r="G710" s="40"/>
      <c r="H710" s="40"/>
      <c r="I710" s="420"/>
      <c r="J710" s="40"/>
      <c r="K710" s="40"/>
      <c r="L710" s="40"/>
      <c r="M710" s="40"/>
      <c r="N710" s="421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20"/>
      <c r="AA710" s="40"/>
      <c r="AB710" s="422"/>
      <c r="AC710" s="422"/>
    </row>
    <row r="711" ht="14.25" customHeight="1">
      <c r="A711" s="418"/>
      <c r="B711" s="40"/>
      <c r="C711" s="40"/>
      <c r="D711" s="419"/>
      <c r="E711" s="40"/>
      <c r="F711" s="40"/>
      <c r="G711" s="40"/>
      <c r="H711" s="40"/>
      <c r="I711" s="420"/>
      <c r="J711" s="40"/>
      <c r="K711" s="40"/>
      <c r="L711" s="40"/>
      <c r="M711" s="40"/>
      <c r="N711" s="421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20"/>
      <c r="AA711" s="40"/>
      <c r="AB711" s="422"/>
      <c r="AC711" s="422"/>
    </row>
    <row r="712" ht="14.25" customHeight="1">
      <c r="A712" s="418"/>
      <c r="B712" s="40"/>
      <c r="C712" s="40"/>
      <c r="D712" s="419"/>
      <c r="E712" s="40"/>
      <c r="F712" s="40"/>
      <c r="G712" s="40"/>
      <c r="H712" s="40"/>
      <c r="I712" s="420"/>
      <c r="J712" s="40"/>
      <c r="K712" s="40"/>
      <c r="L712" s="40"/>
      <c r="M712" s="40"/>
      <c r="N712" s="421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20"/>
      <c r="AA712" s="40"/>
      <c r="AB712" s="422"/>
      <c r="AC712" s="422"/>
    </row>
    <row r="713" ht="14.25" customHeight="1">
      <c r="A713" s="418"/>
      <c r="B713" s="40"/>
      <c r="C713" s="40"/>
      <c r="D713" s="419"/>
      <c r="E713" s="40"/>
      <c r="F713" s="40"/>
      <c r="G713" s="40"/>
      <c r="H713" s="40"/>
      <c r="I713" s="420"/>
      <c r="J713" s="40"/>
      <c r="K713" s="40"/>
      <c r="L713" s="40"/>
      <c r="M713" s="40"/>
      <c r="N713" s="421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20"/>
      <c r="AA713" s="40"/>
      <c r="AB713" s="422"/>
      <c r="AC713" s="422"/>
    </row>
    <row r="714" ht="14.25" customHeight="1">
      <c r="A714" s="418"/>
      <c r="B714" s="40"/>
      <c r="C714" s="40"/>
      <c r="D714" s="419"/>
      <c r="E714" s="40"/>
      <c r="F714" s="40"/>
      <c r="G714" s="40"/>
      <c r="H714" s="40"/>
      <c r="I714" s="420"/>
      <c r="J714" s="40"/>
      <c r="K714" s="40"/>
      <c r="L714" s="40"/>
      <c r="M714" s="40"/>
      <c r="N714" s="421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20"/>
      <c r="AA714" s="40"/>
      <c r="AB714" s="422"/>
      <c r="AC714" s="422"/>
    </row>
    <row r="715" ht="14.25" customHeight="1">
      <c r="A715" s="418"/>
      <c r="B715" s="40"/>
      <c r="C715" s="40"/>
      <c r="D715" s="419"/>
      <c r="E715" s="40"/>
      <c r="F715" s="40"/>
      <c r="G715" s="40"/>
      <c r="H715" s="40"/>
      <c r="I715" s="420"/>
      <c r="J715" s="40"/>
      <c r="K715" s="40"/>
      <c r="L715" s="40"/>
      <c r="M715" s="40"/>
      <c r="N715" s="421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20"/>
      <c r="AA715" s="40"/>
      <c r="AB715" s="422"/>
      <c r="AC715" s="422"/>
    </row>
    <row r="716" ht="14.25" customHeight="1">
      <c r="A716" s="418"/>
      <c r="B716" s="40"/>
      <c r="C716" s="40"/>
      <c r="D716" s="419"/>
      <c r="E716" s="40"/>
      <c r="F716" s="40"/>
      <c r="G716" s="40"/>
      <c r="H716" s="40"/>
      <c r="I716" s="420"/>
      <c r="J716" s="40"/>
      <c r="K716" s="40"/>
      <c r="L716" s="40"/>
      <c r="M716" s="40"/>
      <c r="N716" s="421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20"/>
      <c r="AA716" s="40"/>
      <c r="AB716" s="422"/>
      <c r="AC716" s="422"/>
    </row>
    <row r="717" ht="14.25" customHeight="1">
      <c r="A717" s="418"/>
      <c r="B717" s="40"/>
      <c r="C717" s="40"/>
      <c r="D717" s="419"/>
      <c r="E717" s="40"/>
      <c r="F717" s="40"/>
      <c r="G717" s="40"/>
      <c r="H717" s="40"/>
      <c r="I717" s="420"/>
      <c r="J717" s="40"/>
      <c r="K717" s="40"/>
      <c r="L717" s="40"/>
      <c r="M717" s="40"/>
      <c r="N717" s="421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20"/>
      <c r="AA717" s="40"/>
      <c r="AB717" s="422"/>
      <c r="AC717" s="422"/>
    </row>
    <row r="718" ht="14.25" customHeight="1">
      <c r="A718" s="418"/>
      <c r="B718" s="40"/>
      <c r="C718" s="40"/>
      <c r="D718" s="419"/>
      <c r="E718" s="40"/>
      <c r="F718" s="40"/>
      <c r="G718" s="40"/>
      <c r="H718" s="40"/>
      <c r="I718" s="420"/>
      <c r="J718" s="40"/>
      <c r="K718" s="40"/>
      <c r="L718" s="40"/>
      <c r="M718" s="40"/>
      <c r="N718" s="421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20"/>
      <c r="AA718" s="40"/>
      <c r="AB718" s="422"/>
      <c r="AC718" s="422"/>
    </row>
    <row r="719" ht="14.25" customHeight="1">
      <c r="A719" s="418"/>
      <c r="B719" s="40"/>
      <c r="C719" s="40"/>
      <c r="D719" s="419"/>
      <c r="E719" s="40"/>
      <c r="F719" s="40"/>
      <c r="G719" s="40"/>
      <c r="H719" s="40"/>
      <c r="I719" s="420"/>
      <c r="J719" s="40"/>
      <c r="K719" s="40"/>
      <c r="L719" s="40"/>
      <c r="M719" s="40"/>
      <c r="N719" s="421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20"/>
      <c r="AA719" s="40"/>
      <c r="AB719" s="422"/>
      <c r="AC719" s="422"/>
    </row>
    <row r="720" ht="14.25" customHeight="1">
      <c r="A720" s="418"/>
      <c r="B720" s="40"/>
      <c r="C720" s="40"/>
      <c r="D720" s="419"/>
      <c r="E720" s="40"/>
      <c r="F720" s="40"/>
      <c r="G720" s="40"/>
      <c r="H720" s="40"/>
      <c r="I720" s="420"/>
      <c r="J720" s="40"/>
      <c r="K720" s="40"/>
      <c r="L720" s="40"/>
      <c r="M720" s="40"/>
      <c r="N720" s="421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20"/>
      <c r="AA720" s="40"/>
      <c r="AB720" s="422"/>
      <c r="AC720" s="422"/>
    </row>
    <row r="721" ht="14.25" customHeight="1">
      <c r="A721" s="418"/>
      <c r="B721" s="40"/>
      <c r="C721" s="40"/>
      <c r="D721" s="419"/>
      <c r="E721" s="40"/>
      <c r="F721" s="40"/>
      <c r="G721" s="40"/>
      <c r="H721" s="40"/>
      <c r="I721" s="420"/>
      <c r="J721" s="40"/>
      <c r="K721" s="40"/>
      <c r="L721" s="40"/>
      <c r="M721" s="40"/>
      <c r="N721" s="421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20"/>
      <c r="AA721" s="40"/>
      <c r="AB721" s="422"/>
      <c r="AC721" s="422"/>
    </row>
    <row r="722" ht="14.25" customHeight="1">
      <c r="A722" s="418"/>
      <c r="B722" s="40"/>
      <c r="C722" s="40"/>
      <c r="D722" s="419"/>
      <c r="E722" s="40"/>
      <c r="F722" s="40"/>
      <c r="G722" s="40"/>
      <c r="H722" s="40"/>
      <c r="I722" s="420"/>
      <c r="J722" s="40"/>
      <c r="K722" s="40"/>
      <c r="L722" s="40"/>
      <c r="M722" s="40"/>
      <c r="N722" s="421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20"/>
      <c r="AA722" s="40"/>
      <c r="AB722" s="422"/>
      <c r="AC722" s="422"/>
    </row>
    <row r="723" ht="14.25" customHeight="1">
      <c r="A723" s="418"/>
      <c r="B723" s="40"/>
      <c r="C723" s="40"/>
      <c r="D723" s="419"/>
      <c r="E723" s="40"/>
      <c r="F723" s="40"/>
      <c r="G723" s="40"/>
      <c r="H723" s="40"/>
      <c r="I723" s="420"/>
      <c r="J723" s="40"/>
      <c r="K723" s="40"/>
      <c r="L723" s="40"/>
      <c r="M723" s="40"/>
      <c r="N723" s="421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20"/>
      <c r="AA723" s="40"/>
      <c r="AB723" s="422"/>
      <c r="AC723" s="422"/>
    </row>
    <row r="724" ht="14.25" customHeight="1">
      <c r="A724" s="418"/>
      <c r="B724" s="40"/>
      <c r="C724" s="40"/>
      <c r="D724" s="419"/>
      <c r="E724" s="40"/>
      <c r="F724" s="40"/>
      <c r="G724" s="40"/>
      <c r="H724" s="40"/>
      <c r="I724" s="420"/>
      <c r="J724" s="40"/>
      <c r="K724" s="40"/>
      <c r="L724" s="40"/>
      <c r="M724" s="40"/>
      <c r="N724" s="421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20"/>
      <c r="AA724" s="40"/>
      <c r="AB724" s="422"/>
      <c r="AC724" s="422"/>
    </row>
    <row r="725" ht="14.25" customHeight="1">
      <c r="A725" s="418"/>
      <c r="B725" s="40"/>
      <c r="C725" s="40"/>
      <c r="D725" s="419"/>
      <c r="E725" s="40"/>
      <c r="F725" s="40"/>
      <c r="G725" s="40"/>
      <c r="H725" s="40"/>
      <c r="I725" s="420"/>
      <c r="J725" s="40"/>
      <c r="K725" s="40"/>
      <c r="L725" s="40"/>
      <c r="M725" s="40"/>
      <c r="N725" s="421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20"/>
      <c r="AA725" s="40"/>
      <c r="AB725" s="422"/>
      <c r="AC725" s="422"/>
    </row>
    <row r="726" ht="14.25" customHeight="1">
      <c r="A726" s="418"/>
      <c r="B726" s="40"/>
      <c r="C726" s="40"/>
      <c r="D726" s="419"/>
      <c r="E726" s="40"/>
      <c r="F726" s="40"/>
      <c r="G726" s="40"/>
      <c r="H726" s="40"/>
      <c r="I726" s="420"/>
      <c r="J726" s="40"/>
      <c r="K726" s="40"/>
      <c r="L726" s="40"/>
      <c r="M726" s="40"/>
      <c r="N726" s="421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20"/>
      <c r="AA726" s="40"/>
      <c r="AB726" s="422"/>
      <c r="AC726" s="422"/>
    </row>
    <row r="727" ht="14.25" customHeight="1">
      <c r="A727" s="418"/>
      <c r="B727" s="40"/>
      <c r="C727" s="40"/>
      <c r="D727" s="419"/>
      <c r="E727" s="40"/>
      <c r="F727" s="40"/>
      <c r="G727" s="40"/>
      <c r="H727" s="40"/>
      <c r="I727" s="420"/>
      <c r="J727" s="40"/>
      <c r="K727" s="40"/>
      <c r="L727" s="40"/>
      <c r="M727" s="40"/>
      <c r="N727" s="421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20"/>
      <c r="AA727" s="40"/>
      <c r="AB727" s="422"/>
      <c r="AC727" s="422"/>
    </row>
    <row r="728" ht="14.25" customHeight="1">
      <c r="A728" s="418"/>
      <c r="B728" s="40"/>
      <c r="C728" s="40"/>
      <c r="D728" s="419"/>
      <c r="E728" s="40"/>
      <c r="F728" s="40"/>
      <c r="G728" s="40"/>
      <c r="H728" s="40"/>
      <c r="I728" s="420"/>
      <c r="J728" s="40"/>
      <c r="K728" s="40"/>
      <c r="L728" s="40"/>
      <c r="M728" s="40"/>
      <c r="N728" s="421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20"/>
      <c r="AA728" s="40"/>
      <c r="AB728" s="422"/>
      <c r="AC728" s="422"/>
    </row>
    <row r="729" ht="14.25" customHeight="1">
      <c r="A729" s="418"/>
      <c r="B729" s="40"/>
      <c r="C729" s="40"/>
      <c r="D729" s="419"/>
      <c r="E729" s="40"/>
      <c r="F729" s="40"/>
      <c r="G729" s="40"/>
      <c r="H729" s="40"/>
      <c r="I729" s="420"/>
      <c r="J729" s="40"/>
      <c r="K729" s="40"/>
      <c r="L729" s="40"/>
      <c r="M729" s="40"/>
      <c r="N729" s="421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20"/>
      <c r="AA729" s="40"/>
      <c r="AB729" s="422"/>
      <c r="AC729" s="422"/>
    </row>
    <row r="730" ht="14.25" customHeight="1">
      <c r="A730" s="418"/>
      <c r="B730" s="40"/>
      <c r="C730" s="40"/>
      <c r="D730" s="419"/>
      <c r="E730" s="40"/>
      <c r="F730" s="40"/>
      <c r="G730" s="40"/>
      <c r="H730" s="40"/>
      <c r="I730" s="420"/>
      <c r="J730" s="40"/>
      <c r="K730" s="40"/>
      <c r="L730" s="40"/>
      <c r="M730" s="40"/>
      <c r="N730" s="421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20"/>
      <c r="AA730" s="40"/>
      <c r="AB730" s="422"/>
      <c r="AC730" s="422"/>
    </row>
    <row r="731" ht="14.25" customHeight="1">
      <c r="A731" s="418"/>
      <c r="B731" s="40"/>
      <c r="C731" s="40"/>
      <c r="D731" s="419"/>
      <c r="E731" s="40"/>
      <c r="F731" s="40"/>
      <c r="G731" s="40"/>
      <c r="H731" s="40"/>
      <c r="I731" s="420"/>
      <c r="J731" s="40"/>
      <c r="K731" s="40"/>
      <c r="L731" s="40"/>
      <c r="M731" s="40"/>
      <c r="N731" s="421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20"/>
      <c r="AA731" s="40"/>
      <c r="AB731" s="422"/>
      <c r="AC731" s="422"/>
    </row>
    <row r="732" ht="14.25" customHeight="1">
      <c r="A732" s="418"/>
      <c r="B732" s="40"/>
      <c r="C732" s="40"/>
      <c r="D732" s="419"/>
      <c r="E732" s="40"/>
      <c r="F732" s="40"/>
      <c r="G732" s="40"/>
      <c r="H732" s="40"/>
      <c r="I732" s="420"/>
      <c r="J732" s="40"/>
      <c r="K732" s="40"/>
      <c r="L732" s="40"/>
      <c r="M732" s="40"/>
      <c r="N732" s="421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20"/>
      <c r="AA732" s="40"/>
      <c r="AB732" s="422"/>
      <c r="AC732" s="422"/>
    </row>
    <row r="733" ht="14.25" customHeight="1">
      <c r="A733" s="418"/>
      <c r="B733" s="40"/>
      <c r="C733" s="40"/>
      <c r="D733" s="419"/>
      <c r="E733" s="40"/>
      <c r="F733" s="40"/>
      <c r="G733" s="40"/>
      <c r="H733" s="40"/>
      <c r="I733" s="420"/>
      <c r="J733" s="40"/>
      <c r="K733" s="40"/>
      <c r="L733" s="40"/>
      <c r="M733" s="40"/>
      <c r="N733" s="421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20"/>
      <c r="AA733" s="40"/>
      <c r="AB733" s="422"/>
      <c r="AC733" s="422"/>
    </row>
    <row r="734" ht="14.25" customHeight="1">
      <c r="A734" s="418"/>
      <c r="B734" s="40"/>
      <c r="C734" s="40"/>
      <c r="D734" s="419"/>
      <c r="E734" s="40"/>
      <c r="F734" s="40"/>
      <c r="G734" s="40"/>
      <c r="H734" s="40"/>
      <c r="I734" s="420"/>
      <c r="J734" s="40"/>
      <c r="K734" s="40"/>
      <c r="L734" s="40"/>
      <c r="M734" s="40"/>
      <c r="N734" s="421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20"/>
      <c r="AA734" s="40"/>
      <c r="AB734" s="422"/>
      <c r="AC734" s="422"/>
    </row>
    <row r="735" ht="14.25" customHeight="1">
      <c r="A735" s="418"/>
      <c r="B735" s="40"/>
      <c r="C735" s="40"/>
      <c r="D735" s="419"/>
      <c r="E735" s="40"/>
      <c r="F735" s="40"/>
      <c r="G735" s="40"/>
      <c r="H735" s="40"/>
      <c r="I735" s="420"/>
      <c r="J735" s="40"/>
      <c r="K735" s="40"/>
      <c r="L735" s="40"/>
      <c r="M735" s="40"/>
      <c r="N735" s="421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20"/>
      <c r="AA735" s="40"/>
      <c r="AB735" s="422"/>
      <c r="AC735" s="422"/>
    </row>
    <row r="736" ht="14.25" customHeight="1">
      <c r="A736" s="418"/>
      <c r="B736" s="40"/>
      <c r="C736" s="40"/>
      <c r="D736" s="419"/>
      <c r="E736" s="40"/>
      <c r="F736" s="40"/>
      <c r="G736" s="40"/>
      <c r="H736" s="40"/>
      <c r="I736" s="420"/>
      <c r="J736" s="40"/>
      <c r="K736" s="40"/>
      <c r="L736" s="40"/>
      <c r="M736" s="40"/>
      <c r="N736" s="421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20"/>
      <c r="AA736" s="40"/>
      <c r="AB736" s="422"/>
      <c r="AC736" s="422"/>
    </row>
    <row r="737" ht="14.25" customHeight="1">
      <c r="A737" s="418"/>
      <c r="B737" s="40"/>
      <c r="C737" s="40"/>
      <c r="D737" s="419"/>
      <c r="E737" s="40"/>
      <c r="F737" s="40"/>
      <c r="G737" s="40"/>
      <c r="H737" s="40"/>
      <c r="I737" s="420"/>
      <c r="J737" s="40"/>
      <c r="K737" s="40"/>
      <c r="L737" s="40"/>
      <c r="M737" s="40"/>
      <c r="N737" s="421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20"/>
      <c r="AA737" s="40"/>
      <c r="AB737" s="422"/>
      <c r="AC737" s="422"/>
    </row>
    <row r="738" ht="14.25" customHeight="1">
      <c r="A738" s="418"/>
      <c r="B738" s="40"/>
      <c r="C738" s="40"/>
      <c r="D738" s="419"/>
      <c r="E738" s="40"/>
      <c r="F738" s="40"/>
      <c r="G738" s="40"/>
      <c r="H738" s="40"/>
      <c r="I738" s="420"/>
      <c r="J738" s="40"/>
      <c r="K738" s="40"/>
      <c r="L738" s="40"/>
      <c r="M738" s="40"/>
      <c r="N738" s="421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20"/>
      <c r="AA738" s="40"/>
      <c r="AB738" s="422"/>
      <c r="AC738" s="422"/>
    </row>
    <row r="739" ht="14.25" customHeight="1">
      <c r="A739" s="418"/>
      <c r="B739" s="40"/>
      <c r="C739" s="40"/>
      <c r="D739" s="419"/>
      <c r="E739" s="40"/>
      <c r="F739" s="40"/>
      <c r="G739" s="40"/>
      <c r="H739" s="40"/>
      <c r="I739" s="420"/>
      <c r="J739" s="40"/>
      <c r="K739" s="40"/>
      <c r="L739" s="40"/>
      <c r="M739" s="40"/>
      <c r="N739" s="421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20"/>
      <c r="AA739" s="40"/>
      <c r="AB739" s="422"/>
      <c r="AC739" s="422"/>
    </row>
    <row r="740" ht="14.25" customHeight="1">
      <c r="A740" s="418"/>
      <c r="B740" s="40"/>
      <c r="C740" s="40"/>
      <c r="D740" s="419"/>
      <c r="E740" s="40"/>
      <c r="F740" s="40"/>
      <c r="G740" s="40"/>
      <c r="H740" s="40"/>
      <c r="I740" s="420"/>
      <c r="J740" s="40"/>
      <c r="K740" s="40"/>
      <c r="L740" s="40"/>
      <c r="M740" s="40"/>
      <c r="N740" s="421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20"/>
      <c r="AA740" s="40"/>
      <c r="AB740" s="422"/>
      <c r="AC740" s="422"/>
    </row>
    <row r="741" ht="14.25" customHeight="1">
      <c r="A741" s="418"/>
      <c r="B741" s="40"/>
      <c r="C741" s="40"/>
      <c r="D741" s="419"/>
      <c r="E741" s="40"/>
      <c r="F741" s="40"/>
      <c r="G741" s="40"/>
      <c r="H741" s="40"/>
      <c r="I741" s="420"/>
      <c r="J741" s="40"/>
      <c r="K741" s="40"/>
      <c r="L741" s="40"/>
      <c r="M741" s="40"/>
      <c r="N741" s="421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20"/>
      <c r="AA741" s="40"/>
      <c r="AB741" s="422"/>
      <c r="AC741" s="422"/>
    </row>
    <row r="742" ht="14.25" customHeight="1">
      <c r="A742" s="418"/>
      <c r="B742" s="40"/>
      <c r="C742" s="40"/>
      <c r="D742" s="419"/>
      <c r="E742" s="40"/>
      <c r="F742" s="40"/>
      <c r="G742" s="40"/>
      <c r="H742" s="40"/>
      <c r="I742" s="420"/>
      <c r="J742" s="40"/>
      <c r="K742" s="40"/>
      <c r="L742" s="40"/>
      <c r="M742" s="40"/>
      <c r="N742" s="421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20"/>
      <c r="AA742" s="40"/>
      <c r="AB742" s="422"/>
      <c r="AC742" s="422"/>
    </row>
    <row r="743" ht="14.25" customHeight="1">
      <c r="A743" s="418"/>
      <c r="B743" s="40"/>
      <c r="C743" s="40"/>
      <c r="D743" s="419"/>
      <c r="E743" s="40"/>
      <c r="F743" s="40"/>
      <c r="G743" s="40"/>
      <c r="H743" s="40"/>
      <c r="I743" s="420"/>
      <c r="J743" s="40"/>
      <c r="K743" s="40"/>
      <c r="L743" s="40"/>
      <c r="M743" s="40"/>
      <c r="N743" s="421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20"/>
      <c r="AA743" s="40"/>
      <c r="AB743" s="422"/>
      <c r="AC743" s="422"/>
    </row>
    <row r="744" ht="14.25" customHeight="1">
      <c r="A744" s="418"/>
      <c r="B744" s="40"/>
      <c r="C744" s="40"/>
      <c r="D744" s="419"/>
      <c r="E744" s="40"/>
      <c r="F744" s="40"/>
      <c r="G744" s="40"/>
      <c r="H744" s="40"/>
      <c r="I744" s="420"/>
      <c r="J744" s="40"/>
      <c r="K744" s="40"/>
      <c r="L744" s="40"/>
      <c r="M744" s="40"/>
      <c r="N744" s="421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20"/>
      <c r="AA744" s="40"/>
      <c r="AB744" s="422"/>
      <c r="AC744" s="422"/>
    </row>
    <row r="745" ht="14.25" customHeight="1">
      <c r="A745" s="418"/>
      <c r="B745" s="40"/>
      <c r="C745" s="40"/>
      <c r="D745" s="419"/>
      <c r="E745" s="40"/>
      <c r="F745" s="40"/>
      <c r="G745" s="40"/>
      <c r="H745" s="40"/>
      <c r="I745" s="420"/>
      <c r="J745" s="40"/>
      <c r="K745" s="40"/>
      <c r="L745" s="40"/>
      <c r="M745" s="40"/>
      <c r="N745" s="421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20"/>
      <c r="AA745" s="40"/>
      <c r="AB745" s="422"/>
      <c r="AC745" s="422"/>
    </row>
    <row r="746" ht="14.25" customHeight="1">
      <c r="A746" s="418"/>
      <c r="B746" s="40"/>
      <c r="C746" s="40"/>
      <c r="D746" s="419"/>
      <c r="E746" s="40"/>
      <c r="F746" s="40"/>
      <c r="G746" s="40"/>
      <c r="H746" s="40"/>
      <c r="I746" s="420"/>
      <c r="J746" s="40"/>
      <c r="K746" s="40"/>
      <c r="L746" s="40"/>
      <c r="M746" s="40"/>
      <c r="N746" s="421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20"/>
      <c r="AA746" s="40"/>
      <c r="AB746" s="422"/>
      <c r="AC746" s="422"/>
    </row>
    <row r="747" ht="14.25" customHeight="1">
      <c r="A747" s="418"/>
      <c r="B747" s="40"/>
      <c r="C747" s="40"/>
      <c r="D747" s="419"/>
      <c r="E747" s="40"/>
      <c r="F747" s="40"/>
      <c r="G747" s="40"/>
      <c r="H747" s="40"/>
      <c r="I747" s="420"/>
      <c r="J747" s="40"/>
      <c r="K747" s="40"/>
      <c r="L747" s="40"/>
      <c r="M747" s="40"/>
      <c r="N747" s="421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20"/>
      <c r="AA747" s="40"/>
      <c r="AB747" s="422"/>
      <c r="AC747" s="422"/>
    </row>
    <row r="748" ht="14.25" customHeight="1">
      <c r="A748" s="418"/>
      <c r="B748" s="40"/>
      <c r="C748" s="40"/>
      <c r="D748" s="419"/>
      <c r="E748" s="40"/>
      <c r="F748" s="40"/>
      <c r="G748" s="40"/>
      <c r="H748" s="40"/>
      <c r="I748" s="420"/>
      <c r="J748" s="40"/>
      <c r="K748" s="40"/>
      <c r="L748" s="40"/>
      <c r="M748" s="40"/>
      <c r="N748" s="421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20"/>
      <c r="AA748" s="40"/>
      <c r="AB748" s="422"/>
      <c r="AC748" s="422"/>
    </row>
    <row r="749" ht="14.25" customHeight="1">
      <c r="A749" s="418"/>
      <c r="B749" s="40"/>
      <c r="C749" s="40"/>
      <c r="D749" s="419"/>
      <c r="E749" s="40"/>
      <c r="F749" s="40"/>
      <c r="G749" s="40"/>
      <c r="H749" s="40"/>
      <c r="I749" s="420"/>
      <c r="J749" s="40"/>
      <c r="K749" s="40"/>
      <c r="L749" s="40"/>
      <c r="M749" s="40"/>
      <c r="N749" s="421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20"/>
      <c r="AA749" s="40"/>
      <c r="AB749" s="422"/>
      <c r="AC749" s="422"/>
    </row>
    <row r="750" ht="14.25" customHeight="1">
      <c r="A750" s="418"/>
      <c r="B750" s="40"/>
      <c r="C750" s="40"/>
      <c r="D750" s="419"/>
      <c r="E750" s="40"/>
      <c r="F750" s="40"/>
      <c r="G750" s="40"/>
      <c r="H750" s="40"/>
      <c r="I750" s="420"/>
      <c r="J750" s="40"/>
      <c r="K750" s="40"/>
      <c r="L750" s="40"/>
      <c r="M750" s="40"/>
      <c r="N750" s="421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20"/>
      <c r="AA750" s="40"/>
      <c r="AB750" s="422"/>
      <c r="AC750" s="422"/>
    </row>
    <row r="751" ht="14.25" customHeight="1">
      <c r="A751" s="418"/>
      <c r="B751" s="40"/>
      <c r="C751" s="40"/>
      <c r="D751" s="419"/>
      <c r="E751" s="40"/>
      <c r="F751" s="40"/>
      <c r="G751" s="40"/>
      <c r="H751" s="40"/>
      <c r="I751" s="420"/>
      <c r="J751" s="40"/>
      <c r="K751" s="40"/>
      <c r="L751" s="40"/>
      <c r="M751" s="40"/>
      <c r="N751" s="421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20"/>
      <c r="AA751" s="40"/>
      <c r="AB751" s="422"/>
      <c r="AC751" s="422"/>
    </row>
    <row r="752" ht="14.25" customHeight="1">
      <c r="A752" s="418"/>
      <c r="B752" s="40"/>
      <c r="C752" s="40"/>
      <c r="D752" s="419"/>
      <c r="E752" s="40"/>
      <c r="F752" s="40"/>
      <c r="G752" s="40"/>
      <c r="H752" s="40"/>
      <c r="I752" s="420"/>
      <c r="J752" s="40"/>
      <c r="K752" s="40"/>
      <c r="L752" s="40"/>
      <c r="M752" s="40"/>
      <c r="N752" s="421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20"/>
      <c r="AA752" s="40"/>
      <c r="AB752" s="422"/>
      <c r="AC752" s="422"/>
    </row>
    <row r="753" ht="14.25" customHeight="1">
      <c r="A753" s="418"/>
      <c r="B753" s="40"/>
      <c r="C753" s="40"/>
      <c r="D753" s="419"/>
      <c r="E753" s="40"/>
      <c r="F753" s="40"/>
      <c r="G753" s="40"/>
      <c r="H753" s="40"/>
      <c r="I753" s="420"/>
      <c r="J753" s="40"/>
      <c r="K753" s="40"/>
      <c r="L753" s="40"/>
      <c r="M753" s="40"/>
      <c r="N753" s="421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20"/>
      <c r="AA753" s="40"/>
      <c r="AB753" s="422"/>
      <c r="AC753" s="422"/>
    </row>
    <row r="754" ht="14.25" customHeight="1">
      <c r="A754" s="418"/>
      <c r="B754" s="40"/>
      <c r="C754" s="40"/>
      <c r="D754" s="419"/>
      <c r="E754" s="40"/>
      <c r="F754" s="40"/>
      <c r="G754" s="40"/>
      <c r="H754" s="40"/>
      <c r="I754" s="420"/>
      <c r="J754" s="40"/>
      <c r="K754" s="40"/>
      <c r="L754" s="40"/>
      <c r="M754" s="40"/>
      <c r="N754" s="421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20"/>
      <c r="AA754" s="40"/>
      <c r="AB754" s="422"/>
      <c r="AC754" s="422"/>
    </row>
    <row r="755" ht="14.25" customHeight="1">
      <c r="A755" s="418"/>
      <c r="B755" s="40"/>
      <c r="C755" s="40"/>
      <c r="D755" s="419"/>
      <c r="E755" s="40"/>
      <c r="F755" s="40"/>
      <c r="G755" s="40"/>
      <c r="H755" s="40"/>
      <c r="I755" s="420"/>
      <c r="J755" s="40"/>
      <c r="K755" s="40"/>
      <c r="L755" s="40"/>
      <c r="M755" s="40"/>
      <c r="N755" s="421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20"/>
      <c r="AA755" s="40"/>
      <c r="AB755" s="422"/>
      <c r="AC755" s="422"/>
    </row>
    <row r="756" ht="14.25" customHeight="1">
      <c r="A756" s="418"/>
      <c r="B756" s="40"/>
      <c r="C756" s="40"/>
      <c r="D756" s="419"/>
      <c r="E756" s="40"/>
      <c r="F756" s="40"/>
      <c r="G756" s="40"/>
      <c r="H756" s="40"/>
      <c r="I756" s="420"/>
      <c r="J756" s="40"/>
      <c r="K756" s="40"/>
      <c r="L756" s="40"/>
      <c r="M756" s="40"/>
      <c r="N756" s="421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20"/>
      <c r="AA756" s="40"/>
      <c r="AB756" s="422"/>
      <c r="AC756" s="422"/>
    </row>
    <row r="757" ht="14.25" customHeight="1">
      <c r="A757" s="418"/>
      <c r="B757" s="40"/>
      <c r="C757" s="40"/>
      <c r="D757" s="419"/>
      <c r="E757" s="40"/>
      <c r="F757" s="40"/>
      <c r="G757" s="40"/>
      <c r="H757" s="40"/>
      <c r="I757" s="420"/>
      <c r="J757" s="40"/>
      <c r="K757" s="40"/>
      <c r="L757" s="40"/>
      <c r="M757" s="40"/>
      <c r="N757" s="421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20"/>
      <c r="AA757" s="40"/>
      <c r="AB757" s="422"/>
      <c r="AC757" s="422"/>
    </row>
    <row r="758" ht="14.25" customHeight="1">
      <c r="A758" s="418"/>
      <c r="B758" s="40"/>
      <c r="C758" s="40"/>
      <c r="D758" s="419"/>
      <c r="E758" s="40"/>
      <c r="F758" s="40"/>
      <c r="G758" s="40"/>
      <c r="H758" s="40"/>
      <c r="I758" s="420"/>
      <c r="J758" s="40"/>
      <c r="K758" s="40"/>
      <c r="L758" s="40"/>
      <c r="M758" s="40"/>
      <c r="N758" s="421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20"/>
      <c r="AA758" s="40"/>
      <c r="AB758" s="422"/>
      <c r="AC758" s="422"/>
    </row>
    <row r="759" ht="14.25" customHeight="1">
      <c r="A759" s="418"/>
      <c r="B759" s="40"/>
      <c r="C759" s="40"/>
      <c r="D759" s="419"/>
      <c r="E759" s="40"/>
      <c r="F759" s="40"/>
      <c r="G759" s="40"/>
      <c r="H759" s="40"/>
      <c r="I759" s="420"/>
      <c r="J759" s="40"/>
      <c r="K759" s="40"/>
      <c r="L759" s="40"/>
      <c r="M759" s="40"/>
      <c r="N759" s="421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20"/>
      <c r="AA759" s="40"/>
      <c r="AB759" s="422"/>
      <c r="AC759" s="422"/>
    </row>
    <row r="760" ht="14.25" customHeight="1">
      <c r="A760" s="418"/>
      <c r="B760" s="40"/>
      <c r="C760" s="40"/>
      <c r="D760" s="419"/>
      <c r="E760" s="40"/>
      <c r="F760" s="40"/>
      <c r="G760" s="40"/>
      <c r="H760" s="40"/>
      <c r="I760" s="420"/>
      <c r="J760" s="40"/>
      <c r="K760" s="40"/>
      <c r="L760" s="40"/>
      <c r="M760" s="40"/>
      <c r="N760" s="421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20"/>
      <c r="AA760" s="40"/>
      <c r="AB760" s="422"/>
      <c r="AC760" s="422"/>
    </row>
    <row r="761" ht="14.25" customHeight="1">
      <c r="A761" s="418"/>
      <c r="B761" s="40"/>
      <c r="C761" s="40"/>
      <c r="D761" s="419"/>
      <c r="E761" s="40"/>
      <c r="F761" s="40"/>
      <c r="G761" s="40"/>
      <c r="H761" s="40"/>
      <c r="I761" s="420"/>
      <c r="J761" s="40"/>
      <c r="K761" s="40"/>
      <c r="L761" s="40"/>
      <c r="M761" s="40"/>
      <c r="N761" s="421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20"/>
      <c r="AA761" s="40"/>
      <c r="AB761" s="422"/>
      <c r="AC761" s="422"/>
    </row>
    <row r="762" ht="14.25" customHeight="1">
      <c r="A762" s="418"/>
      <c r="B762" s="40"/>
      <c r="C762" s="40"/>
      <c r="D762" s="419"/>
      <c r="E762" s="40"/>
      <c r="F762" s="40"/>
      <c r="G762" s="40"/>
      <c r="H762" s="40"/>
      <c r="I762" s="420"/>
      <c r="J762" s="40"/>
      <c r="K762" s="40"/>
      <c r="L762" s="40"/>
      <c r="M762" s="40"/>
      <c r="N762" s="421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20"/>
      <c r="AA762" s="40"/>
      <c r="AB762" s="422"/>
      <c r="AC762" s="422"/>
    </row>
    <row r="763" ht="14.25" customHeight="1">
      <c r="A763" s="418"/>
      <c r="B763" s="40"/>
      <c r="C763" s="40"/>
      <c r="D763" s="419"/>
      <c r="E763" s="40"/>
      <c r="F763" s="40"/>
      <c r="G763" s="40"/>
      <c r="H763" s="40"/>
      <c r="I763" s="420"/>
      <c r="J763" s="40"/>
      <c r="K763" s="40"/>
      <c r="L763" s="40"/>
      <c r="M763" s="40"/>
      <c r="N763" s="421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20"/>
      <c r="AA763" s="40"/>
      <c r="AB763" s="422"/>
      <c r="AC763" s="422"/>
    </row>
    <row r="764" ht="14.25" customHeight="1">
      <c r="A764" s="418"/>
      <c r="B764" s="40"/>
      <c r="C764" s="40"/>
      <c r="D764" s="419"/>
      <c r="E764" s="40"/>
      <c r="F764" s="40"/>
      <c r="G764" s="40"/>
      <c r="H764" s="40"/>
      <c r="I764" s="420"/>
      <c r="J764" s="40"/>
      <c r="K764" s="40"/>
      <c r="L764" s="40"/>
      <c r="M764" s="40"/>
      <c r="N764" s="421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20"/>
      <c r="AA764" s="40"/>
      <c r="AB764" s="422"/>
      <c r="AC764" s="422"/>
    </row>
    <row r="765" ht="14.25" customHeight="1">
      <c r="A765" s="418"/>
      <c r="B765" s="40"/>
      <c r="C765" s="40"/>
      <c r="D765" s="419"/>
      <c r="E765" s="40"/>
      <c r="F765" s="40"/>
      <c r="G765" s="40"/>
      <c r="H765" s="40"/>
      <c r="I765" s="420"/>
      <c r="J765" s="40"/>
      <c r="K765" s="40"/>
      <c r="L765" s="40"/>
      <c r="M765" s="40"/>
      <c r="N765" s="421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20"/>
      <c r="AA765" s="40"/>
      <c r="AB765" s="422"/>
      <c r="AC765" s="422"/>
    </row>
    <row r="766" ht="14.25" customHeight="1">
      <c r="A766" s="418"/>
      <c r="B766" s="40"/>
      <c r="C766" s="40"/>
      <c r="D766" s="419"/>
      <c r="E766" s="40"/>
      <c r="F766" s="40"/>
      <c r="G766" s="40"/>
      <c r="H766" s="40"/>
      <c r="I766" s="420"/>
      <c r="J766" s="40"/>
      <c r="K766" s="40"/>
      <c r="L766" s="40"/>
      <c r="M766" s="40"/>
      <c r="N766" s="421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20"/>
      <c r="AA766" s="40"/>
      <c r="AB766" s="422"/>
      <c r="AC766" s="422"/>
    </row>
    <row r="767" ht="14.25" customHeight="1">
      <c r="A767" s="418"/>
      <c r="B767" s="40"/>
      <c r="C767" s="40"/>
      <c r="D767" s="419"/>
      <c r="E767" s="40"/>
      <c r="F767" s="40"/>
      <c r="G767" s="40"/>
      <c r="H767" s="40"/>
      <c r="I767" s="420"/>
      <c r="J767" s="40"/>
      <c r="K767" s="40"/>
      <c r="L767" s="40"/>
      <c r="M767" s="40"/>
      <c r="N767" s="421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20"/>
      <c r="AA767" s="40"/>
      <c r="AB767" s="422"/>
      <c r="AC767" s="422"/>
    </row>
    <row r="768" ht="14.25" customHeight="1">
      <c r="A768" s="418"/>
      <c r="B768" s="40"/>
      <c r="C768" s="40"/>
      <c r="D768" s="419"/>
      <c r="E768" s="40"/>
      <c r="F768" s="40"/>
      <c r="G768" s="40"/>
      <c r="H768" s="40"/>
      <c r="I768" s="420"/>
      <c r="J768" s="40"/>
      <c r="K768" s="40"/>
      <c r="L768" s="40"/>
      <c r="M768" s="40"/>
      <c r="N768" s="421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20"/>
      <c r="AA768" s="40"/>
      <c r="AB768" s="422"/>
      <c r="AC768" s="422"/>
    </row>
    <row r="769" ht="14.25" customHeight="1">
      <c r="A769" s="418"/>
      <c r="B769" s="40"/>
      <c r="C769" s="40"/>
      <c r="D769" s="419"/>
      <c r="E769" s="40"/>
      <c r="F769" s="40"/>
      <c r="G769" s="40"/>
      <c r="H769" s="40"/>
      <c r="I769" s="420"/>
      <c r="J769" s="40"/>
      <c r="K769" s="40"/>
      <c r="L769" s="40"/>
      <c r="M769" s="40"/>
      <c r="N769" s="421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20"/>
      <c r="AA769" s="40"/>
      <c r="AB769" s="422"/>
      <c r="AC769" s="422"/>
    </row>
    <row r="770" ht="14.25" customHeight="1">
      <c r="A770" s="418"/>
      <c r="B770" s="40"/>
      <c r="C770" s="40"/>
      <c r="D770" s="419"/>
      <c r="E770" s="40"/>
      <c r="F770" s="40"/>
      <c r="G770" s="40"/>
      <c r="H770" s="40"/>
      <c r="I770" s="420"/>
      <c r="J770" s="40"/>
      <c r="K770" s="40"/>
      <c r="L770" s="40"/>
      <c r="M770" s="40"/>
      <c r="N770" s="421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20"/>
      <c r="AA770" s="40"/>
      <c r="AB770" s="422"/>
      <c r="AC770" s="422"/>
    </row>
    <row r="771" ht="14.25" customHeight="1">
      <c r="A771" s="418"/>
      <c r="B771" s="40"/>
      <c r="C771" s="40"/>
      <c r="D771" s="419"/>
      <c r="E771" s="40"/>
      <c r="F771" s="40"/>
      <c r="G771" s="40"/>
      <c r="H771" s="40"/>
      <c r="I771" s="420"/>
      <c r="J771" s="40"/>
      <c r="K771" s="40"/>
      <c r="L771" s="40"/>
      <c r="M771" s="40"/>
      <c r="N771" s="421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20"/>
      <c r="AA771" s="40"/>
      <c r="AB771" s="422"/>
      <c r="AC771" s="422"/>
    </row>
    <row r="772" ht="14.25" customHeight="1">
      <c r="A772" s="418"/>
      <c r="B772" s="40"/>
      <c r="C772" s="40"/>
      <c r="D772" s="419"/>
      <c r="E772" s="40"/>
      <c r="F772" s="40"/>
      <c r="G772" s="40"/>
      <c r="H772" s="40"/>
      <c r="I772" s="420"/>
      <c r="J772" s="40"/>
      <c r="K772" s="40"/>
      <c r="L772" s="40"/>
      <c r="M772" s="40"/>
      <c r="N772" s="421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20"/>
      <c r="AA772" s="40"/>
      <c r="AB772" s="422"/>
      <c r="AC772" s="422"/>
    </row>
    <row r="773" ht="14.25" customHeight="1">
      <c r="A773" s="418"/>
      <c r="B773" s="40"/>
      <c r="C773" s="40"/>
      <c r="D773" s="419"/>
      <c r="E773" s="40"/>
      <c r="F773" s="40"/>
      <c r="G773" s="40"/>
      <c r="H773" s="40"/>
      <c r="I773" s="420"/>
      <c r="J773" s="40"/>
      <c r="K773" s="40"/>
      <c r="L773" s="40"/>
      <c r="M773" s="40"/>
      <c r="N773" s="421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20"/>
      <c r="AA773" s="40"/>
      <c r="AB773" s="422"/>
      <c r="AC773" s="422"/>
    </row>
    <row r="774" ht="14.25" customHeight="1">
      <c r="A774" s="418"/>
      <c r="B774" s="40"/>
      <c r="C774" s="40"/>
      <c r="D774" s="419"/>
      <c r="E774" s="40"/>
      <c r="F774" s="40"/>
      <c r="G774" s="40"/>
      <c r="H774" s="40"/>
      <c r="I774" s="420"/>
      <c r="J774" s="40"/>
      <c r="K774" s="40"/>
      <c r="L774" s="40"/>
      <c r="M774" s="40"/>
      <c r="N774" s="421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20"/>
      <c r="AA774" s="40"/>
      <c r="AB774" s="422"/>
      <c r="AC774" s="422"/>
    </row>
    <row r="775" ht="14.25" customHeight="1">
      <c r="A775" s="418"/>
      <c r="B775" s="40"/>
      <c r="C775" s="40"/>
      <c r="D775" s="419"/>
      <c r="E775" s="40"/>
      <c r="F775" s="40"/>
      <c r="G775" s="40"/>
      <c r="H775" s="40"/>
      <c r="I775" s="420"/>
      <c r="J775" s="40"/>
      <c r="K775" s="40"/>
      <c r="L775" s="40"/>
      <c r="M775" s="40"/>
      <c r="N775" s="421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20"/>
      <c r="AA775" s="40"/>
      <c r="AB775" s="422"/>
      <c r="AC775" s="422"/>
    </row>
    <row r="776" ht="14.25" customHeight="1">
      <c r="A776" s="418"/>
      <c r="B776" s="40"/>
      <c r="C776" s="40"/>
      <c r="D776" s="419"/>
      <c r="E776" s="40"/>
      <c r="F776" s="40"/>
      <c r="G776" s="40"/>
      <c r="H776" s="40"/>
      <c r="I776" s="420"/>
      <c r="J776" s="40"/>
      <c r="K776" s="40"/>
      <c r="L776" s="40"/>
      <c r="M776" s="40"/>
      <c r="N776" s="421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20"/>
      <c r="AA776" s="40"/>
      <c r="AB776" s="422"/>
      <c r="AC776" s="422"/>
    </row>
    <row r="777" ht="14.25" customHeight="1">
      <c r="A777" s="418"/>
      <c r="B777" s="40"/>
      <c r="C777" s="40"/>
      <c r="D777" s="419"/>
      <c r="E777" s="40"/>
      <c r="F777" s="40"/>
      <c r="G777" s="40"/>
      <c r="H777" s="40"/>
      <c r="I777" s="420"/>
      <c r="J777" s="40"/>
      <c r="K777" s="40"/>
      <c r="L777" s="40"/>
      <c r="M777" s="40"/>
      <c r="N777" s="421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20"/>
      <c r="AA777" s="40"/>
      <c r="AB777" s="422"/>
      <c r="AC777" s="422"/>
    </row>
    <row r="778" ht="14.25" customHeight="1">
      <c r="A778" s="418"/>
      <c r="B778" s="40"/>
      <c r="C778" s="40"/>
      <c r="D778" s="419"/>
      <c r="E778" s="40"/>
      <c r="F778" s="40"/>
      <c r="G778" s="40"/>
      <c r="H778" s="40"/>
      <c r="I778" s="420"/>
      <c r="J778" s="40"/>
      <c r="K778" s="40"/>
      <c r="L778" s="40"/>
      <c r="M778" s="40"/>
      <c r="N778" s="421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20"/>
      <c r="AA778" s="40"/>
      <c r="AB778" s="422"/>
      <c r="AC778" s="422"/>
    </row>
    <row r="779" ht="14.25" customHeight="1">
      <c r="A779" s="418"/>
      <c r="B779" s="40"/>
      <c r="C779" s="40"/>
      <c r="D779" s="419"/>
      <c r="E779" s="40"/>
      <c r="F779" s="40"/>
      <c r="G779" s="40"/>
      <c r="H779" s="40"/>
      <c r="I779" s="420"/>
      <c r="J779" s="40"/>
      <c r="K779" s="40"/>
      <c r="L779" s="40"/>
      <c r="M779" s="40"/>
      <c r="N779" s="421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20"/>
      <c r="AA779" s="40"/>
      <c r="AB779" s="422"/>
      <c r="AC779" s="422"/>
    </row>
    <row r="780" ht="14.25" customHeight="1">
      <c r="A780" s="418"/>
      <c r="B780" s="40"/>
      <c r="C780" s="40"/>
      <c r="D780" s="419"/>
      <c r="E780" s="40"/>
      <c r="F780" s="40"/>
      <c r="G780" s="40"/>
      <c r="H780" s="40"/>
      <c r="I780" s="420"/>
      <c r="J780" s="40"/>
      <c r="K780" s="40"/>
      <c r="L780" s="40"/>
      <c r="M780" s="40"/>
      <c r="N780" s="421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20"/>
      <c r="AA780" s="40"/>
      <c r="AB780" s="422"/>
      <c r="AC780" s="422"/>
    </row>
    <row r="781" ht="14.25" customHeight="1">
      <c r="A781" s="418"/>
      <c r="B781" s="40"/>
      <c r="C781" s="40"/>
      <c r="D781" s="419"/>
      <c r="E781" s="40"/>
      <c r="F781" s="40"/>
      <c r="G781" s="40"/>
      <c r="H781" s="40"/>
      <c r="I781" s="420"/>
      <c r="J781" s="40"/>
      <c r="K781" s="40"/>
      <c r="L781" s="40"/>
      <c r="M781" s="40"/>
      <c r="N781" s="421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20"/>
      <c r="AA781" s="40"/>
      <c r="AB781" s="422"/>
      <c r="AC781" s="422"/>
    </row>
    <row r="782" ht="14.25" customHeight="1">
      <c r="A782" s="418"/>
      <c r="B782" s="40"/>
      <c r="C782" s="40"/>
      <c r="D782" s="419"/>
      <c r="E782" s="40"/>
      <c r="F782" s="40"/>
      <c r="G782" s="40"/>
      <c r="H782" s="40"/>
      <c r="I782" s="420"/>
      <c r="J782" s="40"/>
      <c r="K782" s="40"/>
      <c r="L782" s="40"/>
      <c r="M782" s="40"/>
      <c r="N782" s="421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20"/>
      <c r="AA782" s="40"/>
      <c r="AB782" s="422"/>
      <c r="AC782" s="422"/>
    </row>
    <row r="783" ht="14.25" customHeight="1">
      <c r="A783" s="418"/>
      <c r="B783" s="40"/>
      <c r="C783" s="40"/>
      <c r="D783" s="419"/>
      <c r="E783" s="40"/>
      <c r="F783" s="40"/>
      <c r="G783" s="40"/>
      <c r="H783" s="40"/>
      <c r="I783" s="420"/>
      <c r="J783" s="40"/>
      <c r="K783" s="40"/>
      <c r="L783" s="40"/>
      <c r="M783" s="40"/>
      <c r="N783" s="421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20"/>
      <c r="AA783" s="40"/>
      <c r="AB783" s="422"/>
      <c r="AC783" s="422"/>
    </row>
    <row r="784" ht="14.25" customHeight="1">
      <c r="A784" s="418"/>
      <c r="B784" s="40"/>
      <c r="C784" s="40"/>
      <c r="D784" s="419"/>
      <c r="E784" s="40"/>
      <c r="F784" s="40"/>
      <c r="G784" s="40"/>
      <c r="H784" s="40"/>
      <c r="I784" s="420"/>
      <c r="J784" s="40"/>
      <c r="K784" s="40"/>
      <c r="L784" s="40"/>
      <c r="M784" s="40"/>
      <c r="N784" s="421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20"/>
      <c r="AA784" s="40"/>
      <c r="AB784" s="422"/>
      <c r="AC784" s="422"/>
    </row>
    <row r="785" ht="14.25" customHeight="1">
      <c r="A785" s="418"/>
      <c r="B785" s="40"/>
      <c r="C785" s="40"/>
      <c r="D785" s="419"/>
      <c r="E785" s="40"/>
      <c r="F785" s="40"/>
      <c r="G785" s="40"/>
      <c r="H785" s="40"/>
      <c r="I785" s="420"/>
      <c r="J785" s="40"/>
      <c r="K785" s="40"/>
      <c r="L785" s="40"/>
      <c r="M785" s="40"/>
      <c r="N785" s="421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20"/>
      <c r="AA785" s="40"/>
      <c r="AB785" s="422"/>
      <c r="AC785" s="422"/>
    </row>
    <row r="786" ht="14.25" customHeight="1">
      <c r="A786" s="418"/>
      <c r="B786" s="40"/>
      <c r="C786" s="40"/>
      <c r="D786" s="419"/>
      <c r="E786" s="40"/>
      <c r="F786" s="40"/>
      <c r="G786" s="40"/>
      <c r="H786" s="40"/>
      <c r="I786" s="420"/>
      <c r="J786" s="40"/>
      <c r="K786" s="40"/>
      <c r="L786" s="40"/>
      <c r="M786" s="40"/>
      <c r="N786" s="421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20"/>
      <c r="AA786" s="40"/>
      <c r="AB786" s="422"/>
      <c r="AC786" s="422"/>
    </row>
    <row r="787" ht="14.25" customHeight="1">
      <c r="A787" s="418"/>
      <c r="B787" s="40"/>
      <c r="C787" s="40"/>
      <c r="D787" s="419"/>
      <c r="E787" s="40"/>
      <c r="F787" s="40"/>
      <c r="G787" s="40"/>
      <c r="H787" s="40"/>
      <c r="I787" s="420"/>
      <c r="J787" s="40"/>
      <c r="K787" s="40"/>
      <c r="L787" s="40"/>
      <c r="M787" s="40"/>
      <c r="N787" s="421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20"/>
      <c r="AA787" s="40"/>
      <c r="AB787" s="422"/>
      <c r="AC787" s="422"/>
    </row>
    <row r="788" ht="14.25" customHeight="1">
      <c r="A788" s="418"/>
      <c r="B788" s="40"/>
      <c r="C788" s="40"/>
      <c r="D788" s="419"/>
      <c r="E788" s="40"/>
      <c r="F788" s="40"/>
      <c r="G788" s="40"/>
      <c r="H788" s="40"/>
      <c r="I788" s="420"/>
      <c r="J788" s="40"/>
      <c r="K788" s="40"/>
      <c r="L788" s="40"/>
      <c r="M788" s="40"/>
      <c r="N788" s="421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20"/>
      <c r="AA788" s="40"/>
      <c r="AB788" s="422"/>
      <c r="AC788" s="422"/>
    </row>
    <row r="789" ht="14.25" customHeight="1">
      <c r="A789" s="418"/>
      <c r="B789" s="40"/>
      <c r="C789" s="40"/>
      <c r="D789" s="419"/>
      <c r="E789" s="40"/>
      <c r="F789" s="40"/>
      <c r="G789" s="40"/>
      <c r="H789" s="40"/>
      <c r="I789" s="420"/>
      <c r="J789" s="40"/>
      <c r="K789" s="40"/>
      <c r="L789" s="40"/>
      <c r="M789" s="40"/>
      <c r="N789" s="421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20"/>
      <c r="AA789" s="40"/>
      <c r="AB789" s="422"/>
      <c r="AC789" s="422"/>
    </row>
    <row r="790" ht="14.25" customHeight="1">
      <c r="A790" s="418"/>
      <c r="B790" s="40"/>
      <c r="C790" s="40"/>
      <c r="D790" s="419"/>
      <c r="E790" s="40"/>
      <c r="F790" s="40"/>
      <c r="G790" s="40"/>
      <c r="H790" s="40"/>
      <c r="I790" s="420"/>
      <c r="J790" s="40"/>
      <c r="K790" s="40"/>
      <c r="L790" s="40"/>
      <c r="M790" s="40"/>
      <c r="N790" s="421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20"/>
      <c r="AA790" s="40"/>
      <c r="AB790" s="422"/>
      <c r="AC790" s="422"/>
    </row>
    <row r="791" ht="14.25" customHeight="1">
      <c r="A791" s="418"/>
      <c r="B791" s="40"/>
      <c r="C791" s="40"/>
      <c r="D791" s="419"/>
      <c r="E791" s="40"/>
      <c r="F791" s="40"/>
      <c r="G791" s="40"/>
      <c r="H791" s="40"/>
      <c r="I791" s="420"/>
      <c r="J791" s="40"/>
      <c r="K791" s="40"/>
      <c r="L791" s="40"/>
      <c r="M791" s="40"/>
      <c r="N791" s="421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20"/>
      <c r="AA791" s="40"/>
      <c r="AB791" s="422"/>
      <c r="AC791" s="422"/>
    </row>
    <row r="792" ht="14.25" customHeight="1">
      <c r="A792" s="418"/>
      <c r="B792" s="40"/>
      <c r="C792" s="40"/>
      <c r="D792" s="419"/>
      <c r="E792" s="40"/>
      <c r="F792" s="40"/>
      <c r="G792" s="40"/>
      <c r="H792" s="40"/>
      <c r="I792" s="420"/>
      <c r="J792" s="40"/>
      <c r="K792" s="40"/>
      <c r="L792" s="40"/>
      <c r="M792" s="40"/>
      <c r="N792" s="421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20"/>
      <c r="AA792" s="40"/>
      <c r="AB792" s="422"/>
      <c r="AC792" s="422"/>
    </row>
    <row r="793" ht="14.25" customHeight="1">
      <c r="A793" s="418"/>
      <c r="B793" s="40"/>
      <c r="C793" s="40"/>
      <c r="D793" s="419"/>
      <c r="E793" s="40"/>
      <c r="F793" s="40"/>
      <c r="G793" s="40"/>
      <c r="H793" s="40"/>
      <c r="I793" s="420"/>
      <c r="J793" s="40"/>
      <c r="K793" s="40"/>
      <c r="L793" s="40"/>
      <c r="M793" s="40"/>
      <c r="N793" s="421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20"/>
      <c r="AA793" s="40"/>
      <c r="AB793" s="422"/>
      <c r="AC793" s="422"/>
    </row>
    <row r="794" ht="14.25" customHeight="1">
      <c r="A794" s="418"/>
      <c r="B794" s="40"/>
      <c r="C794" s="40"/>
      <c r="D794" s="419"/>
      <c r="E794" s="40"/>
      <c r="F794" s="40"/>
      <c r="G794" s="40"/>
      <c r="H794" s="40"/>
      <c r="I794" s="420"/>
      <c r="J794" s="40"/>
      <c r="K794" s="40"/>
      <c r="L794" s="40"/>
      <c r="M794" s="40"/>
      <c r="N794" s="421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20"/>
      <c r="AA794" s="40"/>
      <c r="AB794" s="422"/>
      <c r="AC794" s="422"/>
    </row>
    <row r="795" ht="14.25" customHeight="1">
      <c r="A795" s="418"/>
      <c r="B795" s="40"/>
      <c r="C795" s="40"/>
      <c r="D795" s="419"/>
      <c r="E795" s="40"/>
      <c r="F795" s="40"/>
      <c r="G795" s="40"/>
      <c r="H795" s="40"/>
      <c r="I795" s="420"/>
      <c r="J795" s="40"/>
      <c r="K795" s="40"/>
      <c r="L795" s="40"/>
      <c r="M795" s="40"/>
      <c r="N795" s="421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20"/>
      <c r="AA795" s="40"/>
      <c r="AB795" s="422"/>
      <c r="AC795" s="422"/>
    </row>
    <row r="796" ht="14.25" customHeight="1">
      <c r="A796" s="418"/>
      <c r="B796" s="40"/>
      <c r="C796" s="40"/>
      <c r="D796" s="419"/>
      <c r="E796" s="40"/>
      <c r="F796" s="40"/>
      <c r="G796" s="40"/>
      <c r="H796" s="40"/>
      <c r="I796" s="420"/>
      <c r="J796" s="40"/>
      <c r="K796" s="40"/>
      <c r="L796" s="40"/>
      <c r="M796" s="40"/>
      <c r="N796" s="421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20"/>
      <c r="AA796" s="40"/>
      <c r="AB796" s="422"/>
      <c r="AC796" s="422"/>
    </row>
    <row r="797" ht="14.25" customHeight="1">
      <c r="A797" s="418"/>
      <c r="B797" s="40"/>
      <c r="C797" s="40"/>
      <c r="D797" s="419"/>
      <c r="E797" s="40"/>
      <c r="F797" s="40"/>
      <c r="G797" s="40"/>
      <c r="H797" s="40"/>
      <c r="I797" s="420"/>
      <c r="J797" s="40"/>
      <c r="K797" s="40"/>
      <c r="L797" s="40"/>
      <c r="M797" s="40"/>
      <c r="N797" s="421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20"/>
      <c r="AA797" s="40"/>
      <c r="AB797" s="422"/>
      <c r="AC797" s="422"/>
    </row>
    <row r="798" ht="14.25" customHeight="1">
      <c r="A798" s="418"/>
      <c r="B798" s="40"/>
      <c r="C798" s="40"/>
      <c r="D798" s="419"/>
      <c r="E798" s="40"/>
      <c r="F798" s="40"/>
      <c r="G798" s="40"/>
      <c r="H798" s="40"/>
      <c r="I798" s="420"/>
      <c r="J798" s="40"/>
      <c r="K798" s="40"/>
      <c r="L798" s="40"/>
      <c r="M798" s="40"/>
      <c r="N798" s="421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20"/>
      <c r="AA798" s="40"/>
      <c r="AB798" s="422"/>
      <c r="AC798" s="422"/>
    </row>
    <row r="799" ht="14.25" customHeight="1">
      <c r="A799" s="418"/>
      <c r="B799" s="40"/>
      <c r="C799" s="40"/>
      <c r="D799" s="419"/>
      <c r="E799" s="40"/>
      <c r="F799" s="40"/>
      <c r="G799" s="40"/>
      <c r="H799" s="40"/>
      <c r="I799" s="420"/>
      <c r="J799" s="40"/>
      <c r="K799" s="40"/>
      <c r="L799" s="40"/>
      <c r="M799" s="40"/>
      <c r="N799" s="421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20"/>
      <c r="AA799" s="40"/>
      <c r="AB799" s="422"/>
      <c r="AC799" s="422"/>
    </row>
    <row r="800" ht="14.25" customHeight="1">
      <c r="A800" s="418"/>
      <c r="B800" s="40"/>
      <c r="C800" s="40"/>
      <c r="D800" s="419"/>
      <c r="E800" s="40"/>
      <c r="F800" s="40"/>
      <c r="G800" s="40"/>
      <c r="H800" s="40"/>
      <c r="I800" s="420"/>
      <c r="J800" s="40"/>
      <c r="K800" s="40"/>
      <c r="L800" s="40"/>
      <c r="M800" s="40"/>
      <c r="N800" s="421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20"/>
      <c r="AA800" s="40"/>
      <c r="AB800" s="422"/>
      <c r="AC800" s="422"/>
    </row>
    <row r="801" ht="14.25" customHeight="1">
      <c r="A801" s="418"/>
      <c r="B801" s="40"/>
      <c r="C801" s="40"/>
      <c r="D801" s="419"/>
      <c r="E801" s="40"/>
      <c r="F801" s="40"/>
      <c r="G801" s="40"/>
      <c r="H801" s="40"/>
      <c r="I801" s="420"/>
      <c r="J801" s="40"/>
      <c r="K801" s="40"/>
      <c r="L801" s="40"/>
      <c r="M801" s="40"/>
      <c r="N801" s="421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20"/>
      <c r="AA801" s="40"/>
      <c r="AB801" s="422"/>
      <c r="AC801" s="422"/>
    </row>
    <row r="802" ht="14.25" customHeight="1">
      <c r="A802" s="418"/>
      <c r="B802" s="40"/>
      <c r="C802" s="40"/>
      <c r="D802" s="419"/>
      <c r="E802" s="40"/>
      <c r="F802" s="40"/>
      <c r="G802" s="40"/>
      <c r="H802" s="40"/>
      <c r="I802" s="420"/>
      <c r="J802" s="40"/>
      <c r="K802" s="40"/>
      <c r="L802" s="40"/>
      <c r="M802" s="40"/>
      <c r="N802" s="421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20"/>
      <c r="AA802" s="40"/>
      <c r="AB802" s="422"/>
      <c r="AC802" s="422"/>
    </row>
    <row r="803" ht="14.25" customHeight="1">
      <c r="A803" s="418"/>
      <c r="B803" s="40"/>
      <c r="C803" s="40"/>
      <c r="D803" s="419"/>
      <c r="E803" s="40"/>
      <c r="F803" s="40"/>
      <c r="G803" s="40"/>
      <c r="H803" s="40"/>
      <c r="I803" s="420"/>
      <c r="J803" s="40"/>
      <c r="K803" s="40"/>
      <c r="L803" s="40"/>
      <c r="M803" s="40"/>
      <c r="N803" s="421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20"/>
      <c r="AA803" s="40"/>
      <c r="AB803" s="422"/>
      <c r="AC803" s="422"/>
    </row>
    <row r="804" ht="14.25" customHeight="1">
      <c r="A804" s="418"/>
      <c r="B804" s="40"/>
      <c r="C804" s="40"/>
      <c r="D804" s="419"/>
      <c r="E804" s="40"/>
      <c r="F804" s="40"/>
      <c r="G804" s="40"/>
      <c r="H804" s="40"/>
      <c r="I804" s="420"/>
      <c r="J804" s="40"/>
      <c r="K804" s="40"/>
      <c r="L804" s="40"/>
      <c r="M804" s="40"/>
      <c r="N804" s="421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20"/>
      <c r="AA804" s="40"/>
      <c r="AB804" s="422"/>
      <c r="AC804" s="422"/>
    </row>
    <row r="805" ht="14.25" customHeight="1">
      <c r="A805" s="418"/>
      <c r="B805" s="40"/>
      <c r="C805" s="40"/>
      <c r="D805" s="419"/>
      <c r="E805" s="40"/>
      <c r="F805" s="40"/>
      <c r="G805" s="40"/>
      <c r="H805" s="40"/>
      <c r="I805" s="420"/>
      <c r="J805" s="40"/>
      <c r="K805" s="40"/>
      <c r="L805" s="40"/>
      <c r="M805" s="40"/>
      <c r="N805" s="421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20"/>
      <c r="AA805" s="40"/>
      <c r="AB805" s="422"/>
      <c r="AC805" s="422"/>
    </row>
    <row r="806" ht="14.25" customHeight="1">
      <c r="A806" s="418"/>
      <c r="B806" s="40"/>
      <c r="C806" s="40"/>
      <c r="D806" s="419"/>
      <c r="E806" s="40"/>
      <c r="F806" s="40"/>
      <c r="G806" s="40"/>
      <c r="H806" s="40"/>
      <c r="I806" s="420"/>
      <c r="J806" s="40"/>
      <c r="K806" s="40"/>
      <c r="L806" s="40"/>
      <c r="M806" s="40"/>
      <c r="N806" s="421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20"/>
      <c r="AA806" s="40"/>
      <c r="AB806" s="422"/>
      <c r="AC806" s="422"/>
    </row>
    <row r="807" ht="14.25" customHeight="1">
      <c r="A807" s="418"/>
      <c r="B807" s="40"/>
      <c r="C807" s="40"/>
      <c r="D807" s="419"/>
      <c r="E807" s="40"/>
      <c r="F807" s="40"/>
      <c r="G807" s="40"/>
      <c r="H807" s="40"/>
      <c r="I807" s="420"/>
      <c r="J807" s="40"/>
      <c r="K807" s="40"/>
      <c r="L807" s="40"/>
      <c r="M807" s="40"/>
      <c r="N807" s="421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20"/>
      <c r="AA807" s="40"/>
      <c r="AB807" s="422"/>
      <c r="AC807" s="422"/>
    </row>
    <row r="808" ht="14.25" customHeight="1">
      <c r="A808" s="418"/>
      <c r="B808" s="40"/>
      <c r="C808" s="40"/>
      <c r="D808" s="419"/>
      <c r="E808" s="40"/>
      <c r="F808" s="40"/>
      <c r="G808" s="40"/>
      <c r="H808" s="40"/>
      <c r="I808" s="420"/>
      <c r="J808" s="40"/>
      <c r="K808" s="40"/>
      <c r="L808" s="40"/>
      <c r="M808" s="40"/>
      <c r="N808" s="421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20"/>
      <c r="AA808" s="40"/>
      <c r="AB808" s="422"/>
      <c r="AC808" s="422"/>
    </row>
    <row r="809" ht="14.25" customHeight="1">
      <c r="A809" s="418"/>
      <c r="B809" s="40"/>
      <c r="C809" s="40"/>
      <c r="D809" s="419"/>
      <c r="E809" s="40"/>
      <c r="F809" s="40"/>
      <c r="G809" s="40"/>
      <c r="H809" s="40"/>
      <c r="I809" s="420"/>
      <c r="J809" s="40"/>
      <c r="K809" s="40"/>
      <c r="L809" s="40"/>
      <c r="M809" s="40"/>
      <c r="N809" s="421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20"/>
      <c r="AA809" s="40"/>
      <c r="AB809" s="422"/>
      <c r="AC809" s="422"/>
    </row>
    <row r="810" ht="14.25" customHeight="1">
      <c r="A810" s="418"/>
      <c r="B810" s="40"/>
      <c r="C810" s="40"/>
      <c r="D810" s="419"/>
      <c r="E810" s="40"/>
      <c r="F810" s="40"/>
      <c r="G810" s="40"/>
      <c r="H810" s="40"/>
      <c r="I810" s="420"/>
      <c r="J810" s="40"/>
      <c r="K810" s="40"/>
      <c r="L810" s="40"/>
      <c r="M810" s="40"/>
      <c r="N810" s="421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20"/>
      <c r="AA810" s="40"/>
      <c r="AB810" s="422"/>
      <c r="AC810" s="422"/>
    </row>
    <row r="811" ht="14.25" customHeight="1">
      <c r="A811" s="418"/>
      <c r="B811" s="40"/>
      <c r="C811" s="40"/>
      <c r="D811" s="419"/>
      <c r="E811" s="40"/>
      <c r="F811" s="40"/>
      <c r="G811" s="40"/>
      <c r="H811" s="40"/>
      <c r="I811" s="420"/>
      <c r="J811" s="40"/>
      <c r="K811" s="40"/>
      <c r="L811" s="40"/>
      <c r="M811" s="40"/>
      <c r="N811" s="421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20"/>
      <c r="AA811" s="40"/>
      <c r="AB811" s="422"/>
      <c r="AC811" s="422"/>
    </row>
    <row r="812" ht="14.25" customHeight="1">
      <c r="A812" s="418"/>
      <c r="B812" s="40"/>
      <c r="C812" s="40"/>
      <c r="D812" s="419"/>
      <c r="E812" s="40"/>
      <c r="F812" s="40"/>
      <c r="G812" s="40"/>
      <c r="H812" s="40"/>
      <c r="I812" s="420"/>
      <c r="J812" s="40"/>
      <c r="K812" s="40"/>
      <c r="L812" s="40"/>
      <c r="M812" s="40"/>
      <c r="N812" s="421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20"/>
      <c r="AA812" s="40"/>
      <c r="AB812" s="422"/>
      <c r="AC812" s="422"/>
    </row>
    <row r="813" ht="14.25" customHeight="1">
      <c r="A813" s="418"/>
      <c r="B813" s="40"/>
      <c r="C813" s="40"/>
      <c r="D813" s="419"/>
      <c r="E813" s="40"/>
      <c r="F813" s="40"/>
      <c r="G813" s="40"/>
      <c r="H813" s="40"/>
      <c r="I813" s="420"/>
      <c r="J813" s="40"/>
      <c r="K813" s="40"/>
      <c r="L813" s="40"/>
      <c r="M813" s="40"/>
      <c r="N813" s="421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20"/>
      <c r="AA813" s="40"/>
      <c r="AB813" s="422"/>
      <c r="AC813" s="422"/>
    </row>
    <row r="814" ht="14.25" customHeight="1">
      <c r="A814" s="418"/>
      <c r="B814" s="40"/>
      <c r="C814" s="40"/>
      <c r="D814" s="419"/>
      <c r="E814" s="40"/>
      <c r="F814" s="40"/>
      <c r="G814" s="40"/>
      <c r="H814" s="40"/>
      <c r="I814" s="420"/>
      <c r="J814" s="40"/>
      <c r="K814" s="40"/>
      <c r="L814" s="40"/>
      <c r="M814" s="40"/>
      <c r="N814" s="421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20"/>
      <c r="AA814" s="40"/>
      <c r="AB814" s="422"/>
      <c r="AC814" s="422"/>
    </row>
    <row r="815" ht="14.25" customHeight="1">
      <c r="A815" s="418"/>
      <c r="B815" s="40"/>
      <c r="C815" s="40"/>
      <c r="D815" s="419"/>
      <c r="E815" s="40"/>
      <c r="F815" s="40"/>
      <c r="G815" s="40"/>
      <c r="H815" s="40"/>
      <c r="I815" s="420"/>
      <c r="J815" s="40"/>
      <c r="K815" s="40"/>
      <c r="L815" s="40"/>
      <c r="M815" s="40"/>
      <c r="N815" s="421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20"/>
      <c r="AA815" s="40"/>
      <c r="AB815" s="422"/>
      <c r="AC815" s="422"/>
    </row>
    <row r="816" ht="14.25" customHeight="1">
      <c r="A816" s="418"/>
      <c r="B816" s="40"/>
      <c r="C816" s="40"/>
      <c r="D816" s="419"/>
      <c r="E816" s="40"/>
      <c r="F816" s="40"/>
      <c r="G816" s="40"/>
      <c r="H816" s="40"/>
      <c r="I816" s="420"/>
      <c r="J816" s="40"/>
      <c r="K816" s="40"/>
      <c r="L816" s="40"/>
      <c r="M816" s="40"/>
      <c r="N816" s="421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20"/>
      <c r="AA816" s="40"/>
      <c r="AB816" s="422"/>
      <c r="AC816" s="422"/>
    </row>
    <row r="817" ht="14.25" customHeight="1">
      <c r="A817" s="418"/>
      <c r="B817" s="40"/>
      <c r="C817" s="40"/>
      <c r="D817" s="419"/>
      <c r="E817" s="40"/>
      <c r="F817" s="40"/>
      <c r="G817" s="40"/>
      <c r="H817" s="40"/>
      <c r="I817" s="420"/>
      <c r="J817" s="40"/>
      <c r="K817" s="40"/>
      <c r="L817" s="40"/>
      <c r="M817" s="40"/>
      <c r="N817" s="421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20"/>
      <c r="AA817" s="40"/>
      <c r="AB817" s="422"/>
      <c r="AC817" s="422"/>
    </row>
    <row r="818" ht="14.25" customHeight="1">
      <c r="A818" s="418"/>
      <c r="B818" s="40"/>
      <c r="C818" s="40"/>
      <c r="D818" s="419"/>
      <c r="E818" s="40"/>
      <c r="F818" s="40"/>
      <c r="G818" s="40"/>
      <c r="H818" s="40"/>
      <c r="I818" s="420"/>
      <c r="J818" s="40"/>
      <c r="K818" s="40"/>
      <c r="L818" s="40"/>
      <c r="M818" s="40"/>
      <c r="N818" s="421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20"/>
      <c r="AA818" s="40"/>
      <c r="AB818" s="422"/>
      <c r="AC818" s="422"/>
    </row>
    <row r="819" ht="14.25" customHeight="1">
      <c r="A819" s="418"/>
      <c r="B819" s="40"/>
      <c r="C819" s="40"/>
      <c r="D819" s="419"/>
      <c r="E819" s="40"/>
      <c r="F819" s="40"/>
      <c r="G819" s="40"/>
      <c r="H819" s="40"/>
      <c r="I819" s="420"/>
      <c r="J819" s="40"/>
      <c r="K819" s="40"/>
      <c r="L819" s="40"/>
      <c r="M819" s="40"/>
      <c r="N819" s="421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20"/>
      <c r="AA819" s="40"/>
      <c r="AB819" s="422"/>
      <c r="AC819" s="422"/>
    </row>
    <row r="820" ht="14.25" customHeight="1">
      <c r="A820" s="418"/>
      <c r="B820" s="40"/>
      <c r="C820" s="40"/>
      <c r="D820" s="419"/>
      <c r="E820" s="40"/>
      <c r="F820" s="40"/>
      <c r="G820" s="40"/>
      <c r="H820" s="40"/>
      <c r="I820" s="420"/>
      <c r="J820" s="40"/>
      <c r="K820" s="40"/>
      <c r="L820" s="40"/>
      <c r="M820" s="40"/>
      <c r="N820" s="421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20"/>
      <c r="AA820" s="40"/>
      <c r="AB820" s="422"/>
      <c r="AC820" s="422"/>
    </row>
    <row r="821" ht="14.25" customHeight="1">
      <c r="A821" s="418"/>
      <c r="B821" s="40"/>
      <c r="C821" s="40"/>
      <c r="D821" s="419"/>
      <c r="E821" s="40"/>
      <c r="F821" s="40"/>
      <c r="G821" s="40"/>
      <c r="H821" s="40"/>
      <c r="I821" s="420"/>
      <c r="J821" s="40"/>
      <c r="K821" s="40"/>
      <c r="L821" s="40"/>
      <c r="M821" s="40"/>
      <c r="N821" s="421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20"/>
      <c r="AA821" s="40"/>
      <c r="AB821" s="422"/>
      <c r="AC821" s="422"/>
    </row>
    <row r="822" ht="14.25" customHeight="1">
      <c r="A822" s="418"/>
      <c r="B822" s="40"/>
      <c r="C822" s="40"/>
      <c r="D822" s="419"/>
      <c r="E822" s="40"/>
      <c r="F822" s="40"/>
      <c r="G822" s="40"/>
      <c r="H822" s="40"/>
      <c r="I822" s="420"/>
      <c r="J822" s="40"/>
      <c r="K822" s="40"/>
      <c r="L822" s="40"/>
      <c r="M822" s="40"/>
      <c r="N822" s="421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20"/>
      <c r="AA822" s="40"/>
      <c r="AB822" s="422"/>
      <c r="AC822" s="422"/>
    </row>
    <row r="823" ht="14.25" customHeight="1">
      <c r="A823" s="418"/>
      <c r="B823" s="40"/>
      <c r="C823" s="40"/>
      <c r="D823" s="419"/>
      <c r="E823" s="40"/>
      <c r="F823" s="40"/>
      <c r="G823" s="40"/>
      <c r="H823" s="40"/>
      <c r="I823" s="420"/>
      <c r="J823" s="40"/>
      <c r="K823" s="40"/>
      <c r="L823" s="40"/>
      <c r="M823" s="40"/>
      <c r="N823" s="421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20"/>
      <c r="AA823" s="40"/>
      <c r="AB823" s="422"/>
      <c r="AC823" s="422"/>
    </row>
    <row r="824" ht="14.25" customHeight="1">
      <c r="A824" s="418"/>
      <c r="B824" s="40"/>
      <c r="C824" s="40"/>
      <c r="D824" s="419"/>
      <c r="E824" s="40"/>
      <c r="F824" s="40"/>
      <c r="G824" s="40"/>
      <c r="H824" s="40"/>
      <c r="I824" s="420"/>
      <c r="J824" s="40"/>
      <c r="K824" s="40"/>
      <c r="L824" s="40"/>
      <c r="M824" s="40"/>
      <c r="N824" s="421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20"/>
      <c r="AA824" s="40"/>
      <c r="AB824" s="422"/>
      <c r="AC824" s="422"/>
    </row>
    <row r="825" ht="14.25" customHeight="1">
      <c r="A825" s="418"/>
      <c r="B825" s="40"/>
      <c r="C825" s="40"/>
      <c r="D825" s="419"/>
      <c r="E825" s="40"/>
      <c r="F825" s="40"/>
      <c r="G825" s="40"/>
      <c r="H825" s="40"/>
      <c r="I825" s="420"/>
      <c r="J825" s="40"/>
      <c r="K825" s="40"/>
      <c r="L825" s="40"/>
      <c r="M825" s="40"/>
      <c r="N825" s="421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20"/>
      <c r="AA825" s="40"/>
      <c r="AB825" s="422"/>
      <c r="AC825" s="422"/>
    </row>
    <row r="826" ht="14.25" customHeight="1">
      <c r="A826" s="418"/>
      <c r="B826" s="40"/>
      <c r="C826" s="40"/>
      <c r="D826" s="419"/>
      <c r="E826" s="40"/>
      <c r="F826" s="40"/>
      <c r="G826" s="40"/>
      <c r="H826" s="40"/>
      <c r="I826" s="420"/>
      <c r="J826" s="40"/>
      <c r="K826" s="40"/>
      <c r="L826" s="40"/>
      <c r="M826" s="40"/>
      <c r="N826" s="421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20"/>
      <c r="AA826" s="40"/>
      <c r="AB826" s="422"/>
      <c r="AC826" s="422"/>
    </row>
    <row r="827" ht="14.25" customHeight="1">
      <c r="A827" s="418"/>
      <c r="B827" s="40"/>
      <c r="C827" s="40"/>
      <c r="D827" s="419"/>
      <c r="E827" s="40"/>
      <c r="F827" s="40"/>
      <c r="G827" s="40"/>
      <c r="H827" s="40"/>
      <c r="I827" s="420"/>
      <c r="J827" s="40"/>
      <c r="K827" s="40"/>
      <c r="L827" s="40"/>
      <c r="M827" s="40"/>
      <c r="N827" s="421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20"/>
      <c r="AA827" s="40"/>
      <c r="AB827" s="422"/>
      <c r="AC827" s="422"/>
    </row>
    <row r="828" ht="14.25" customHeight="1">
      <c r="A828" s="418"/>
      <c r="B828" s="40"/>
      <c r="C828" s="40"/>
      <c r="D828" s="419"/>
      <c r="E828" s="40"/>
      <c r="F828" s="40"/>
      <c r="G828" s="40"/>
      <c r="H828" s="40"/>
      <c r="I828" s="420"/>
      <c r="J828" s="40"/>
      <c r="K828" s="40"/>
      <c r="L828" s="40"/>
      <c r="M828" s="40"/>
      <c r="N828" s="421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20"/>
      <c r="AA828" s="40"/>
      <c r="AB828" s="422"/>
      <c r="AC828" s="422"/>
    </row>
    <row r="829" ht="14.25" customHeight="1">
      <c r="A829" s="418"/>
      <c r="B829" s="40"/>
      <c r="C829" s="40"/>
      <c r="D829" s="419"/>
      <c r="E829" s="40"/>
      <c r="F829" s="40"/>
      <c r="G829" s="40"/>
      <c r="H829" s="40"/>
      <c r="I829" s="420"/>
      <c r="J829" s="40"/>
      <c r="K829" s="40"/>
      <c r="L829" s="40"/>
      <c r="M829" s="40"/>
      <c r="N829" s="421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20"/>
      <c r="AA829" s="40"/>
      <c r="AB829" s="422"/>
      <c r="AC829" s="422"/>
    </row>
    <row r="830" ht="14.25" customHeight="1">
      <c r="A830" s="418"/>
      <c r="B830" s="40"/>
      <c r="C830" s="40"/>
      <c r="D830" s="419"/>
      <c r="E830" s="40"/>
      <c r="F830" s="40"/>
      <c r="G830" s="40"/>
      <c r="H830" s="40"/>
      <c r="I830" s="420"/>
      <c r="J830" s="40"/>
      <c r="K830" s="40"/>
      <c r="L830" s="40"/>
      <c r="M830" s="40"/>
      <c r="N830" s="421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20"/>
      <c r="AA830" s="40"/>
      <c r="AB830" s="422"/>
      <c r="AC830" s="422"/>
    </row>
    <row r="831" ht="14.25" customHeight="1">
      <c r="A831" s="418"/>
      <c r="B831" s="40"/>
      <c r="C831" s="40"/>
      <c r="D831" s="419"/>
      <c r="E831" s="40"/>
      <c r="F831" s="40"/>
      <c r="G831" s="40"/>
      <c r="H831" s="40"/>
      <c r="I831" s="420"/>
      <c r="J831" s="40"/>
      <c r="K831" s="40"/>
      <c r="L831" s="40"/>
      <c r="M831" s="40"/>
      <c r="N831" s="421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20"/>
      <c r="AA831" s="40"/>
      <c r="AB831" s="422"/>
      <c r="AC831" s="422"/>
    </row>
    <row r="832" ht="14.25" customHeight="1">
      <c r="A832" s="418"/>
      <c r="B832" s="40"/>
      <c r="C832" s="40"/>
      <c r="D832" s="419"/>
      <c r="E832" s="40"/>
      <c r="F832" s="40"/>
      <c r="G832" s="40"/>
      <c r="H832" s="40"/>
      <c r="I832" s="420"/>
      <c r="J832" s="40"/>
      <c r="K832" s="40"/>
      <c r="L832" s="40"/>
      <c r="M832" s="40"/>
      <c r="N832" s="421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20"/>
      <c r="AA832" s="40"/>
      <c r="AB832" s="422"/>
      <c r="AC832" s="422"/>
    </row>
    <row r="833" ht="14.25" customHeight="1">
      <c r="A833" s="418"/>
      <c r="B833" s="40"/>
      <c r="C833" s="40"/>
      <c r="D833" s="419"/>
      <c r="E833" s="40"/>
      <c r="F833" s="40"/>
      <c r="G833" s="40"/>
      <c r="H833" s="40"/>
      <c r="I833" s="420"/>
      <c r="J833" s="40"/>
      <c r="K833" s="40"/>
      <c r="L833" s="40"/>
      <c r="M833" s="40"/>
      <c r="N833" s="421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20"/>
      <c r="AA833" s="40"/>
      <c r="AB833" s="422"/>
      <c r="AC833" s="422"/>
    </row>
    <row r="834" ht="14.25" customHeight="1">
      <c r="A834" s="418"/>
      <c r="B834" s="40"/>
      <c r="C834" s="40"/>
      <c r="D834" s="419"/>
      <c r="E834" s="40"/>
      <c r="F834" s="40"/>
      <c r="G834" s="40"/>
      <c r="H834" s="40"/>
      <c r="I834" s="420"/>
      <c r="J834" s="40"/>
      <c r="K834" s="40"/>
      <c r="L834" s="40"/>
      <c r="M834" s="40"/>
      <c r="N834" s="421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20"/>
      <c r="AA834" s="40"/>
      <c r="AB834" s="422"/>
      <c r="AC834" s="422"/>
    </row>
    <row r="835" ht="14.25" customHeight="1">
      <c r="A835" s="418"/>
      <c r="B835" s="40"/>
      <c r="C835" s="40"/>
      <c r="D835" s="419"/>
      <c r="E835" s="40"/>
      <c r="F835" s="40"/>
      <c r="G835" s="40"/>
      <c r="H835" s="40"/>
      <c r="I835" s="420"/>
      <c r="J835" s="40"/>
      <c r="K835" s="40"/>
      <c r="L835" s="40"/>
      <c r="M835" s="40"/>
      <c r="N835" s="421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20"/>
      <c r="AA835" s="40"/>
      <c r="AB835" s="422"/>
      <c r="AC835" s="422"/>
    </row>
    <row r="836" ht="14.25" customHeight="1">
      <c r="A836" s="418"/>
      <c r="B836" s="40"/>
      <c r="C836" s="40"/>
      <c r="D836" s="419"/>
      <c r="E836" s="40"/>
      <c r="F836" s="40"/>
      <c r="G836" s="40"/>
      <c r="H836" s="40"/>
      <c r="I836" s="420"/>
      <c r="J836" s="40"/>
      <c r="K836" s="40"/>
      <c r="L836" s="40"/>
      <c r="M836" s="40"/>
      <c r="N836" s="421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20"/>
      <c r="AA836" s="40"/>
      <c r="AB836" s="422"/>
      <c r="AC836" s="422"/>
    </row>
    <row r="837" ht="14.25" customHeight="1">
      <c r="A837" s="418"/>
      <c r="B837" s="40"/>
      <c r="C837" s="40"/>
      <c r="D837" s="419"/>
      <c r="E837" s="40"/>
      <c r="F837" s="40"/>
      <c r="G837" s="40"/>
      <c r="H837" s="40"/>
      <c r="I837" s="420"/>
      <c r="J837" s="40"/>
      <c r="K837" s="40"/>
      <c r="L837" s="40"/>
      <c r="M837" s="40"/>
      <c r="N837" s="421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20"/>
      <c r="AA837" s="40"/>
      <c r="AB837" s="422"/>
      <c r="AC837" s="422"/>
    </row>
    <row r="838" ht="14.25" customHeight="1">
      <c r="A838" s="418"/>
      <c r="B838" s="40"/>
      <c r="C838" s="40"/>
      <c r="D838" s="419"/>
      <c r="E838" s="40"/>
      <c r="F838" s="40"/>
      <c r="G838" s="40"/>
      <c r="H838" s="40"/>
      <c r="I838" s="420"/>
      <c r="J838" s="40"/>
      <c r="K838" s="40"/>
      <c r="L838" s="40"/>
      <c r="M838" s="40"/>
      <c r="N838" s="421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20"/>
      <c r="AA838" s="40"/>
      <c r="AB838" s="422"/>
      <c r="AC838" s="422"/>
    </row>
    <row r="839" ht="14.25" customHeight="1">
      <c r="A839" s="418"/>
      <c r="B839" s="40"/>
      <c r="C839" s="40"/>
      <c r="D839" s="419"/>
      <c r="E839" s="40"/>
      <c r="F839" s="40"/>
      <c r="G839" s="40"/>
      <c r="H839" s="40"/>
      <c r="I839" s="420"/>
      <c r="J839" s="40"/>
      <c r="K839" s="40"/>
      <c r="L839" s="40"/>
      <c r="M839" s="40"/>
      <c r="N839" s="421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20"/>
      <c r="AA839" s="40"/>
      <c r="AB839" s="422"/>
      <c r="AC839" s="422"/>
    </row>
    <row r="840" ht="14.25" customHeight="1">
      <c r="A840" s="418"/>
      <c r="B840" s="40"/>
      <c r="C840" s="40"/>
      <c r="D840" s="419"/>
      <c r="E840" s="40"/>
      <c r="F840" s="40"/>
      <c r="G840" s="40"/>
      <c r="H840" s="40"/>
      <c r="I840" s="420"/>
      <c r="J840" s="40"/>
      <c r="K840" s="40"/>
      <c r="L840" s="40"/>
      <c r="M840" s="40"/>
      <c r="N840" s="421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20"/>
      <c r="AA840" s="40"/>
      <c r="AB840" s="422"/>
      <c r="AC840" s="422"/>
    </row>
    <row r="841" ht="14.25" customHeight="1">
      <c r="A841" s="418"/>
      <c r="B841" s="40"/>
      <c r="C841" s="40"/>
      <c r="D841" s="419"/>
      <c r="E841" s="40"/>
      <c r="F841" s="40"/>
      <c r="G841" s="40"/>
      <c r="H841" s="40"/>
      <c r="I841" s="420"/>
      <c r="J841" s="40"/>
      <c r="K841" s="40"/>
      <c r="L841" s="40"/>
      <c r="M841" s="40"/>
      <c r="N841" s="421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20"/>
      <c r="AA841" s="40"/>
      <c r="AB841" s="422"/>
      <c r="AC841" s="422"/>
    </row>
    <row r="842" ht="14.25" customHeight="1">
      <c r="A842" s="418"/>
      <c r="B842" s="40"/>
      <c r="C842" s="40"/>
      <c r="D842" s="419"/>
      <c r="E842" s="40"/>
      <c r="F842" s="40"/>
      <c r="G842" s="40"/>
      <c r="H842" s="40"/>
      <c r="I842" s="420"/>
      <c r="J842" s="40"/>
      <c r="K842" s="40"/>
      <c r="L842" s="40"/>
      <c r="M842" s="40"/>
      <c r="N842" s="421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20"/>
      <c r="AA842" s="40"/>
      <c r="AB842" s="422"/>
      <c r="AC842" s="422"/>
    </row>
    <row r="843" ht="14.25" customHeight="1">
      <c r="A843" s="418"/>
      <c r="B843" s="40"/>
      <c r="C843" s="40"/>
      <c r="D843" s="419"/>
      <c r="E843" s="40"/>
      <c r="F843" s="40"/>
      <c r="G843" s="40"/>
      <c r="H843" s="40"/>
      <c r="I843" s="420"/>
      <c r="J843" s="40"/>
      <c r="K843" s="40"/>
      <c r="L843" s="40"/>
      <c r="M843" s="40"/>
      <c r="N843" s="421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20"/>
      <c r="AA843" s="40"/>
      <c r="AB843" s="422"/>
      <c r="AC843" s="422"/>
    </row>
    <row r="844" ht="14.25" customHeight="1">
      <c r="A844" s="418"/>
      <c r="B844" s="40"/>
      <c r="C844" s="40"/>
      <c r="D844" s="419"/>
      <c r="E844" s="40"/>
      <c r="F844" s="40"/>
      <c r="G844" s="40"/>
      <c r="H844" s="40"/>
      <c r="I844" s="420"/>
      <c r="J844" s="40"/>
      <c r="K844" s="40"/>
      <c r="L844" s="40"/>
      <c r="M844" s="40"/>
      <c r="N844" s="421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20"/>
      <c r="AA844" s="40"/>
      <c r="AB844" s="422"/>
      <c r="AC844" s="422"/>
    </row>
    <row r="845" ht="14.25" customHeight="1">
      <c r="A845" s="418"/>
      <c r="B845" s="40"/>
      <c r="C845" s="40"/>
      <c r="D845" s="419"/>
      <c r="E845" s="40"/>
      <c r="F845" s="40"/>
      <c r="G845" s="40"/>
      <c r="H845" s="40"/>
      <c r="I845" s="420"/>
      <c r="J845" s="40"/>
      <c r="K845" s="40"/>
      <c r="L845" s="40"/>
      <c r="M845" s="40"/>
      <c r="N845" s="421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20"/>
      <c r="AA845" s="40"/>
      <c r="AB845" s="422"/>
      <c r="AC845" s="422"/>
    </row>
    <row r="846" ht="14.25" customHeight="1">
      <c r="A846" s="418"/>
      <c r="B846" s="40"/>
      <c r="C846" s="40"/>
      <c r="D846" s="419"/>
      <c r="E846" s="40"/>
      <c r="F846" s="40"/>
      <c r="G846" s="40"/>
      <c r="H846" s="40"/>
      <c r="I846" s="420"/>
      <c r="J846" s="40"/>
      <c r="K846" s="40"/>
      <c r="L846" s="40"/>
      <c r="M846" s="40"/>
      <c r="N846" s="421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20"/>
      <c r="AA846" s="40"/>
      <c r="AB846" s="422"/>
      <c r="AC846" s="422"/>
    </row>
    <row r="847" ht="14.25" customHeight="1">
      <c r="A847" s="418"/>
      <c r="B847" s="40"/>
      <c r="C847" s="40"/>
      <c r="D847" s="419"/>
      <c r="E847" s="40"/>
      <c r="F847" s="40"/>
      <c r="G847" s="40"/>
      <c r="H847" s="40"/>
      <c r="I847" s="420"/>
      <c r="J847" s="40"/>
      <c r="K847" s="40"/>
      <c r="L847" s="40"/>
      <c r="M847" s="40"/>
      <c r="N847" s="421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20"/>
      <c r="AA847" s="40"/>
      <c r="AB847" s="422"/>
      <c r="AC847" s="422"/>
    </row>
    <row r="848" ht="14.25" customHeight="1">
      <c r="A848" s="418"/>
      <c r="B848" s="40"/>
      <c r="C848" s="40"/>
      <c r="D848" s="419"/>
      <c r="E848" s="40"/>
      <c r="F848" s="40"/>
      <c r="G848" s="40"/>
      <c r="H848" s="40"/>
      <c r="I848" s="420"/>
      <c r="J848" s="40"/>
      <c r="K848" s="40"/>
      <c r="L848" s="40"/>
      <c r="M848" s="40"/>
      <c r="N848" s="421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20"/>
      <c r="AA848" s="40"/>
      <c r="AB848" s="422"/>
      <c r="AC848" s="422"/>
    </row>
    <row r="849" ht="14.25" customHeight="1">
      <c r="A849" s="418"/>
      <c r="B849" s="40"/>
      <c r="C849" s="40"/>
      <c r="D849" s="419"/>
      <c r="E849" s="40"/>
      <c r="F849" s="40"/>
      <c r="G849" s="40"/>
      <c r="H849" s="40"/>
      <c r="I849" s="420"/>
      <c r="J849" s="40"/>
      <c r="K849" s="40"/>
      <c r="L849" s="40"/>
      <c r="M849" s="40"/>
      <c r="N849" s="421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20"/>
      <c r="AA849" s="40"/>
      <c r="AB849" s="422"/>
      <c r="AC849" s="422"/>
    </row>
    <row r="850" ht="14.25" customHeight="1">
      <c r="A850" s="418"/>
      <c r="B850" s="40"/>
      <c r="C850" s="40"/>
      <c r="D850" s="419"/>
      <c r="E850" s="40"/>
      <c r="F850" s="40"/>
      <c r="G850" s="40"/>
      <c r="H850" s="40"/>
      <c r="I850" s="420"/>
      <c r="J850" s="40"/>
      <c r="K850" s="40"/>
      <c r="L850" s="40"/>
      <c r="M850" s="40"/>
      <c r="N850" s="421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20"/>
      <c r="AA850" s="40"/>
      <c r="AB850" s="422"/>
      <c r="AC850" s="422"/>
    </row>
    <row r="851" ht="14.25" customHeight="1">
      <c r="A851" s="418"/>
      <c r="B851" s="40"/>
      <c r="C851" s="40"/>
      <c r="D851" s="419"/>
      <c r="E851" s="40"/>
      <c r="F851" s="40"/>
      <c r="G851" s="40"/>
      <c r="H851" s="40"/>
      <c r="I851" s="420"/>
      <c r="J851" s="40"/>
      <c r="K851" s="40"/>
      <c r="L851" s="40"/>
      <c r="M851" s="40"/>
      <c r="N851" s="421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20"/>
      <c r="AA851" s="40"/>
      <c r="AB851" s="422"/>
      <c r="AC851" s="422"/>
    </row>
    <row r="852" ht="14.25" customHeight="1">
      <c r="A852" s="418"/>
      <c r="B852" s="40"/>
      <c r="C852" s="40"/>
      <c r="D852" s="419"/>
      <c r="E852" s="40"/>
      <c r="F852" s="40"/>
      <c r="G852" s="40"/>
      <c r="H852" s="40"/>
      <c r="I852" s="420"/>
      <c r="J852" s="40"/>
      <c r="K852" s="40"/>
      <c r="L852" s="40"/>
      <c r="M852" s="40"/>
      <c r="N852" s="421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20"/>
      <c r="AA852" s="40"/>
      <c r="AB852" s="422"/>
      <c r="AC852" s="422"/>
    </row>
    <row r="853" ht="14.25" customHeight="1">
      <c r="A853" s="418"/>
      <c r="B853" s="40"/>
      <c r="C853" s="40"/>
      <c r="D853" s="419"/>
      <c r="E853" s="40"/>
      <c r="F853" s="40"/>
      <c r="G853" s="40"/>
      <c r="H853" s="40"/>
      <c r="I853" s="420"/>
      <c r="J853" s="40"/>
      <c r="K853" s="40"/>
      <c r="L853" s="40"/>
      <c r="M853" s="40"/>
      <c r="N853" s="421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20"/>
      <c r="AA853" s="40"/>
      <c r="AB853" s="422"/>
      <c r="AC853" s="422"/>
    </row>
    <row r="854" ht="14.25" customHeight="1">
      <c r="A854" s="418"/>
      <c r="B854" s="40"/>
      <c r="C854" s="40"/>
      <c r="D854" s="419"/>
      <c r="E854" s="40"/>
      <c r="F854" s="40"/>
      <c r="G854" s="40"/>
      <c r="H854" s="40"/>
      <c r="I854" s="420"/>
      <c r="J854" s="40"/>
      <c r="K854" s="40"/>
      <c r="L854" s="40"/>
      <c r="M854" s="40"/>
      <c r="N854" s="421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20"/>
      <c r="AA854" s="40"/>
      <c r="AB854" s="422"/>
      <c r="AC854" s="422"/>
    </row>
    <row r="855" ht="14.25" customHeight="1">
      <c r="A855" s="418"/>
      <c r="B855" s="40"/>
      <c r="C855" s="40"/>
      <c r="D855" s="419"/>
      <c r="E855" s="40"/>
      <c r="F855" s="40"/>
      <c r="G855" s="40"/>
      <c r="H855" s="40"/>
      <c r="I855" s="420"/>
      <c r="J855" s="40"/>
      <c r="K855" s="40"/>
      <c r="L855" s="40"/>
      <c r="M855" s="40"/>
      <c r="N855" s="421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20"/>
      <c r="AA855" s="40"/>
      <c r="AB855" s="422"/>
      <c r="AC855" s="422"/>
    </row>
    <row r="856" ht="14.25" customHeight="1">
      <c r="A856" s="418"/>
      <c r="B856" s="40"/>
      <c r="C856" s="40"/>
      <c r="D856" s="419"/>
      <c r="E856" s="40"/>
      <c r="F856" s="40"/>
      <c r="G856" s="40"/>
      <c r="H856" s="40"/>
      <c r="I856" s="420"/>
      <c r="J856" s="40"/>
      <c r="K856" s="40"/>
      <c r="L856" s="40"/>
      <c r="M856" s="40"/>
      <c r="N856" s="421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20"/>
      <c r="AA856" s="40"/>
      <c r="AB856" s="422"/>
      <c r="AC856" s="422"/>
    </row>
    <row r="857" ht="14.25" customHeight="1">
      <c r="A857" s="418"/>
      <c r="B857" s="40"/>
      <c r="C857" s="40"/>
      <c r="D857" s="419"/>
      <c r="E857" s="40"/>
      <c r="F857" s="40"/>
      <c r="G857" s="40"/>
      <c r="H857" s="40"/>
      <c r="I857" s="420"/>
      <c r="J857" s="40"/>
      <c r="K857" s="40"/>
      <c r="L857" s="40"/>
      <c r="M857" s="40"/>
      <c r="N857" s="421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20"/>
      <c r="AA857" s="40"/>
      <c r="AB857" s="422"/>
      <c r="AC857" s="422"/>
    </row>
    <row r="858" ht="14.25" customHeight="1">
      <c r="A858" s="418"/>
      <c r="B858" s="40"/>
      <c r="C858" s="40"/>
      <c r="D858" s="419"/>
      <c r="E858" s="40"/>
      <c r="F858" s="40"/>
      <c r="G858" s="40"/>
      <c r="H858" s="40"/>
      <c r="I858" s="420"/>
      <c r="J858" s="40"/>
      <c r="K858" s="40"/>
      <c r="L858" s="40"/>
      <c r="M858" s="40"/>
      <c r="N858" s="421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20"/>
      <c r="AA858" s="40"/>
      <c r="AB858" s="422"/>
      <c r="AC858" s="422"/>
    </row>
    <row r="859" ht="14.25" customHeight="1">
      <c r="A859" s="418"/>
      <c r="B859" s="40"/>
      <c r="C859" s="40"/>
      <c r="D859" s="419"/>
      <c r="E859" s="40"/>
      <c r="F859" s="40"/>
      <c r="G859" s="40"/>
      <c r="H859" s="40"/>
      <c r="I859" s="420"/>
      <c r="J859" s="40"/>
      <c r="K859" s="40"/>
      <c r="L859" s="40"/>
      <c r="M859" s="40"/>
      <c r="N859" s="421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20"/>
      <c r="AA859" s="40"/>
      <c r="AB859" s="422"/>
      <c r="AC859" s="422"/>
    </row>
    <row r="860" ht="14.25" customHeight="1">
      <c r="A860" s="418"/>
      <c r="B860" s="40"/>
      <c r="C860" s="40"/>
      <c r="D860" s="419"/>
      <c r="E860" s="40"/>
      <c r="F860" s="40"/>
      <c r="G860" s="40"/>
      <c r="H860" s="40"/>
      <c r="I860" s="420"/>
      <c r="J860" s="40"/>
      <c r="K860" s="40"/>
      <c r="L860" s="40"/>
      <c r="M860" s="40"/>
      <c r="N860" s="421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20"/>
      <c r="AA860" s="40"/>
      <c r="AB860" s="422"/>
      <c r="AC860" s="422"/>
    </row>
    <row r="861" ht="14.25" customHeight="1">
      <c r="A861" s="418"/>
      <c r="B861" s="40"/>
      <c r="C861" s="40"/>
      <c r="D861" s="419"/>
      <c r="E861" s="40"/>
      <c r="F861" s="40"/>
      <c r="G861" s="40"/>
      <c r="H861" s="40"/>
      <c r="I861" s="420"/>
      <c r="J861" s="40"/>
      <c r="K861" s="40"/>
      <c r="L861" s="40"/>
      <c r="M861" s="40"/>
      <c r="N861" s="421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20"/>
      <c r="AA861" s="40"/>
      <c r="AB861" s="422"/>
      <c r="AC861" s="422"/>
    </row>
    <row r="862" ht="14.25" customHeight="1">
      <c r="A862" s="418"/>
      <c r="B862" s="40"/>
      <c r="C862" s="40"/>
      <c r="D862" s="419"/>
      <c r="E862" s="40"/>
      <c r="F862" s="40"/>
      <c r="G862" s="40"/>
      <c r="H862" s="40"/>
      <c r="I862" s="420"/>
      <c r="J862" s="40"/>
      <c r="K862" s="40"/>
      <c r="L862" s="40"/>
      <c r="M862" s="40"/>
      <c r="N862" s="421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20"/>
      <c r="AA862" s="40"/>
      <c r="AB862" s="422"/>
      <c r="AC862" s="422"/>
    </row>
    <row r="863" ht="14.25" customHeight="1">
      <c r="A863" s="418"/>
      <c r="B863" s="40"/>
      <c r="C863" s="40"/>
      <c r="D863" s="419"/>
      <c r="E863" s="40"/>
      <c r="F863" s="40"/>
      <c r="G863" s="40"/>
      <c r="H863" s="40"/>
      <c r="I863" s="420"/>
      <c r="J863" s="40"/>
      <c r="K863" s="40"/>
      <c r="L863" s="40"/>
      <c r="M863" s="40"/>
      <c r="N863" s="421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20"/>
      <c r="AA863" s="40"/>
      <c r="AB863" s="422"/>
      <c r="AC863" s="422"/>
    </row>
    <row r="864" ht="14.25" customHeight="1">
      <c r="A864" s="418"/>
      <c r="B864" s="40"/>
      <c r="C864" s="40"/>
      <c r="D864" s="419"/>
      <c r="E864" s="40"/>
      <c r="F864" s="40"/>
      <c r="G864" s="40"/>
      <c r="H864" s="40"/>
      <c r="I864" s="420"/>
      <c r="J864" s="40"/>
      <c r="K864" s="40"/>
      <c r="L864" s="40"/>
      <c r="M864" s="40"/>
      <c r="N864" s="421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20"/>
      <c r="AA864" s="40"/>
      <c r="AB864" s="422"/>
      <c r="AC864" s="422"/>
    </row>
    <row r="865" ht="14.25" customHeight="1">
      <c r="A865" s="418"/>
      <c r="B865" s="40"/>
      <c r="C865" s="40"/>
      <c r="D865" s="419"/>
      <c r="E865" s="40"/>
      <c r="F865" s="40"/>
      <c r="G865" s="40"/>
      <c r="H865" s="40"/>
      <c r="I865" s="420"/>
      <c r="J865" s="40"/>
      <c r="K865" s="40"/>
      <c r="L865" s="40"/>
      <c r="M865" s="40"/>
      <c r="N865" s="421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20"/>
      <c r="AA865" s="40"/>
      <c r="AB865" s="422"/>
      <c r="AC865" s="422"/>
    </row>
    <row r="866" ht="14.25" customHeight="1">
      <c r="A866" s="418"/>
      <c r="B866" s="40"/>
      <c r="C866" s="40"/>
      <c r="D866" s="419"/>
      <c r="E866" s="40"/>
      <c r="F866" s="40"/>
      <c r="G866" s="40"/>
      <c r="H866" s="40"/>
      <c r="I866" s="420"/>
      <c r="J866" s="40"/>
      <c r="K866" s="40"/>
      <c r="L866" s="40"/>
      <c r="M866" s="40"/>
      <c r="N866" s="421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20"/>
      <c r="AA866" s="40"/>
      <c r="AB866" s="422"/>
      <c r="AC866" s="422"/>
    </row>
    <row r="867" ht="14.25" customHeight="1">
      <c r="A867" s="418"/>
      <c r="B867" s="40"/>
      <c r="C867" s="40"/>
      <c r="D867" s="419"/>
      <c r="E867" s="40"/>
      <c r="F867" s="40"/>
      <c r="G867" s="40"/>
      <c r="H867" s="40"/>
      <c r="I867" s="420"/>
      <c r="J867" s="40"/>
      <c r="K867" s="40"/>
      <c r="L867" s="40"/>
      <c r="M867" s="40"/>
      <c r="N867" s="421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20"/>
      <c r="AA867" s="40"/>
      <c r="AB867" s="422"/>
      <c r="AC867" s="422"/>
    </row>
    <row r="868" ht="14.25" customHeight="1">
      <c r="A868" s="418"/>
      <c r="B868" s="40"/>
      <c r="C868" s="40"/>
      <c r="D868" s="419"/>
      <c r="E868" s="40"/>
      <c r="F868" s="40"/>
      <c r="G868" s="40"/>
      <c r="H868" s="40"/>
      <c r="I868" s="420"/>
      <c r="J868" s="40"/>
      <c r="K868" s="40"/>
      <c r="L868" s="40"/>
      <c r="M868" s="40"/>
      <c r="N868" s="421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20"/>
      <c r="AA868" s="40"/>
      <c r="AB868" s="422"/>
      <c r="AC868" s="422"/>
    </row>
    <row r="869" ht="14.25" customHeight="1">
      <c r="A869" s="418"/>
      <c r="B869" s="40"/>
      <c r="C869" s="40"/>
      <c r="D869" s="419"/>
      <c r="E869" s="40"/>
      <c r="F869" s="40"/>
      <c r="G869" s="40"/>
      <c r="H869" s="40"/>
      <c r="I869" s="420"/>
      <c r="J869" s="40"/>
      <c r="K869" s="40"/>
      <c r="L869" s="40"/>
      <c r="M869" s="40"/>
      <c r="N869" s="421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20"/>
      <c r="AA869" s="40"/>
      <c r="AB869" s="422"/>
      <c r="AC869" s="422"/>
    </row>
    <row r="870" ht="14.25" customHeight="1">
      <c r="A870" s="418"/>
      <c r="B870" s="40"/>
      <c r="C870" s="40"/>
      <c r="D870" s="419"/>
      <c r="E870" s="40"/>
      <c r="F870" s="40"/>
      <c r="G870" s="40"/>
      <c r="H870" s="40"/>
      <c r="I870" s="420"/>
      <c r="J870" s="40"/>
      <c r="K870" s="40"/>
      <c r="L870" s="40"/>
      <c r="M870" s="40"/>
      <c r="N870" s="421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20"/>
      <c r="AA870" s="40"/>
      <c r="AB870" s="422"/>
      <c r="AC870" s="422"/>
    </row>
    <row r="871" ht="14.25" customHeight="1">
      <c r="A871" s="418"/>
      <c r="B871" s="40"/>
      <c r="C871" s="40"/>
      <c r="D871" s="419"/>
      <c r="E871" s="40"/>
      <c r="F871" s="40"/>
      <c r="G871" s="40"/>
      <c r="H871" s="40"/>
      <c r="I871" s="420"/>
      <c r="J871" s="40"/>
      <c r="K871" s="40"/>
      <c r="L871" s="40"/>
      <c r="M871" s="40"/>
      <c r="N871" s="421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20"/>
      <c r="AA871" s="40"/>
      <c r="AB871" s="422"/>
      <c r="AC871" s="422"/>
    </row>
    <row r="872" ht="14.25" customHeight="1">
      <c r="A872" s="418"/>
      <c r="B872" s="40"/>
      <c r="C872" s="40"/>
      <c r="D872" s="419"/>
      <c r="E872" s="40"/>
      <c r="F872" s="40"/>
      <c r="G872" s="40"/>
      <c r="H872" s="40"/>
      <c r="I872" s="420"/>
      <c r="J872" s="40"/>
      <c r="K872" s="40"/>
      <c r="L872" s="40"/>
      <c r="M872" s="40"/>
      <c r="N872" s="421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20"/>
      <c r="AA872" s="40"/>
      <c r="AB872" s="422"/>
      <c r="AC872" s="422"/>
    </row>
    <row r="873" ht="14.25" customHeight="1">
      <c r="A873" s="418"/>
      <c r="B873" s="40"/>
      <c r="C873" s="40"/>
      <c r="D873" s="419"/>
      <c r="E873" s="40"/>
      <c r="F873" s="40"/>
      <c r="G873" s="40"/>
      <c r="H873" s="40"/>
      <c r="I873" s="420"/>
      <c r="J873" s="40"/>
      <c r="K873" s="40"/>
      <c r="L873" s="40"/>
      <c r="M873" s="40"/>
      <c r="N873" s="421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20"/>
      <c r="AA873" s="40"/>
      <c r="AB873" s="422"/>
      <c r="AC873" s="422"/>
    </row>
    <row r="874" ht="14.25" customHeight="1">
      <c r="A874" s="418"/>
      <c r="B874" s="40"/>
      <c r="C874" s="40"/>
      <c r="D874" s="419"/>
      <c r="E874" s="40"/>
      <c r="F874" s="40"/>
      <c r="G874" s="40"/>
      <c r="H874" s="40"/>
      <c r="I874" s="420"/>
      <c r="J874" s="40"/>
      <c r="K874" s="40"/>
      <c r="L874" s="40"/>
      <c r="M874" s="40"/>
      <c r="N874" s="421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20"/>
      <c r="AA874" s="40"/>
      <c r="AB874" s="422"/>
      <c r="AC874" s="422"/>
    </row>
    <row r="875" ht="14.25" customHeight="1">
      <c r="A875" s="418"/>
      <c r="B875" s="40"/>
      <c r="C875" s="40"/>
      <c r="D875" s="419"/>
      <c r="E875" s="40"/>
      <c r="F875" s="40"/>
      <c r="G875" s="40"/>
      <c r="H875" s="40"/>
      <c r="I875" s="420"/>
      <c r="J875" s="40"/>
      <c r="K875" s="40"/>
      <c r="L875" s="40"/>
      <c r="M875" s="40"/>
      <c r="N875" s="421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20"/>
      <c r="AA875" s="40"/>
      <c r="AB875" s="422"/>
      <c r="AC875" s="422"/>
    </row>
    <row r="876" ht="14.25" customHeight="1">
      <c r="A876" s="418"/>
      <c r="B876" s="40"/>
      <c r="C876" s="40"/>
      <c r="D876" s="419"/>
      <c r="E876" s="40"/>
      <c r="F876" s="40"/>
      <c r="G876" s="40"/>
      <c r="H876" s="40"/>
      <c r="I876" s="420"/>
      <c r="J876" s="40"/>
      <c r="K876" s="40"/>
      <c r="L876" s="40"/>
      <c r="M876" s="40"/>
      <c r="N876" s="421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20"/>
      <c r="AA876" s="40"/>
      <c r="AB876" s="422"/>
      <c r="AC876" s="422"/>
    </row>
    <row r="877" ht="14.25" customHeight="1">
      <c r="A877" s="418"/>
      <c r="B877" s="40"/>
      <c r="C877" s="40"/>
      <c r="D877" s="419"/>
      <c r="E877" s="40"/>
      <c r="F877" s="40"/>
      <c r="G877" s="40"/>
      <c r="H877" s="40"/>
      <c r="I877" s="420"/>
      <c r="J877" s="40"/>
      <c r="K877" s="40"/>
      <c r="L877" s="40"/>
      <c r="M877" s="40"/>
      <c r="N877" s="421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20"/>
      <c r="AA877" s="40"/>
      <c r="AB877" s="422"/>
      <c r="AC877" s="422"/>
    </row>
    <row r="878" ht="14.25" customHeight="1">
      <c r="A878" s="418"/>
      <c r="B878" s="40"/>
      <c r="C878" s="40"/>
      <c r="D878" s="419"/>
      <c r="E878" s="40"/>
      <c r="F878" s="40"/>
      <c r="G878" s="40"/>
      <c r="H878" s="40"/>
      <c r="I878" s="420"/>
      <c r="J878" s="40"/>
      <c r="K878" s="40"/>
      <c r="L878" s="40"/>
      <c r="M878" s="40"/>
      <c r="N878" s="421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20"/>
      <c r="AA878" s="40"/>
      <c r="AB878" s="422"/>
      <c r="AC878" s="422"/>
    </row>
    <row r="879" ht="14.25" customHeight="1">
      <c r="A879" s="418"/>
      <c r="B879" s="40"/>
      <c r="C879" s="40"/>
      <c r="D879" s="419"/>
      <c r="E879" s="40"/>
      <c r="F879" s="40"/>
      <c r="G879" s="40"/>
      <c r="H879" s="40"/>
      <c r="I879" s="420"/>
      <c r="J879" s="40"/>
      <c r="K879" s="40"/>
      <c r="L879" s="40"/>
      <c r="M879" s="40"/>
      <c r="N879" s="421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20"/>
      <c r="AA879" s="40"/>
      <c r="AB879" s="422"/>
      <c r="AC879" s="422"/>
    </row>
    <row r="880" ht="14.25" customHeight="1">
      <c r="A880" s="418"/>
      <c r="B880" s="40"/>
      <c r="C880" s="40"/>
      <c r="D880" s="419"/>
      <c r="E880" s="40"/>
      <c r="F880" s="40"/>
      <c r="G880" s="40"/>
      <c r="H880" s="40"/>
      <c r="I880" s="420"/>
      <c r="J880" s="40"/>
      <c r="K880" s="40"/>
      <c r="L880" s="40"/>
      <c r="M880" s="40"/>
      <c r="N880" s="421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20"/>
      <c r="AA880" s="40"/>
      <c r="AB880" s="422"/>
      <c r="AC880" s="422"/>
    </row>
    <row r="881" ht="14.25" customHeight="1">
      <c r="A881" s="418"/>
      <c r="B881" s="40"/>
      <c r="C881" s="40"/>
      <c r="D881" s="419"/>
      <c r="E881" s="40"/>
      <c r="F881" s="40"/>
      <c r="G881" s="40"/>
      <c r="H881" s="40"/>
      <c r="I881" s="420"/>
      <c r="J881" s="40"/>
      <c r="K881" s="40"/>
      <c r="L881" s="40"/>
      <c r="M881" s="40"/>
      <c r="N881" s="421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20"/>
      <c r="AA881" s="40"/>
      <c r="AB881" s="422"/>
      <c r="AC881" s="422"/>
    </row>
    <row r="882" ht="14.25" customHeight="1">
      <c r="A882" s="418"/>
      <c r="B882" s="40"/>
      <c r="C882" s="40"/>
      <c r="D882" s="419"/>
      <c r="E882" s="40"/>
      <c r="F882" s="40"/>
      <c r="G882" s="40"/>
      <c r="H882" s="40"/>
      <c r="I882" s="420"/>
      <c r="J882" s="40"/>
      <c r="K882" s="40"/>
      <c r="L882" s="40"/>
      <c r="M882" s="40"/>
      <c r="N882" s="421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20"/>
      <c r="AA882" s="40"/>
      <c r="AB882" s="422"/>
      <c r="AC882" s="422"/>
    </row>
    <row r="883" ht="14.25" customHeight="1">
      <c r="A883" s="418"/>
      <c r="B883" s="40"/>
      <c r="C883" s="40"/>
      <c r="D883" s="419"/>
      <c r="E883" s="40"/>
      <c r="F883" s="40"/>
      <c r="G883" s="40"/>
      <c r="H883" s="40"/>
      <c r="I883" s="420"/>
      <c r="J883" s="40"/>
      <c r="K883" s="40"/>
      <c r="L883" s="40"/>
      <c r="M883" s="40"/>
      <c r="N883" s="421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20"/>
      <c r="AA883" s="40"/>
      <c r="AB883" s="422"/>
      <c r="AC883" s="422"/>
    </row>
    <row r="884" ht="14.25" customHeight="1">
      <c r="A884" s="418"/>
      <c r="B884" s="40"/>
      <c r="C884" s="40"/>
      <c r="D884" s="419"/>
      <c r="E884" s="40"/>
      <c r="F884" s="40"/>
      <c r="G884" s="40"/>
      <c r="H884" s="40"/>
      <c r="I884" s="420"/>
      <c r="J884" s="40"/>
      <c r="K884" s="40"/>
      <c r="L884" s="40"/>
      <c r="M884" s="40"/>
      <c r="N884" s="421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20"/>
      <c r="AA884" s="40"/>
      <c r="AB884" s="422"/>
      <c r="AC884" s="422"/>
    </row>
    <row r="885" ht="14.25" customHeight="1">
      <c r="A885" s="418"/>
      <c r="B885" s="40"/>
      <c r="C885" s="40"/>
      <c r="D885" s="419"/>
      <c r="E885" s="40"/>
      <c r="F885" s="40"/>
      <c r="G885" s="40"/>
      <c r="H885" s="40"/>
      <c r="I885" s="420"/>
      <c r="J885" s="40"/>
      <c r="K885" s="40"/>
      <c r="L885" s="40"/>
      <c r="M885" s="40"/>
      <c r="N885" s="421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20"/>
      <c r="AA885" s="40"/>
      <c r="AB885" s="422"/>
      <c r="AC885" s="422"/>
    </row>
    <row r="886" ht="14.25" customHeight="1">
      <c r="A886" s="418"/>
      <c r="B886" s="40"/>
      <c r="C886" s="40"/>
      <c r="D886" s="419"/>
      <c r="E886" s="40"/>
      <c r="F886" s="40"/>
      <c r="G886" s="40"/>
      <c r="H886" s="40"/>
      <c r="I886" s="420"/>
      <c r="J886" s="40"/>
      <c r="K886" s="40"/>
      <c r="L886" s="40"/>
      <c r="M886" s="40"/>
      <c r="N886" s="421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20"/>
      <c r="AA886" s="40"/>
      <c r="AB886" s="422"/>
      <c r="AC886" s="422"/>
    </row>
    <row r="887" ht="14.25" customHeight="1">
      <c r="A887" s="418"/>
      <c r="B887" s="40"/>
      <c r="C887" s="40"/>
      <c r="D887" s="419"/>
      <c r="E887" s="40"/>
      <c r="F887" s="40"/>
      <c r="G887" s="40"/>
      <c r="H887" s="40"/>
      <c r="I887" s="420"/>
      <c r="J887" s="40"/>
      <c r="K887" s="40"/>
      <c r="L887" s="40"/>
      <c r="M887" s="40"/>
      <c r="N887" s="421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20"/>
      <c r="AA887" s="40"/>
      <c r="AB887" s="422"/>
      <c r="AC887" s="422"/>
    </row>
    <row r="888" ht="14.25" customHeight="1">
      <c r="A888" s="418"/>
      <c r="B888" s="40"/>
      <c r="C888" s="40"/>
      <c r="D888" s="419"/>
      <c r="E888" s="40"/>
      <c r="F888" s="40"/>
      <c r="G888" s="40"/>
      <c r="H888" s="40"/>
      <c r="I888" s="420"/>
      <c r="J888" s="40"/>
      <c r="K888" s="40"/>
      <c r="L888" s="40"/>
      <c r="M888" s="40"/>
      <c r="N888" s="421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20"/>
      <c r="AA888" s="40"/>
      <c r="AB888" s="422"/>
      <c r="AC888" s="422"/>
    </row>
    <row r="889" ht="14.25" customHeight="1">
      <c r="A889" s="418"/>
      <c r="B889" s="40"/>
      <c r="C889" s="40"/>
      <c r="D889" s="419"/>
      <c r="E889" s="40"/>
      <c r="F889" s="40"/>
      <c r="G889" s="40"/>
      <c r="H889" s="40"/>
      <c r="I889" s="420"/>
      <c r="J889" s="40"/>
      <c r="K889" s="40"/>
      <c r="L889" s="40"/>
      <c r="M889" s="40"/>
      <c r="N889" s="421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20"/>
      <c r="AA889" s="40"/>
      <c r="AB889" s="422"/>
      <c r="AC889" s="422"/>
    </row>
    <row r="890" ht="14.25" customHeight="1">
      <c r="A890" s="418"/>
      <c r="B890" s="40"/>
      <c r="C890" s="40"/>
      <c r="D890" s="419"/>
      <c r="E890" s="40"/>
      <c r="F890" s="40"/>
      <c r="G890" s="40"/>
      <c r="H890" s="40"/>
      <c r="I890" s="420"/>
      <c r="J890" s="40"/>
      <c r="K890" s="40"/>
      <c r="L890" s="40"/>
      <c r="M890" s="40"/>
      <c r="N890" s="421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20"/>
      <c r="AA890" s="40"/>
      <c r="AB890" s="422"/>
      <c r="AC890" s="422"/>
    </row>
    <row r="891" ht="14.25" customHeight="1">
      <c r="A891" s="418"/>
      <c r="B891" s="40"/>
      <c r="C891" s="40"/>
      <c r="D891" s="419"/>
      <c r="E891" s="40"/>
      <c r="F891" s="40"/>
      <c r="G891" s="40"/>
      <c r="H891" s="40"/>
      <c r="I891" s="420"/>
      <c r="J891" s="40"/>
      <c r="K891" s="40"/>
      <c r="L891" s="40"/>
      <c r="M891" s="40"/>
      <c r="N891" s="421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20"/>
      <c r="AA891" s="40"/>
      <c r="AB891" s="422"/>
      <c r="AC891" s="422"/>
    </row>
    <row r="892" ht="14.25" customHeight="1">
      <c r="A892" s="418"/>
      <c r="B892" s="40"/>
      <c r="C892" s="40"/>
      <c r="D892" s="419"/>
      <c r="E892" s="40"/>
      <c r="F892" s="40"/>
      <c r="G892" s="40"/>
      <c r="H892" s="40"/>
      <c r="I892" s="420"/>
      <c r="J892" s="40"/>
      <c r="K892" s="40"/>
      <c r="L892" s="40"/>
      <c r="M892" s="40"/>
      <c r="N892" s="421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20"/>
      <c r="AA892" s="40"/>
      <c r="AB892" s="422"/>
      <c r="AC892" s="422"/>
    </row>
    <row r="893" ht="14.25" customHeight="1">
      <c r="A893" s="418"/>
      <c r="B893" s="40"/>
      <c r="C893" s="40"/>
      <c r="D893" s="419"/>
      <c r="E893" s="40"/>
      <c r="F893" s="40"/>
      <c r="G893" s="40"/>
      <c r="H893" s="40"/>
      <c r="I893" s="420"/>
      <c r="J893" s="40"/>
      <c r="K893" s="40"/>
      <c r="L893" s="40"/>
      <c r="M893" s="40"/>
      <c r="N893" s="421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20"/>
      <c r="AA893" s="40"/>
      <c r="AB893" s="422"/>
      <c r="AC893" s="422"/>
    </row>
    <row r="894" ht="14.25" customHeight="1">
      <c r="A894" s="418"/>
      <c r="B894" s="40"/>
      <c r="C894" s="40"/>
      <c r="D894" s="419"/>
      <c r="E894" s="40"/>
      <c r="F894" s="40"/>
      <c r="G894" s="40"/>
      <c r="H894" s="40"/>
      <c r="I894" s="420"/>
      <c r="J894" s="40"/>
      <c r="K894" s="40"/>
      <c r="L894" s="40"/>
      <c r="M894" s="40"/>
      <c r="N894" s="421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20"/>
      <c r="AA894" s="40"/>
      <c r="AB894" s="422"/>
      <c r="AC894" s="422"/>
    </row>
    <row r="895" ht="14.25" customHeight="1">
      <c r="A895" s="418"/>
      <c r="B895" s="40"/>
      <c r="C895" s="40"/>
      <c r="D895" s="419"/>
      <c r="E895" s="40"/>
      <c r="F895" s="40"/>
      <c r="G895" s="40"/>
      <c r="H895" s="40"/>
      <c r="I895" s="420"/>
      <c r="J895" s="40"/>
      <c r="K895" s="40"/>
      <c r="L895" s="40"/>
      <c r="M895" s="40"/>
      <c r="N895" s="421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20"/>
      <c r="AA895" s="40"/>
      <c r="AB895" s="422"/>
      <c r="AC895" s="422"/>
    </row>
    <row r="896" ht="14.25" customHeight="1">
      <c r="A896" s="418"/>
      <c r="B896" s="40"/>
      <c r="C896" s="40"/>
      <c r="D896" s="419"/>
      <c r="E896" s="40"/>
      <c r="F896" s="40"/>
      <c r="G896" s="40"/>
      <c r="H896" s="40"/>
      <c r="I896" s="420"/>
      <c r="J896" s="40"/>
      <c r="K896" s="40"/>
      <c r="L896" s="40"/>
      <c r="M896" s="40"/>
      <c r="N896" s="421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20"/>
      <c r="AA896" s="40"/>
      <c r="AB896" s="422"/>
      <c r="AC896" s="422"/>
    </row>
    <row r="897" ht="14.25" customHeight="1">
      <c r="A897" s="418"/>
      <c r="B897" s="40"/>
      <c r="C897" s="40"/>
      <c r="D897" s="419"/>
      <c r="E897" s="40"/>
      <c r="F897" s="40"/>
      <c r="G897" s="40"/>
      <c r="H897" s="40"/>
      <c r="I897" s="420"/>
      <c r="J897" s="40"/>
      <c r="K897" s="40"/>
      <c r="L897" s="40"/>
      <c r="M897" s="40"/>
      <c r="N897" s="421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20"/>
      <c r="AA897" s="40"/>
      <c r="AB897" s="422"/>
      <c r="AC897" s="422"/>
    </row>
    <row r="898" ht="14.25" customHeight="1">
      <c r="A898" s="418"/>
      <c r="B898" s="40"/>
      <c r="C898" s="40"/>
      <c r="D898" s="419"/>
      <c r="E898" s="40"/>
      <c r="F898" s="40"/>
      <c r="G898" s="40"/>
      <c r="H898" s="40"/>
      <c r="I898" s="420"/>
      <c r="J898" s="40"/>
      <c r="K898" s="40"/>
      <c r="L898" s="40"/>
      <c r="M898" s="40"/>
      <c r="N898" s="421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20"/>
      <c r="AA898" s="40"/>
      <c r="AB898" s="422"/>
      <c r="AC898" s="422"/>
    </row>
    <row r="899" ht="14.25" customHeight="1">
      <c r="A899" s="418"/>
      <c r="B899" s="40"/>
      <c r="C899" s="40"/>
      <c r="D899" s="419"/>
      <c r="E899" s="40"/>
      <c r="F899" s="40"/>
      <c r="G899" s="40"/>
      <c r="H899" s="40"/>
      <c r="I899" s="420"/>
      <c r="J899" s="40"/>
      <c r="K899" s="40"/>
      <c r="L899" s="40"/>
      <c r="M899" s="40"/>
      <c r="N899" s="421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20"/>
      <c r="AA899" s="40"/>
      <c r="AB899" s="422"/>
      <c r="AC899" s="422"/>
    </row>
    <row r="900" ht="14.25" customHeight="1">
      <c r="A900" s="418"/>
      <c r="B900" s="40"/>
      <c r="C900" s="40"/>
      <c r="D900" s="419"/>
      <c r="E900" s="40"/>
      <c r="F900" s="40"/>
      <c r="G900" s="40"/>
      <c r="H900" s="40"/>
      <c r="I900" s="420"/>
      <c r="J900" s="40"/>
      <c r="K900" s="40"/>
      <c r="L900" s="40"/>
      <c r="M900" s="40"/>
      <c r="N900" s="421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20"/>
      <c r="AA900" s="40"/>
      <c r="AB900" s="422"/>
      <c r="AC900" s="422"/>
    </row>
    <row r="901" ht="14.25" customHeight="1">
      <c r="A901" s="418"/>
      <c r="B901" s="40"/>
      <c r="C901" s="40"/>
      <c r="D901" s="419"/>
      <c r="E901" s="40"/>
      <c r="F901" s="40"/>
      <c r="G901" s="40"/>
      <c r="H901" s="40"/>
      <c r="I901" s="420"/>
      <c r="J901" s="40"/>
      <c r="K901" s="40"/>
      <c r="L901" s="40"/>
      <c r="M901" s="40"/>
      <c r="N901" s="421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20"/>
      <c r="AA901" s="40"/>
      <c r="AB901" s="422"/>
      <c r="AC901" s="422"/>
    </row>
    <row r="902" ht="14.25" customHeight="1">
      <c r="A902" s="418"/>
      <c r="B902" s="40"/>
      <c r="C902" s="40"/>
      <c r="D902" s="419"/>
      <c r="E902" s="40"/>
      <c r="F902" s="40"/>
      <c r="G902" s="40"/>
      <c r="H902" s="40"/>
      <c r="I902" s="420"/>
      <c r="J902" s="40"/>
      <c r="K902" s="40"/>
      <c r="L902" s="40"/>
      <c r="M902" s="40"/>
      <c r="N902" s="421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20"/>
      <c r="AA902" s="40"/>
      <c r="AB902" s="422"/>
      <c r="AC902" s="422"/>
    </row>
    <row r="903" ht="14.25" customHeight="1">
      <c r="A903" s="418"/>
      <c r="B903" s="40"/>
      <c r="C903" s="40"/>
      <c r="D903" s="419"/>
      <c r="E903" s="40"/>
      <c r="F903" s="40"/>
      <c r="G903" s="40"/>
      <c r="H903" s="40"/>
      <c r="I903" s="420"/>
      <c r="J903" s="40"/>
      <c r="K903" s="40"/>
      <c r="L903" s="40"/>
      <c r="M903" s="40"/>
      <c r="N903" s="421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20"/>
      <c r="AA903" s="40"/>
      <c r="AB903" s="422"/>
      <c r="AC903" s="422"/>
    </row>
    <row r="904" ht="14.25" customHeight="1">
      <c r="A904" s="418"/>
      <c r="B904" s="40"/>
      <c r="C904" s="40"/>
      <c r="D904" s="419"/>
      <c r="E904" s="40"/>
      <c r="F904" s="40"/>
      <c r="G904" s="40"/>
      <c r="H904" s="40"/>
      <c r="I904" s="420"/>
      <c r="J904" s="40"/>
      <c r="K904" s="40"/>
      <c r="L904" s="40"/>
      <c r="M904" s="40"/>
      <c r="N904" s="421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20"/>
      <c r="AA904" s="40"/>
      <c r="AB904" s="422"/>
      <c r="AC904" s="422"/>
    </row>
    <row r="905" ht="14.25" customHeight="1">
      <c r="A905" s="418"/>
      <c r="B905" s="40"/>
      <c r="C905" s="40"/>
      <c r="D905" s="419"/>
      <c r="E905" s="40"/>
      <c r="F905" s="40"/>
      <c r="G905" s="40"/>
      <c r="H905" s="40"/>
      <c r="I905" s="420"/>
      <c r="J905" s="40"/>
      <c r="K905" s="40"/>
      <c r="L905" s="40"/>
      <c r="M905" s="40"/>
      <c r="N905" s="421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20"/>
      <c r="AA905" s="40"/>
      <c r="AB905" s="422"/>
      <c r="AC905" s="422"/>
    </row>
    <row r="906" ht="14.25" customHeight="1">
      <c r="A906" s="418"/>
      <c r="B906" s="40"/>
      <c r="C906" s="40"/>
      <c r="D906" s="419"/>
      <c r="E906" s="40"/>
      <c r="F906" s="40"/>
      <c r="G906" s="40"/>
      <c r="H906" s="40"/>
      <c r="I906" s="420"/>
      <c r="J906" s="40"/>
      <c r="K906" s="40"/>
      <c r="L906" s="40"/>
      <c r="M906" s="40"/>
      <c r="N906" s="421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20"/>
      <c r="AA906" s="40"/>
      <c r="AB906" s="422"/>
      <c r="AC906" s="422"/>
    </row>
    <row r="907" ht="14.25" customHeight="1">
      <c r="A907" s="418"/>
      <c r="B907" s="40"/>
      <c r="C907" s="40"/>
      <c r="D907" s="419"/>
      <c r="E907" s="40"/>
      <c r="F907" s="40"/>
      <c r="G907" s="40"/>
      <c r="H907" s="40"/>
      <c r="I907" s="420"/>
      <c r="J907" s="40"/>
      <c r="K907" s="40"/>
      <c r="L907" s="40"/>
      <c r="M907" s="40"/>
      <c r="N907" s="421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20"/>
      <c r="AA907" s="40"/>
      <c r="AB907" s="422"/>
      <c r="AC907" s="422"/>
    </row>
    <row r="908" ht="14.25" customHeight="1">
      <c r="A908" s="418"/>
      <c r="B908" s="40"/>
      <c r="C908" s="40"/>
      <c r="D908" s="419"/>
      <c r="E908" s="40"/>
      <c r="F908" s="40"/>
      <c r="G908" s="40"/>
      <c r="H908" s="40"/>
      <c r="I908" s="420"/>
      <c r="J908" s="40"/>
      <c r="K908" s="40"/>
      <c r="L908" s="40"/>
      <c r="M908" s="40"/>
      <c r="N908" s="421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20"/>
      <c r="AA908" s="40"/>
      <c r="AB908" s="422"/>
      <c r="AC908" s="422"/>
    </row>
    <row r="909" ht="14.25" customHeight="1">
      <c r="A909" s="418"/>
      <c r="B909" s="40"/>
      <c r="C909" s="40"/>
      <c r="D909" s="419"/>
      <c r="E909" s="40"/>
      <c r="F909" s="40"/>
      <c r="G909" s="40"/>
      <c r="H909" s="40"/>
      <c r="I909" s="420"/>
      <c r="J909" s="40"/>
      <c r="K909" s="40"/>
      <c r="L909" s="40"/>
      <c r="M909" s="40"/>
      <c r="N909" s="421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20"/>
      <c r="AA909" s="40"/>
      <c r="AB909" s="422"/>
      <c r="AC909" s="422"/>
    </row>
    <row r="910" ht="14.25" customHeight="1">
      <c r="A910" s="418"/>
      <c r="B910" s="40"/>
      <c r="C910" s="40"/>
      <c r="D910" s="419"/>
      <c r="E910" s="40"/>
      <c r="F910" s="40"/>
      <c r="G910" s="40"/>
      <c r="H910" s="40"/>
      <c r="I910" s="420"/>
      <c r="J910" s="40"/>
      <c r="K910" s="40"/>
      <c r="L910" s="40"/>
      <c r="M910" s="40"/>
      <c r="N910" s="421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20"/>
      <c r="AA910" s="40"/>
      <c r="AB910" s="422"/>
      <c r="AC910" s="422"/>
    </row>
    <row r="911" ht="14.25" customHeight="1">
      <c r="A911" s="418"/>
      <c r="B911" s="40"/>
      <c r="C911" s="40"/>
      <c r="D911" s="419"/>
      <c r="E911" s="40"/>
      <c r="F911" s="40"/>
      <c r="G911" s="40"/>
      <c r="H911" s="40"/>
      <c r="I911" s="420"/>
      <c r="J911" s="40"/>
      <c r="K911" s="40"/>
      <c r="L911" s="40"/>
      <c r="M911" s="40"/>
      <c r="N911" s="421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20"/>
      <c r="AA911" s="40"/>
      <c r="AB911" s="422"/>
      <c r="AC911" s="422"/>
    </row>
    <row r="912" ht="14.25" customHeight="1">
      <c r="A912" s="418"/>
      <c r="B912" s="40"/>
      <c r="C912" s="40"/>
      <c r="D912" s="419"/>
      <c r="E912" s="40"/>
      <c r="F912" s="40"/>
      <c r="G912" s="40"/>
      <c r="H912" s="40"/>
      <c r="I912" s="420"/>
      <c r="J912" s="40"/>
      <c r="K912" s="40"/>
      <c r="L912" s="40"/>
      <c r="M912" s="40"/>
      <c r="N912" s="421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20"/>
      <c r="AA912" s="40"/>
      <c r="AB912" s="422"/>
      <c r="AC912" s="422"/>
    </row>
    <row r="913" ht="14.25" customHeight="1">
      <c r="A913" s="418"/>
      <c r="B913" s="40"/>
      <c r="C913" s="40"/>
      <c r="D913" s="419"/>
      <c r="E913" s="40"/>
      <c r="F913" s="40"/>
      <c r="G913" s="40"/>
      <c r="H913" s="40"/>
      <c r="I913" s="420"/>
      <c r="J913" s="40"/>
      <c r="K913" s="40"/>
      <c r="L913" s="40"/>
      <c r="M913" s="40"/>
      <c r="N913" s="421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20"/>
      <c r="AA913" s="40"/>
      <c r="AB913" s="422"/>
      <c r="AC913" s="422"/>
    </row>
    <row r="914" ht="14.25" customHeight="1">
      <c r="A914" s="418"/>
      <c r="B914" s="40"/>
      <c r="C914" s="40"/>
      <c r="D914" s="419"/>
      <c r="E914" s="40"/>
      <c r="F914" s="40"/>
      <c r="G914" s="40"/>
      <c r="H914" s="40"/>
      <c r="I914" s="420"/>
      <c r="J914" s="40"/>
      <c r="K914" s="40"/>
      <c r="L914" s="40"/>
      <c r="M914" s="40"/>
      <c r="N914" s="421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20"/>
      <c r="AA914" s="40"/>
      <c r="AB914" s="422"/>
      <c r="AC914" s="422"/>
    </row>
    <row r="915" ht="14.25" customHeight="1">
      <c r="A915" s="418"/>
      <c r="B915" s="40"/>
      <c r="C915" s="40"/>
      <c r="D915" s="419"/>
      <c r="E915" s="40"/>
      <c r="F915" s="40"/>
      <c r="G915" s="40"/>
      <c r="H915" s="40"/>
      <c r="I915" s="420"/>
      <c r="J915" s="40"/>
      <c r="K915" s="40"/>
      <c r="L915" s="40"/>
      <c r="M915" s="40"/>
      <c r="N915" s="421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20"/>
      <c r="AA915" s="40"/>
      <c r="AB915" s="422"/>
      <c r="AC915" s="422"/>
    </row>
    <row r="916" ht="14.25" customHeight="1">
      <c r="A916" s="418"/>
      <c r="B916" s="40"/>
      <c r="C916" s="40"/>
      <c r="D916" s="419"/>
      <c r="E916" s="40"/>
      <c r="F916" s="40"/>
      <c r="G916" s="40"/>
      <c r="H916" s="40"/>
      <c r="I916" s="420"/>
      <c r="J916" s="40"/>
      <c r="K916" s="40"/>
      <c r="L916" s="40"/>
      <c r="M916" s="40"/>
      <c r="N916" s="421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20"/>
      <c r="AA916" s="40"/>
      <c r="AB916" s="422"/>
      <c r="AC916" s="422"/>
    </row>
    <row r="917" ht="14.25" customHeight="1">
      <c r="A917" s="418"/>
      <c r="B917" s="40"/>
      <c r="C917" s="40"/>
      <c r="D917" s="419"/>
      <c r="E917" s="40"/>
      <c r="F917" s="40"/>
      <c r="G917" s="40"/>
      <c r="H917" s="40"/>
      <c r="I917" s="420"/>
      <c r="J917" s="40"/>
      <c r="K917" s="40"/>
      <c r="L917" s="40"/>
      <c r="M917" s="40"/>
      <c r="N917" s="421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20"/>
      <c r="AA917" s="40"/>
      <c r="AB917" s="422"/>
      <c r="AC917" s="422"/>
    </row>
    <row r="918" ht="14.25" customHeight="1">
      <c r="A918" s="418"/>
      <c r="B918" s="40"/>
      <c r="C918" s="40"/>
      <c r="D918" s="419"/>
      <c r="E918" s="40"/>
      <c r="F918" s="40"/>
      <c r="G918" s="40"/>
      <c r="H918" s="40"/>
      <c r="I918" s="420"/>
      <c r="J918" s="40"/>
      <c r="K918" s="40"/>
      <c r="L918" s="40"/>
      <c r="M918" s="40"/>
      <c r="N918" s="421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20"/>
      <c r="AA918" s="40"/>
      <c r="AB918" s="422"/>
      <c r="AC918" s="422"/>
    </row>
    <row r="919" ht="14.25" customHeight="1">
      <c r="A919" s="418"/>
      <c r="B919" s="40"/>
      <c r="C919" s="40"/>
      <c r="D919" s="419"/>
      <c r="E919" s="40"/>
      <c r="F919" s="40"/>
      <c r="G919" s="40"/>
      <c r="H919" s="40"/>
      <c r="I919" s="420"/>
      <c r="J919" s="40"/>
      <c r="K919" s="40"/>
      <c r="L919" s="40"/>
      <c r="M919" s="40"/>
      <c r="N919" s="421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20"/>
      <c r="AA919" s="40"/>
      <c r="AB919" s="422"/>
      <c r="AC919" s="422"/>
    </row>
    <row r="920" ht="14.25" customHeight="1">
      <c r="A920" s="418"/>
      <c r="B920" s="40"/>
      <c r="C920" s="40"/>
      <c r="D920" s="419"/>
      <c r="E920" s="40"/>
      <c r="F920" s="40"/>
      <c r="G920" s="40"/>
      <c r="H920" s="40"/>
      <c r="I920" s="420"/>
      <c r="J920" s="40"/>
      <c r="K920" s="40"/>
      <c r="L920" s="40"/>
      <c r="M920" s="40"/>
      <c r="N920" s="421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20"/>
      <c r="AA920" s="40"/>
      <c r="AB920" s="422"/>
      <c r="AC920" s="422"/>
    </row>
    <row r="921" ht="14.25" customHeight="1">
      <c r="A921" s="418"/>
      <c r="B921" s="40"/>
      <c r="C921" s="40"/>
      <c r="D921" s="419"/>
      <c r="E921" s="40"/>
      <c r="F921" s="40"/>
      <c r="G921" s="40"/>
      <c r="H921" s="40"/>
      <c r="I921" s="420"/>
      <c r="J921" s="40"/>
      <c r="K921" s="40"/>
      <c r="L921" s="40"/>
      <c r="M921" s="40"/>
      <c r="N921" s="421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20"/>
      <c r="AA921" s="40"/>
      <c r="AB921" s="422"/>
      <c r="AC921" s="422"/>
    </row>
    <row r="922" ht="14.25" customHeight="1">
      <c r="A922" s="418"/>
      <c r="B922" s="40"/>
      <c r="C922" s="40"/>
      <c r="D922" s="419"/>
      <c r="E922" s="40"/>
      <c r="F922" s="40"/>
      <c r="G922" s="40"/>
      <c r="H922" s="40"/>
      <c r="I922" s="420"/>
      <c r="J922" s="40"/>
      <c r="K922" s="40"/>
      <c r="L922" s="40"/>
      <c r="M922" s="40"/>
      <c r="N922" s="421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20"/>
      <c r="AA922" s="40"/>
      <c r="AB922" s="422"/>
      <c r="AC922" s="422"/>
    </row>
    <row r="923" ht="14.25" customHeight="1">
      <c r="A923" s="418"/>
      <c r="B923" s="40"/>
      <c r="C923" s="40"/>
      <c r="D923" s="419"/>
      <c r="E923" s="40"/>
      <c r="F923" s="40"/>
      <c r="G923" s="40"/>
      <c r="H923" s="40"/>
      <c r="I923" s="420"/>
      <c r="J923" s="40"/>
      <c r="K923" s="40"/>
      <c r="L923" s="40"/>
      <c r="M923" s="40"/>
      <c r="N923" s="421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20"/>
      <c r="AA923" s="40"/>
      <c r="AB923" s="422"/>
      <c r="AC923" s="422"/>
    </row>
    <row r="924" ht="14.25" customHeight="1">
      <c r="A924" s="418"/>
      <c r="B924" s="40"/>
      <c r="C924" s="40"/>
      <c r="D924" s="419"/>
      <c r="E924" s="40"/>
      <c r="F924" s="40"/>
      <c r="G924" s="40"/>
      <c r="H924" s="40"/>
      <c r="I924" s="420"/>
      <c r="J924" s="40"/>
      <c r="K924" s="40"/>
      <c r="L924" s="40"/>
      <c r="M924" s="40"/>
      <c r="N924" s="421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20"/>
      <c r="AA924" s="40"/>
      <c r="AB924" s="422"/>
      <c r="AC924" s="422"/>
    </row>
    <row r="925" ht="14.25" customHeight="1">
      <c r="A925" s="418"/>
      <c r="B925" s="40"/>
      <c r="C925" s="40"/>
      <c r="D925" s="419"/>
      <c r="E925" s="40"/>
      <c r="F925" s="40"/>
      <c r="G925" s="40"/>
      <c r="H925" s="40"/>
      <c r="I925" s="420"/>
      <c r="J925" s="40"/>
      <c r="K925" s="40"/>
      <c r="L925" s="40"/>
      <c r="M925" s="40"/>
      <c r="N925" s="421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20"/>
      <c r="AA925" s="40"/>
      <c r="AB925" s="422"/>
      <c r="AC925" s="422"/>
    </row>
    <row r="926" ht="14.25" customHeight="1">
      <c r="A926" s="418"/>
      <c r="B926" s="40"/>
      <c r="C926" s="40"/>
      <c r="D926" s="419"/>
      <c r="E926" s="40"/>
      <c r="F926" s="40"/>
      <c r="G926" s="40"/>
      <c r="H926" s="40"/>
      <c r="I926" s="420"/>
      <c r="J926" s="40"/>
      <c r="K926" s="40"/>
      <c r="L926" s="40"/>
      <c r="M926" s="40"/>
      <c r="N926" s="421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20"/>
      <c r="AA926" s="40"/>
      <c r="AB926" s="422"/>
      <c r="AC926" s="422"/>
    </row>
    <row r="927" ht="14.25" customHeight="1">
      <c r="A927" s="418"/>
      <c r="B927" s="40"/>
      <c r="C927" s="40"/>
      <c r="D927" s="419"/>
      <c r="E927" s="40"/>
      <c r="F927" s="40"/>
      <c r="G927" s="40"/>
      <c r="H927" s="40"/>
      <c r="I927" s="420"/>
      <c r="J927" s="40"/>
      <c r="K927" s="40"/>
      <c r="L927" s="40"/>
      <c r="M927" s="40"/>
      <c r="N927" s="421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20"/>
      <c r="AA927" s="40"/>
      <c r="AB927" s="422"/>
      <c r="AC927" s="422"/>
    </row>
    <row r="928" ht="14.25" customHeight="1">
      <c r="A928" s="418"/>
      <c r="B928" s="40"/>
      <c r="C928" s="40"/>
      <c r="D928" s="419"/>
      <c r="E928" s="40"/>
      <c r="F928" s="40"/>
      <c r="G928" s="40"/>
      <c r="H928" s="40"/>
      <c r="I928" s="420"/>
      <c r="J928" s="40"/>
      <c r="K928" s="40"/>
      <c r="L928" s="40"/>
      <c r="M928" s="40"/>
      <c r="N928" s="421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20"/>
      <c r="AA928" s="40"/>
      <c r="AB928" s="422"/>
      <c r="AC928" s="422"/>
    </row>
    <row r="929" ht="14.25" customHeight="1">
      <c r="A929" s="418"/>
      <c r="B929" s="40"/>
      <c r="C929" s="40"/>
      <c r="D929" s="419"/>
      <c r="E929" s="40"/>
      <c r="F929" s="40"/>
      <c r="G929" s="40"/>
      <c r="H929" s="40"/>
      <c r="I929" s="420"/>
      <c r="J929" s="40"/>
      <c r="K929" s="40"/>
      <c r="L929" s="40"/>
      <c r="M929" s="40"/>
      <c r="N929" s="421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20"/>
      <c r="AA929" s="40"/>
      <c r="AB929" s="422"/>
      <c r="AC929" s="422"/>
    </row>
    <row r="930" ht="14.25" customHeight="1">
      <c r="A930" s="418"/>
      <c r="B930" s="40"/>
      <c r="C930" s="40"/>
      <c r="D930" s="419"/>
      <c r="E930" s="40"/>
      <c r="F930" s="40"/>
      <c r="G930" s="40"/>
      <c r="H930" s="40"/>
      <c r="I930" s="420"/>
      <c r="J930" s="40"/>
      <c r="K930" s="40"/>
      <c r="L930" s="40"/>
      <c r="M930" s="40"/>
      <c r="N930" s="421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20"/>
      <c r="AA930" s="40"/>
      <c r="AB930" s="422"/>
      <c r="AC930" s="422"/>
    </row>
    <row r="931" ht="14.25" customHeight="1">
      <c r="A931" s="418"/>
      <c r="B931" s="40"/>
      <c r="C931" s="40"/>
      <c r="D931" s="419"/>
      <c r="E931" s="40"/>
      <c r="F931" s="40"/>
      <c r="G931" s="40"/>
      <c r="H931" s="40"/>
      <c r="I931" s="420"/>
      <c r="J931" s="40"/>
      <c r="K931" s="40"/>
      <c r="L931" s="40"/>
      <c r="M931" s="40"/>
      <c r="N931" s="421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20"/>
      <c r="AA931" s="40"/>
      <c r="AB931" s="422"/>
      <c r="AC931" s="422"/>
    </row>
    <row r="932" ht="14.25" customHeight="1">
      <c r="A932" s="418"/>
      <c r="B932" s="40"/>
      <c r="C932" s="40"/>
      <c r="D932" s="419"/>
      <c r="E932" s="40"/>
      <c r="F932" s="40"/>
      <c r="G932" s="40"/>
      <c r="H932" s="40"/>
      <c r="I932" s="420"/>
      <c r="J932" s="40"/>
      <c r="K932" s="40"/>
      <c r="L932" s="40"/>
      <c r="M932" s="40"/>
      <c r="N932" s="421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20"/>
      <c r="AA932" s="40"/>
      <c r="AB932" s="422"/>
      <c r="AC932" s="422"/>
    </row>
    <row r="933" ht="14.25" customHeight="1">
      <c r="A933" s="418"/>
      <c r="B933" s="40"/>
      <c r="C933" s="40"/>
      <c r="D933" s="419"/>
      <c r="E933" s="40"/>
      <c r="F933" s="40"/>
      <c r="G933" s="40"/>
      <c r="H933" s="40"/>
      <c r="I933" s="420"/>
      <c r="J933" s="40"/>
      <c r="K933" s="40"/>
      <c r="L933" s="40"/>
      <c r="M933" s="40"/>
      <c r="N933" s="421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20"/>
      <c r="AA933" s="40"/>
      <c r="AB933" s="422"/>
      <c r="AC933" s="422"/>
    </row>
    <row r="934" ht="14.25" customHeight="1">
      <c r="A934" s="418"/>
      <c r="B934" s="40"/>
      <c r="C934" s="40"/>
      <c r="D934" s="419"/>
      <c r="E934" s="40"/>
      <c r="F934" s="40"/>
      <c r="G934" s="40"/>
      <c r="H934" s="40"/>
      <c r="I934" s="420"/>
      <c r="J934" s="40"/>
      <c r="K934" s="40"/>
      <c r="L934" s="40"/>
      <c r="M934" s="40"/>
      <c r="N934" s="421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20"/>
      <c r="AA934" s="40"/>
      <c r="AB934" s="422"/>
      <c r="AC934" s="422"/>
    </row>
    <row r="935" ht="14.25" customHeight="1">
      <c r="A935" s="418"/>
      <c r="B935" s="40"/>
      <c r="C935" s="40"/>
      <c r="D935" s="419"/>
      <c r="E935" s="40"/>
      <c r="F935" s="40"/>
      <c r="G935" s="40"/>
      <c r="H935" s="40"/>
      <c r="I935" s="420"/>
      <c r="J935" s="40"/>
      <c r="K935" s="40"/>
      <c r="L935" s="40"/>
      <c r="M935" s="40"/>
      <c r="N935" s="421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20"/>
      <c r="AA935" s="40"/>
      <c r="AB935" s="422"/>
      <c r="AC935" s="422"/>
    </row>
    <row r="936" ht="14.25" customHeight="1">
      <c r="A936" s="418"/>
      <c r="B936" s="40"/>
      <c r="C936" s="40"/>
      <c r="D936" s="419"/>
      <c r="E936" s="40"/>
      <c r="F936" s="40"/>
      <c r="G936" s="40"/>
      <c r="H936" s="40"/>
      <c r="I936" s="420"/>
      <c r="J936" s="40"/>
      <c r="K936" s="40"/>
      <c r="L936" s="40"/>
      <c r="M936" s="40"/>
      <c r="N936" s="421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20"/>
      <c r="AA936" s="40"/>
      <c r="AB936" s="422"/>
      <c r="AC936" s="422"/>
    </row>
    <row r="937" ht="14.25" customHeight="1">
      <c r="A937" s="418"/>
      <c r="B937" s="40"/>
      <c r="C937" s="40"/>
      <c r="D937" s="419"/>
      <c r="E937" s="40"/>
      <c r="F937" s="40"/>
      <c r="G937" s="40"/>
      <c r="H937" s="40"/>
      <c r="I937" s="420"/>
      <c r="J937" s="40"/>
      <c r="K937" s="40"/>
      <c r="L937" s="40"/>
      <c r="M937" s="40"/>
      <c r="N937" s="421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20"/>
      <c r="AA937" s="40"/>
      <c r="AB937" s="422"/>
      <c r="AC937" s="422"/>
    </row>
    <row r="938" ht="14.25" customHeight="1">
      <c r="A938" s="418"/>
      <c r="B938" s="40"/>
      <c r="C938" s="40"/>
      <c r="D938" s="419"/>
      <c r="E938" s="40"/>
      <c r="F938" s="40"/>
      <c r="G938" s="40"/>
      <c r="H938" s="40"/>
      <c r="I938" s="420"/>
      <c r="J938" s="40"/>
      <c r="K938" s="40"/>
      <c r="L938" s="40"/>
      <c r="M938" s="40"/>
      <c r="N938" s="421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20"/>
      <c r="AA938" s="40"/>
      <c r="AB938" s="422"/>
      <c r="AC938" s="422"/>
    </row>
    <row r="939" ht="14.25" customHeight="1">
      <c r="A939" s="418"/>
      <c r="B939" s="40"/>
      <c r="C939" s="40"/>
      <c r="D939" s="419"/>
      <c r="E939" s="40"/>
      <c r="F939" s="40"/>
      <c r="G939" s="40"/>
      <c r="H939" s="40"/>
      <c r="I939" s="420"/>
      <c r="J939" s="40"/>
      <c r="K939" s="40"/>
      <c r="L939" s="40"/>
      <c r="M939" s="40"/>
      <c r="N939" s="421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20"/>
      <c r="AA939" s="40"/>
      <c r="AB939" s="422"/>
      <c r="AC939" s="422"/>
    </row>
    <row r="940" ht="14.25" customHeight="1">
      <c r="A940" s="418"/>
      <c r="B940" s="40"/>
      <c r="C940" s="40"/>
      <c r="D940" s="419"/>
      <c r="E940" s="40"/>
      <c r="F940" s="40"/>
      <c r="G940" s="40"/>
      <c r="H940" s="40"/>
      <c r="I940" s="420"/>
      <c r="J940" s="40"/>
      <c r="K940" s="40"/>
      <c r="L940" s="40"/>
      <c r="M940" s="40"/>
      <c r="N940" s="421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20"/>
      <c r="AA940" s="40"/>
      <c r="AB940" s="422"/>
      <c r="AC940" s="422"/>
    </row>
    <row r="941" ht="14.25" customHeight="1">
      <c r="A941" s="418"/>
      <c r="B941" s="40"/>
      <c r="C941" s="40"/>
      <c r="D941" s="419"/>
      <c r="E941" s="40"/>
      <c r="F941" s="40"/>
      <c r="G941" s="40"/>
      <c r="H941" s="40"/>
      <c r="I941" s="420"/>
      <c r="J941" s="40"/>
      <c r="K941" s="40"/>
      <c r="L941" s="40"/>
      <c r="M941" s="40"/>
      <c r="N941" s="421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20"/>
      <c r="AA941" s="40"/>
      <c r="AB941" s="422"/>
      <c r="AC941" s="422"/>
    </row>
    <row r="942" ht="14.25" customHeight="1">
      <c r="A942" s="418"/>
      <c r="B942" s="40"/>
      <c r="C942" s="40"/>
      <c r="D942" s="419"/>
      <c r="E942" s="40"/>
      <c r="F942" s="40"/>
      <c r="G942" s="40"/>
      <c r="H942" s="40"/>
      <c r="I942" s="420"/>
      <c r="J942" s="40"/>
      <c r="K942" s="40"/>
      <c r="L942" s="40"/>
      <c r="M942" s="40"/>
      <c r="N942" s="421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20"/>
      <c r="AA942" s="40"/>
      <c r="AB942" s="422"/>
      <c r="AC942" s="422"/>
    </row>
    <row r="943" ht="14.25" customHeight="1">
      <c r="A943" s="418"/>
      <c r="B943" s="40"/>
      <c r="C943" s="40"/>
      <c r="D943" s="419"/>
      <c r="E943" s="40"/>
      <c r="F943" s="40"/>
      <c r="G943" s="40"/>
      <c r="H943" s="40"/>
      <c r="I943" s="420"/>
      <c r="J943" s="40"/>
      <c r="K943" s="40"/>
      <c r="L943" s="40"/>
      <c r="M943" s="40"/>
      <c r="N943" s="421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20"/>
      <c r="AA943" s="40"/>
      <c r="AB943" s="422"/>
      <c r="AC943" s="422"/>
    </row>
    <row r="944" ht="14.25" customHeight="1">
      <c r="A944" s="418"/>
      <c r="B944" s="40"/>
      <c r="C944" s="40"/>
      <c r="D944" s="419"/>
      <c r="E944" s="40"/>
      <c r="F944" s="40"/>
      <c r="G944" s="40"/>
      <c r="H944" s="40"/>
      <c r="I944" s="420"/>
      <c r="J944" s="40"/>
      <c r="K944" s="40"/>
      <c r="L944" s="40"/>
      <c r="M944" s="40"/>
      <c r="N944" s="421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20"/>
      <c r="AA944" s="40"/>
      <c r="AB944" s="422"/>
      <c r="AC944" s="422"/>
    </row>
    <row r="945" ht="14.25" customHeight="1">
      <c r="A945" s="418"/>
      <c r="B945" s="40"/>
      <c r="C945" s="40"/>
      <c r="D945" s="419"/>
      <c r="E945" s="40"/>
      <c r="F945" s="40"/>
      <c r="G945" s="40"/>
      <c r="H945" s="40"/>
      <c r="I945" s="420"/>
      <c r="J945" s="40"/>
      <c r="K945" s="40"/>
      <c r="L945" s="40"/>
      <c r="M945" s="40"/>
      <c r="N945" s="421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20"/>
      <c r="AA945" s="40"/>
      <c r="AB945" s="422"/>
      <c r="AC945" s="422"/>
    </row>
    <row r="946" ht="14.25" customHeight="1">
      <c r="A946" s="418"/>
      <c r="B946" s="40"/>
      <c r="C946" s="40"/>
      <c r="D946" s="419"/>
      <c r="E946" s="40"/>
      <c r="F946" s="40"/>
      <c r="G946" s="40"/>
      <c r="H946" s="40"/>
      <c r="I946" s="420"/>
      <c r="J946" s="40"/>
      <c r="K946" s="40"/>
      <c r="L946" s="40"/>
      <c r="M946" s="40"/>
      <c r="N946" s="421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20"/>
      <c r="AA946" s="40"/>
      <c r="AB946" s="422"/>
      <c r="AC946" s="422"/>
    </row>
    <row r="947" ht="14.25" customHeight="1">
      <c r="A947" s="418"/>
      <c r="B947" s="40"/>
      <c r="C947" s="40"/>
      <c r="D947" s="419"/>
      <c r="E947" s="40"/>
      <c r="F947" s="40"/>
      <c r="G947" s="40"/>
      <c r="H947" s="40"/>
      <c r="I947" s="420"/>
      <c r="J947" s="40"/>
      <c r="K947" s="40"/>
      <c r="L947" s="40"/>
      <c r="M947" s="40"/>
      <c r="N947" s="421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20"/>
      <c r="AA947" s="40"/>
      <c r="AB947" s="422"/>
      <c r="AC947" s="422"/>
    </row>
    <row r="948" ht="14.25" customHeight="1">
      <c r="A948" s="418"/>
      <c r="B948" s="40"/>
      <c r="C948" s="40"/>
      <c r="D948" s="419"/>
      <c r="E948" s="40"/>
      <c r="F948" s="40"/>
      <c r="G948" s="40"/>
      <c r="H948" s="40"/>
      <c r="I948" s="420"/>
      <c r="J948" s="40"/>
      <c r="K948" s="40"/>
      <c r="L948" s="40"/>
      <c r="M948" s="40"/>
      <c r="N948" s="421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20"/>
      <c r="AA948" s="40"/>
      <c r="AB948" s="422"/>
      <c r="AC948" s="422"/>
    </row>
    <row r="949" ht="14.25" customHeight="1">
      <c r="A949" s="418"/>
      <c r="B949" s="40"/>
      <c r="C949" s="40"/>
      <c r="D949" s="419"/>
      <c r="E949" s="40"/>
      <c r="F949" s="40"/>
      <c r="G949" s="40"/>
      <c r="H949" s="40"/>
      <c r="I949" s="420"/>
      <c r="J949" s="40"/>
      <c r="K949" s="40"/>
      <c r="L949" s="40"/>
      <c r="M949" s="40"/>
      <c r="N949" s="421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20"/>
      <c r="AA949" s="40"/>
      <c r="AB949" s="422"/>
      <c r="AC949" s="422"/>
    </row>
    <row r="950" ht="14.25" customHeight="1">
      <c r="A950" s="418"/>
      <c r="B950" s="40"/>
      <c r="C950" s="40"/>
      <c r="D950" s="419"/>
      <c r="E950" s="40"/>
      <c r="F950" s="40"/>
      <c r="G950" s="40"/>
      <c r="H950" s="40"/>
      <c r="I950" s="420"/>
      <c r="J950" s="40"/>
      <c r="K950" s="40"/>
      <c r="L950" s="40"/>
      <c r="M950" s="40"/>
      <c r="N950" s="421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20"/>
      <c r="AA950" s="40"/>
      <c r="AB950" s="422"/>
      <c r="AC950" s="422"/>
    </row>
    <row r="951" ht="14.25" customHeight="1">
      <c r="A951" s="418"/>
      <c r="B951" s="40"/>
      <c r="C951" s="40"/>
      <c r="D951" s="419"/>
      <c r="E951" s="40"/>
      <c r="F951" s="40"/>
      <c r="G951" s="40"/>
      <c r="H951" s="40"/>
      <c r="I951" s="420"/>
      <c r="J951" s="40"/>
      <c r="K951" s="40"/>
      <c r="L951" s="40"/>
      <c r="M951" s="40"/>
      <c r="N951" s="421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20"/>
      <c r="AA951" s="40"/>
      <c r="AB951" s="422"/>
      <c r="AC951" s="422"/>
    </row>
    <row r="952" ht="14.25" customHeight="1">
      <c r="A952" s="418"/>
      <c r="B952" s="40"/>
      <c r="C952" s="40"/>
      <c r="D952" s="419"/>
      <c r="E952" s="40"/>
      <c r="F952" s="40"/>
      <c r="G952" s="40"/>
      <c r="H952" s="40"/>
      <c r="I952" s="420"/>
      <c r="J952" s="40"/>
      <c r="K952" s="40"/>
      <c r="L952" s="40"/>
      <c r="M952" s="40"/>
      <c r="N952" s="421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20"/>
      <c r="AA952" s="40"/>
      <c r="AB952" s="422"/>
      <c r="AC952" s="422"/>
    </row>
    <row r="953" ht="14.25" customHeight="1">
      <c r="A953" s="418"/>
      <c r="B953" s="40"/>
      <c r="C953" s="40"/>
      <c r="D953" s="419"/>
      <c r="E953" s="40"/>
      <c r="F953" s="40"/>
      <c r="G953" s="40"/>
      <c r="H953" s="40"/>
      <c r="I953" s="420"/>
      <c r="J953" s="40"/>
      <c r="K953" s="40"/>
      <c r="L953" s="40"/>
      <c r="M953" s="40"/>
      <c r="N953" s="421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20"/>
      <c r="AA953" s="40"/>
      <c r="AB953" s="422"/>
      <c r="AC953" s="422"/>
    </row>
    <row r="954" ht="14.25" customHeight="1">
      <c r="A954" s="418"/>
      <c r="B954" s="40"/>
      <c r="C954" s="40"/>
      <c r="D954" s="419"/>
      <c r="E954" s="40"/>
      <c r="F954" s="40"/>
      <c r="G954" s="40"/>
      <c r="H954" s="40"/>
      <c r="I954" s="420"/>
      <c r="J954" s="40"/>
      <c r="K954" s="40"/>
      <c r="L954" s="40"/>
      <c r="M954" s="40"/>
      <c r="N954" s="421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20"/>
      <c r="AA954" s="40"/>
      <c r="AB954" s="422"/>
      <c r="AC954" s="422"/>
    </row>
    <row r="955" ht="14.25" customHeight="1">
      <c r="A955" s="418"/>
      <c r="B955" s="40"/>
      <c r="C955" s="40"/>
      <c r="D955" s="419"/>
      <c r="E955" s="40"/>
      <c r="F955" s="40"/>
      <c r="G955" s="40"/>
      <c r="H955" s="40"/>
      <c r="I955" s="420"/>
      <c r="J955" s="40"/>
      <c r="K955" s="40"/>
      <c r="L955" s="40"/>
      <c r="M955" s="40"/>
      <c r="N955" s="421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20"/>
      <c r="AA955" s="40"/>
      <c r="AB955" s="422"/>
      <c r="AC955" s="422"/>
    </row>
    <row r="956" ht="14.25" customHeight="1">
      <c r="A956" s="418"/>
      <c r="B956" s="40"/>
      <c r="C956" s="40"/>
      <c r="D956" s="419"/>
      <c r="E956" s="40"/>
      <c r="F956" s="40"/>
      <c r="G956" s="40"/>
      <c r="H956" s="40"/>
      <c r="I956" s="420"/>
      <c r="J956" s="40"/>
      <c r="K956" s="40"/>
      <c r="L956" s="40"/>
      <c r="M956" s="40"/>
      <c r="N956" s="421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20"/>
      <c r="AA956" s="40"/>
      <c r="AB956" s="422"/>
      <c r="AC956" s="422"/>
    </row>
    <row r="957" ht="14.25" customHeight="1">
      <c r="A957" s="418"/>
      <c r="B957" s="40"/>
      <c r="C957" s="40"/>
      <c r="D957" s="419"/>
      <c r="E957" s="40"/>
      <c r="F957" s="40"/>
      <c r="G957" s="40"/>
      <c r="H957" s="40"/>
      <c r="I957" s="420"/>
      <c r="J957" s="40"/>
      <c r="K957" s="40"/>
      <c r="L957" s="40"/>
      <c r="M957" s="40"/>
      <c r="N957" s="421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20"/>
      <c r="AA957" s="40"/>
      <c r="AB957" s="422"/>
      <c r="AC957" s="422"/>
    </row>
    <row r="958" ht="14.25" customHeight="1">
      <c r="A958" s="418"/>
      <c r="B958" s="40"/>
      <c r="C958" s="40"/>
      <c r="D958" s="419"/>
      <c r="E958" s="40"/>
      <c r="F958" s="40"/>
      <c r="G958" s="40"/>
      <c r="H958" s="40"/>
      <c r="I958" s="420"/>
      <c r="J958" s="40"/>
      <c r="K958" s="40"/>
      <c r="L958" s="40"/>
      <c r="M958" s="40"/>
      <c r="N958" s="421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20"/>
      <c r="AA958" s="40"/>
      <c r="AB958" s="422"/>
      <c r="AC958" s="422"/>
    </row>
    <row r="959" ht="14.25" customHeight="1">
      <c r="A959" s="418"/>
      <c r="B959" s="40"/>
      <c r="C959" s="40"/>
      <c r="D959" s="419"/>
      <c r="E959" s="40"/>
      <c r="F959" s="40"/>
      <c r="G959" s="40"/>
      <c r="H959" s="40"/>
      <c r="I959" s="420"/>
      <c r="J959" s="40"/>
      <c r="K959" s="40"/>
      <c r="L959" s="40"/>
      <c r="M959" s="40"/>
      <c r="N959" s="421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20"/>
      <c r="AA959" s="40"/>
      <c r="AB959" s="422"/>
      <c r="AC959" s="422"/>
    </row>
    <row r="960" ht="14.25" customHeight="1">
      <c r="A960" s="418"/>
      <c r="B960" s="40"/>
      <c r="C960" s="40"/>
      <c r="D960" s="419"/>
      <c r="E960" s="40"/>
      <c r="F960" s="40"/>
      <c r="G960" s="40"/>
      <c r="H960" s="40"/>
      <c r="I960" s="420"/>
      <c r="J960" s="40"/>
      <c r="K960" s="40"/>
      <c r="L960" s="40"/>
      <c r="M960" s="40"/>
      <c r="N960" s="421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20"/>
      <c r="AA960" s="40"/>
      <c r="AB960" s="422"/>
      <c r="AC960" s="422"/>
    </row>
    <row r="961" ht="14.25" customHeight="1">
      <c r="A961" s="418"/>
      <c r="B961" s="40"/>
      <c r="C961" s="40"/>
      <c r="D961" s="419"/>
      <c r="E961" s="40"/>
      <c r="F961" s="40"/>
      <c r="G961" s="40"/>
      <c r="H961" s="40"/>
      <c r="I961" s="420"/>
      <c r="J961" s="40"/>
      <c r="K961" s="40"/>
      <c r="L961" s="40"/>
      <c r="M961" s="40"/>
      <c r="N961" s="421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20"/>
      <c r="AA961" s="40"/>
      <c r="AB961" s="422"/>
      <c r="AC961" s="422"/>
    </row>
    <row r="962" ht="14.25" customHeight="1">
      <c r="A962" s="418"/>
      <c r="B962" s="40"/>
      <c r="C962" s="40"/>
      <c r="D962" s="419"/>
      <c r="E962" s="40"/>
      <c r="F962" s="40"/>
      <c r="G962" s="40"/>
      <c r="H962" s="40"/>
      <c r="I962" s="420"/>
      <c r="J962" s="40"/>
      <c r="K962" s="40"/>
      <c r="L962" s="40"/>
      <c r="M962" s="40"/>
      <c r="N962" s="421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20"/>
      <c r="AA962" s="40"/>
      <c r="AB962" s="422"/>
      <c r="AC962" s="422"/>
    </row>
    <row r="963" ht="14.25" customHeight="1">
      <c r="A963" s="418"/>
      <c r="B963" s="40"/>
      <c r="C963" s="40"/>
      <c r="D963" s="419"/>
      <c r="E963" s="40"/>
      <c r="F963" s="40"/>
      <c r="G963" s="40"/>
      <c r="H963" s="40"/>
      <c r="I963" s="420"/>
      <c r="J963" s="40"/>
      <c r="K963" s="40"/>
      <c r="L963" s="40"/>
      <c r="M963" s="40"/>
      <c r="N963" s="421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20"/>
      <c r="AA963" s="40"/>
      <c r="AB963" s="422"/>
      <c r="AC963" s="422"/>
    </row>
    <row r="964" ht="14.25" customHeight="1">
      <c r="A964" s="418"/>
      <c r="B964" s="40"/>
      <c r="C964" s="40"/>
      <c r="D964" s="419"/>
      <c r="E964" s="40"/>
      <c r="F964" s="40"/>
      <c r="G964" s="40"/>
      <c r="H964" s="40"/>
      <c r="I964" s="420"/>
      <c r="J964" s="40"/>
      <c r="K964" s="40"/>
      <c r="L964" s="40"/>
      <c r="M964" s="40"/>
      <c r="N964" s="421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20"/>
      <c r="AA964" s="40"/>
      <c r="AB964" s="422"/>
      <c r="AC964" s="422"/>
    </row>
    <row r="965" ht="14.25" customHeight="1">
      <c r="A965" s="418"/>
      <c r="B965" s="40"/>
      <c r="C965" s="40"/>
      <c r="D965" s="419"/>
      <c r="E965" s="40"/>
      <c r="F965" s="40"/>
      <c r="G965" s="40"/>
      <c r="H965" s="40"/>
      <c r="I965" s="420"/>
      <c r="J965" s="40"/>
      <c r="K965" s="40"/>
      <c r="L965" s="40"/>
      <c r="M965" s="40"/>
      <c r="N965" s="421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20"/>
      <c r="AA965" s="40"/>
      <c r="AB965" s="422"/>
      <c r="AC965" s="422"/>
    </row>
    <row r="966" ht="14.25" customHeight="1">
      <c r="A966" s="418"/>
      <c r="B966" s="40"/>
      <c r="C966" s="40"/>
      <c r="D966" s="419"/>
      <c r="E966" s="40"/>
      <c r="F966" s="40"/>
      <c r="G966" s="40"/>
      <c r="H966" s="40"/>
      <c r="I966" s="420"/>
      <c r="J966" s="40"/>
      <c r="K966" s="40"/>
      <c r="L966" s="40"/>
      <c r="M966" s="40"/>
      <c r="N966" s="421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20"/>
      <c r="AA966" s="40"/>
      <c r="AB966" s="422"/>
      <c r="AC966" s="422"/>
    </row>
    <row r="967" ht="14.25" customHeight="1">
      <c r="A967" s="418"/>
      <c r="B967" s="40"/>
      <c r="C967" s="40"/>
      <c r="D967" s="419"/>
      <c r="E967" s="40"/>
      <c r="F967" s="40"/>
      <c r="G967" s="40"/>
      <c r="H967" s="40"/>
      <c r="I967" s="420"/>
      <c r="J967" s="40"/>
      <c r="K967" s="40"/>
      <c r="L967" s="40"/>
      <c r="M967" s="40"/>
      <c r="N967" s="421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20"/>
      <c r="AA967" s="40"/>
      <c r="AB967" s="422"/>
      <c r="AC967" s="422"/>
    </row>
    <row r="968" ht="14.25" customHeight="1">
      <c r="A968" s="418"/>
      <c r="B968" s="40"/>
      <c r="C968" s="40"/>
      <c r="D968" s="419"/>
      <c r="E968" s="40"/>
      <c r="F968" s="40"/>
      <c r="G968" s="40"/>
      <c r="H968" s="40"/>
      <c r="I968" s="420"/>
      <c r="J968" s="40"/>
      <c r="K968" s="40"/>
      <c r="L968" s="40"/>
      <c r="M968" s="40"/>
      <c r="N968" s="421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20"/>
      <c r="AA968" s="40"/>
      <c r="AB968" s="422"/>
      <c r="AC968" s="422"/>
    </row>
    <row r="969" ht="14.25" customHeight="1">
      <c r="A969" s="418"/>
      <c r="B969" s="40"/>
      <c r="C969" s="40"/>
      <c r="D969" s="419"/>
      <c r="E969" s="40"/>
      <c r="F969" s="40"/>
      <c r="G969" s="40"/>
      <c r="H969" s="40"/>
      <c r="I969" s="420"/>
      <c r="J969" s="40"/>
      <c r="K969" s="40"/>
      <c r="L969" s="40"/>
      <c r="M969" s="40"/>
      <c r="N969" s="421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20"/>
      <c r="AA969" s="40"/>
      <c r="AB969" s="422"/>
      <c r="AC969" s="422"/>
    </row>
    <row r="970" ht="14.25" customHeight="1">
      <c r="A970" s="418"/>
      <c r="B970" s="40"/>
      <c r="C970" s="40"/>
      <c r="D970" s="419"/>
      <c r="E970" s="40"/>
      <c r="F970" s="40"/>
      <c r="G970" s="40"/>
      <c r="H970" s="40"/>
      <c r="I970" s="420"/>
      <c r="J970" s="40"/>
      <c r="K970" s="40"/>
      <c r="L970" s="40"/>
      <c r="M970" s="40"/>
      <c r="N970" s="421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20"/>
      <c r="AA970" s="40"/>
      <c r="AB970" s="422"/>
      <c r="AC970" s="422"/>
    </row>
    <row r="971" ht="14.25" customHeight="1">
      <c r="A971" s="418"/>
      <c r="B971" s="40"/>
      <c r="C971" s="40"/>
      <c r="D971" s="419"/>
      <c r="E971" s="40"/>
      <c r="F971" s="40"/>
      <c r="G971" s="40"/>
      <c r="H971" s="40"/>
      <c r="I971" s="420"/>
      <c r="J971" s="40"/>
      <c r="K971" s="40"/>
      <c r="L971" s="40"/>
      <c r="M971" s="40"/>
      <c r="N971" s="421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20"/>
      <c r="AA971" s="40"/>
      <c r="AB971" s="422"/>
      <c r="AC971" s="422"/>
    </row>
    <row r="972" ht="14.25" customHeight="1">
      <c r="A972" s="418"/>
      <c r="B972" s="40"/>
      <c r="C972" s="40"/>
      <c r="D972" s="419"/>
      <c r="E972" s="40"/>
      <c r="F972" s="40"/>
      <c r="G972" s="40"/>
      <c r="H972" s="40"/>
      <c r="I972" s="420"/>
      <c r="J972" s="40"/>
      <c r="K972" s="40"/>
      <c r="L972" s="40"/>
      <c r="M972" s="40"/>
      <c r="N972" s="421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20"/>
      <c r="AA972" s="40"/>
      <c r="AB972" s="422"/>
      <c r="AC972" s="422"/>
    </row>
    <row r="973" ht="14.25" customHeight="1">
      <c r="A973" s="418"/>
      <c r="B973" s="40"/>
      <c r="C973" s="40"/>
      <c r="D973" s="419"/>
      <c r="E973" s="40"/>
      <c r="F973" s="40"/>
      <c r="G973" s="40"/>
      <c r="H973" s="40"/>
      <c r="I973" s="420"/>
      <c r="J973" s="40"/>
      <c r="K973" s="40"/>
      <c r="L973" s="40"/>
      <c r="M973" s="40"/>
      <c r="N973" s="421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20"/>
      <c r="AA973" s="40"/>
      <c r="AB973" s="422"/>
      <c r="AC973" s="422"/>
    </row>
    <row r="974" ht="14.25" customHeight="1">
      <c r="A974" s="418"/>
      <c r="B974" s="40"/>
      <c r="C974" s="40"/>
      <c r="D974" s="419"/>
      <c r="E974" s="40"/>
      <c r="F974" s="40"/>
      <c r="G974" s="40"/>
      <c r="H974" s="40"/>
      <c r="I974" s="420"/>
      <c r="J974" s="40"/>
      <c r="K974" s="40"/>
      <c r="L974" s="40"/>
      <c r="M974" s="40"/>
      <c r="N974" s="421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20"/>
      <c r="AA974" s="40"/>
      <c r="AB974" s="422"/>
      <c r="AC974" s="422"/>
    </row>
    <row r="975" ht="14.25" customHeight="1">
      <c r="A975" s="418"/>
      <c r="B975" s="40"/>
      <c r="C975" s="40"/>
      <c r="D975" s="419"/>
      <c r="E975" s="40"/>
      <c r="F975" s="40"/>
      <c r="G975" s="40"/>
      <c r="H975" s="40"/>
      <c r="I975" s="420"/>
      <c r="J975" s="40"/>
      <c r="K975" s="40"/>
      <c r="L975" s="40"/>
      <c r="M975" s="40"/>
      <c r="N975" s="421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20"/>
      <c r="AA975" s="40"/>
      <c r="AB975" s="422"/>
      <c r="AC975" s="422"/>
    </row>
    <row r="976" ht="14.25" customHeight="1">
      <c r="A976" s="418"/>
      <c r="B976" s="40"/>
      <c r="C976" s="40"/>
      <c r="D976" s="419"/>
      <c r="E976" s="40"/>
      <c r="F976" s="40"/>
      <c r="G976" s="40"/>
      <c r="H976" s="40"/>
      <c r="I976" s="420"/>
      <c r="J976" s="40"/>
      <c r="K976" s="40"/>
      <c r="L976" s="40"/>
      <c r="M976" s="40"/>
      <c r="N976" s="421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20"/>
      <c r="AA976" s="40"/>
      <c r="AB976" s="422"/>
      <c r="AC976" s="422"/>
    </row>
    <row r="977" ht="14.25" customHeight="1">
      <c r="A977" s="418"/>
      <c r="B977" s="40"/>
      <c r="C977" s="40"/>
      <c r="D977" s="419"/>
      <c r="E977" s="40"/>
      <c r="F977" s="40"/>
      <c r="G977" s="40"/>
      <c r="H977" s="40"/>
      <c r="I977" s="420"/>
      <c r="J977" s="40"/>
      <c r="K977" s="40"/>
      <c r="L977" s="40"/>
      <c r="M977" s="40"/>
      <c r="N977" s="421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20"/>
      <c r="AA977" s="40"/>
      <c r="AB977" s="422"/>
      <c r="AC977" s="422"/>
    </row>
    <row r="978" ht="14.25" customHeight="1">
      <c r="A978" s="418"/>
      <c r="B978" s="40"/>
      <c r="C978" s="40"/>
      <c r="D978" s="419"/>
      <c r="E978" s="40"/>
      <c r="F978" s="40"/>
      <c r="G978" s="40"/>
      <c r="H978" s="40"/>
      <c r="I978" s="420"/>
      <c r="J978" s="40"/>
      <c r="K978" s="40"/>
      <c r="L978" s="40"/>
      <c r="M978" s="40"/>
      <c r="N978" s="421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20"/>
      <c r="AA978" s="40"/>
      <c r="AB978" s="422"/>
      <c r="AC978" s="422"/>
    </row>
    <row r="979" ht="14.25" customHeight="1">
      <c r="A979" s="418"/>
      <c r="B979" s="40"/>
      <c r="C979" s="40"/>
      <c r="D979" s="419"/>
      <c r="E979" s="40"/>
      <c r="F979" s="40"/>
      <c r="G979" s="40"/>
      <c r="H979" s="40"/>
      <c r="I979" s="420"/>
      <c r="J979" s="40"/>
      <c r="K979" s="40"/>
      <c r="L979" s="40"/>
      <c r="M979" s="40"/>
      <c r="N979" s="421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20"/>
      <c r="AA979" s="40"/>
      <c r="AB979" s="422"/>
      <c r="AC979" s="422"/>
    </row>
    <row r="980" ht="14.25" customHeight="1">
      <c r="A980" s="418"/>
      <c r="B980" s="40"/>
      <c r="C980" s="40"/>
      <c r="D980" s="419"/>
      <c r="E980" s="40"/>
      <c r="F980" s="40"/>
      <c r="G980" s="40"/>
      <c r="H980" s="40"/>
      <c r="I980" s="420"/>
      <c r="J980" s="40"/>
      <c r="K980" s="40"/>
      <c r="L980" s="40"/>
      <c r="M980" s="40"/>
      <c r="N980" s="421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20"/>
      <c r="AA980" s="40"/>
      <c r="AB980" s="422"/>
      <c r="AC980" s="422"/>
    </row>
    <row r="981" ht="14.25" customHeight="1">
      <c r="A981" s="418"/>
      <c r="B981" s="40"/>
      <c r="C981" s="40"/>
      <c r="D981" s="419"/>
      <c r="E981" s="40"/>
      <c r="F981" s="40"/>
      <c r="G981" s="40"/>
      <c r="H981" s="40"/>
      <c r="I981" s="420"/>
      <c r="J981" s="40"/>
      <c r="K981" s="40"/>
      <c r="L981" s="40"/>
      <c r="M981" s="40"/>
      <c r="N981" s="421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20"/>
      <c r="AA981" s="40"/>
      <c r="AB981" s="422"/>
      <c r="AC981" s="422"/>
    </row>
    <row r="982" ht="14.25" customHeight="1">
      <c r="A982" s="418"/>
      <c r="B982" s="40"/>
      <c r="C982" s="40"/>
      <c r="D982" s="419"/>
      <c r="E982" s="40"/>
      <c r="F982" s="40"/>
      <c r="G982" s="40"/>
      <c r="H982" s="40"/>
      <c r="I982" s="420"/>
      <c r="J982" s="40"/>
      <c r="K982" s="40"/>
      <c r="L982" s="40"/>
      <c r="M982" s="40"/>
      <c r="N982" s="421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20"/>
      <c r="AA982" s="40"/>
      <c r="AB982" s="422"/>
      <c r="AC982" s="422"/>
    </row>
    <row r="983" ht="14.25" customHeight="1">
      <c r="A983" s="418"/>
      <c r="B983" s="40"/>
      <c r="C983" s="40"/>
      <c r="D983" s="419"/>
      <c r="E983" s="40"/>
      <c r="F983" s="40"/>
      <c r="G983" s="40"/>
      <c r="H983" s="40"/>
      <c r="I983" s="420"/>
      <c r="J983" s="40"/>
      <c r="K983" s="40"/>
      <c r="L983" s="40"/>
      <c r="M983" s="40"/>
      <c r="N983" s="421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20"/>
      <c r="AA983" s="40"/>
      <c r="AB983" s="422"/>
      <c r="AC983" s="422"/>
    </row>
    <row r="984" ht="14.25" customHeight="1">
      <c r="A984" s="418"/>
      <c r="B984" s="40"/>
      <c r="C984" s="40"/>
      <c r="D984" s="419"/>
      <c r="E984" s="40"/>
      <c r="F984" s="40"/>
      <c r="G984" s="40"/>
      <c r="H984" s="40"/>
      <c r="I984" s="420"/>
      <c r="J984" s="40"/>
      <c r="K984" s="40"/>
      <c r="L984" s="40"/>
      <c r="M984" s="40"/>
      <c r="N984" s="421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20"/>
      <c r="AA984" s="40"/>
      <c r="AB984" s="422"/>
      <c r="AC984" s="422"/>
    </row>
    <row r="985" ht="14.25" customHeight="1">
      <c r="A985" s="418"/>
      <c r="B985" s="40"/>
      <c r="C985" s="40"/>
      <c r="D985" s="419"/>
      <c r="E985" s="40"/>
      <c r="F985" s="40"/>
      <c r="G985" s="40"/>
      <c r="H985" s="40"/>
      <c r="I985" s="420"/>
      <c r="J985" s="40"/>
      <c r="K985" s="40"/>
      <c r="L985" s="40"/>
      <c r="M985" s="40"/>
      <c r="N985" s="421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20"/>
      <c r="AA985" s="40"/>
      <c r="AB985" s="422"/>
      <c r="AC985" s="422"/>
    </row>
    <row r="986" ht="14.25" customHeight="1">
      <c r="A986" s="418"/>
      <c r="B986" s="40"/>
      <c r="C986" s="40"/>
      <c r="D986" s="419"/>
      <c r="E986" s="40"/>
      <c r="F986" s="40"/>
      <c r="G986" s="40"/>
      <c r="H986" s="40"/>
      <c r="I986" s="420"/>
      <c r="J986" s="40"/>
      <c r="K986" s="40"/>
      <c r="L986" s="40"/>
      <c r="M986" s="40"/>
      <c r="N986" s="421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20"/>
      <c r="AA986" s="40"/>
      <c r="AB986" s="422"/>
      <c r="AC986" s="422"/>
    </row>
    <row r="987" ht="14.25" customHeight="1">
      <c r="A987" s="418"/>
      <c r="B987" s="40"/>
      <c r="C987" s="40"/>
      <c r="D987" s="419"/>
      <c r="E987" s="40"/>
      <c r="F987" s="40"/>
      <c r="G987" s="40"/>
      <c r="H987" s="40"/>
      <c r="I987" s="420"/>
      <c r="J987" s="40"/>
      <c r="K987" s="40"/>
      <c r="L987" s="40"/>
      <c r="M987" s="40"/>
      <c r="N987" s="421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20"/>
      <c r="AA987" s="40"/>
      <c r="AB987" s="422"/>
      <c r="AC987" s="422"/>
    </row>
    <row r="988" ht="14.25" customHeight="1">
      <c r="A988" s="418"/>
      <c r="B988" s="40"/>
      <c r="C988" s="40"/>
      <c r="D988" s="419"/>
      <c r="E988" s="40"/>
      <c r="F988" s="40"/>
      <c r="G988" s="40"/>
      <c r="H988" s="40"/>
      <c r="I988" s="420"/>
      <c r="J988" s="40"/>
      <c r="K988" s="40"/>
      <c r="L988" s="40"/>
      <c r="M988" s="40"/>
      <c r="N988" s="421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20"/>
      <c r="AA988" s="40"/>
      <c r="AB988" s="422"/>
      <c r="AC988" s="422"/>
    </row>
    <row r="989" ht="14.25" customHeight="1">
      <c r="A989" s="418"/>
      <c r="B989" s="40"/>
      <c r="C989" s="40"/>
      <c r="D989" s="419"/>
      <c r="E989" s="40"/>
      <c r="F989" s="40"/>
      <c r="G989" s="40"/>
      <c r="H989" s="40"/>
      <c r="I989" s="420"/>
      <c r="J989" s="40"/>
      <c r="K989" s="40"/>
      <c r="L989" s="40"/>
      <c r="M989" s="40"/>
      <c r="N989" s="421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20"/>
      <c r="AA989" s="40"/>
      <c r="AB989" s="422"/>
      <c r="AC989" s="422"/>
    </row>
    <row r="990" ht="14.25" customHeight="1">
      <c r="A990" s="418"/>
      <c r="B990" s="40"/>
      <c r="C990" s="40"/>
      <c r="D990" s="419"/>
      <c r="E990" s="40"/>
      <c r="F990" s="40"/>
      <c r="G990" s="40"/>
      <c r="H990" s="40"/>
      <c r="I990" s="420"/>
      <c r="J990" s="40"/>
      <c r="K990" s="40"/>
      <c r="L990" s="40"/>
      <c r="M990" s="40"/>
      <c r="N990" s="421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20"/>
      <c r="AA990" s="40"/>
      <c r="AB990" s="422"/>
      <c r="AC990" s="422"/>
    </row>
    <row r="991" ht="14.25" customHeight="1">
      <c r="A991" s="418"/>
      <c r="B991" s="40"/>
      <c r="C991" s="40"/>
      <c r="D991" s="419"/>
      <c r="E991" s="40"/>
      <c r="F991" s="40"/>
      <c r="G991" s="40"/>
      <c r="H991" s="40"/>
      <c r="I991" s="420"/>
      <c r="J991" s="40"/>
      <c r="K991" s="40"/>
      <c r="L991" s="40"/>
      <c r="M991" s="40"/>
      <c r="N991" s="421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20"/>
      <c r="AA991" s="40"/>
      <c r="AB991" s="422"/>
      <c r="AC991" s="422"/>
    </row>
    <row r="992" ht="14.25" customHeight="1">
      <c r="A992" s="418"/>
      <c r="B992" s="40"/>
      <c r="C992" s="40"/>
      <c r="D992" s="419"/>
      <c r="E992" s="40"/>
      <c r="F992" s="40"/>
      <c r="G992" s="40"/>
      <c r="H992" s="40"/>
      <c r="I992" s="420"/>
      <c r="J992" s="40"/>
      <c r="K992" s="40"/>
      <c r="L992" s="40"/>
      <c r="M992" s="40"/>
      <c r="N992" s="421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20"/>
      <c r="AA992" s="40"/>
      <c r="AB992" s="422"/>
      <c r="AC992" s="422"/>
    </row>
    <row r="993" ht="14.25" customHeight="1">
      <c r="A993" s="418"/>
      <c r="B993" s="40"/>
      <c r="C993" s="40"/>
      <c r="D993" s="419"/>
      <c r="E993" s="40"/>
      <c r="F993" s="40"/>
      <c r="G993" s="40"/>
      <c r="H993" s="40"/>
      <c r="I993" s="420"/>
      <c r="J993" s="40"/>
      <c r="K993" s="40"/>
      <c r="L993" s="40"/>
      <c r="M993" s="40"/>
      <c r="N993" s="421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20"/>
      <c r="AA993" s="40"/>
      <c r="AB993" s="422"/>
      <c r="AC993" s="422"/>
    </row>
    <row r="994" ht="14.25" customHeight="1">
      <c r="A994" s="418"/>
      <c r="B994" s="40"/>
      <c r="C994" s="40"/>
      <c r="D994" s="419"/>
      <c r="E994" s="40"/>
      <c r="F994" s="40"/>
      <c r="G994" s="40"/>
      <c r="H994" s="40"/>
      <c r="I994" s="420"/>
      <c r="J994" s="40"/>
      <c r="K994" s="40"/>
      <c r="L994" s="40"/>
      <c r="M994" s="40"/>
      <c r="N994" s="421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20"/>
      <c r="AA994" s="40"/>
      <c r="AB994" s="422"/>
      <c r="AC994" s="422"/>
    </row>
    <row r="995" ht="14.25" customHeight="1">
      <c r="A995" s="418"/>
      <c r="B995" s="40"/>
      <c r="C995" s="40"/>
      <c r="D995" s="419"/>
      <c r="E995" s="40"/>
      <c r="F995" s="40"/>
      <c r="G995" s="40"/>
      <c r="H995" s="40"/>
      <c r="I995" s="420"/>
      <c r="J995" s="40"/>
      <c r="K995" s="40"/>
      <c r="L995" s="40"/>
      <c r="M995" s="40"/>
      <c r="N995" s="421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20"/>
      <c r="AA995" s="40"/>
      <c r="AB995" s="422"/>
      <c r="AC995" s="422"/>
    </row>
    <row r="996" ht="14.25" customHeight="1">
      <c r="A996" s="418"/>
      <c r="B996" s="40"/>
      <c r="C996" s="40"/>
      <c r="D996" s="419"/>
      <c r="E996" s="40"/>
      <c r="F996" s="40"/>
      <c r="G996" s="40"/>
      <c r="H996" s="40"/>
      <c r="I996" s="420"/>
      <c r="J996" s="40"/>
      <c r="K996" s="40"/>
      <c r="L996" s="40"/>
      <c r="M996" s="40"/>
      <c r="N996" s="421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20"/>
      <c r="AA996" s="40"/>
      <c r="AB996" s="422"/>
      <c r="AC996" s="422"/>
    </row>
    <row r="997" ht="14.25" customHeight="1">
      <c r="A997" s="418"/>
      <c r="B997" s="40"/>
      <c r="C997" s="40"/>
      <c r="D997" s="419"/>
      <c r="E997" s="40"/>
      <c r="F997" s="40"/>
      <c r="G997" s="40"/>
      <c r="H997" s="40"/>
      <c r="I997" s="420"/>
      <c r="J997" s="40"/>
      <c r="K997" s="40"/>
      <c r="L997" s="40"/>
      <c r="M997" s="40"/>
      <c r="N997" s="421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20"/>
      <c r="AA997" s="40"/>
      <c r="AB997" s="422"/>
      <c r="AC997" s="422"/>
    </row>
    <row r="998" ht="14.25" customHeight="1">
      <c r="A998" s="418"/>
      <c r="B998" s="40"/>
      <c r="C998" s="40"/>
      <c r="D998" s="419"/>
      <c r="E998" s="40"/>
      <c r="F998" s="40"/>
      <c r="G998" s="40"/>
      <c r="H998" s="40"/>
      <c r="I998" s="420"/>
      <c r="J998" s="40"/>
      <c r="K998" s="40"/>
      <c r="L998" s="40"/>
      <c r="M998" s="40"/>
      <c r="N998" s="421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20"/>
      <c r="AA998" s="40"/>
      <c r="AB998" s="422"/>
      <c r="AC998" s="422"/>
    </row>
    <row r="999" ht="14.25" customHeight="1">
      <c r="A999" s="418"/>
      <c r="B999" s="40"/>
      <c r="C999" s="40"/>
      <c r="D999" s="419"/>
      <c r="E999" s="40"/>
      <c r="F999" s="40"/>
      <c r="G999" s="40"/>
      <c r="H999" s="40"/>
      <c r="I999" s="420"/>
      <c r="J999" s="40"/>
      <c r="K999" s="40"/>
      <c r="L999" s="40"/>
      <c r="M999" s="40"/>
      <c r="N999" s="421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20"/>
      <c r="AA999" s="40"/>
      <c r="AB999" s="422"/>
      <c r="AC999" s="422"/>
    </row>
    <row r="1000" ht="14.25" customHeight="1">
      <c r="A1000" s="418"/>
      <c r="B1000" s="40"/>
      <c r="C1000" s="40"/>
      <c r="D1000" s="419"/>
      <c r="E1000" s="40"/>
      <c r="F1000" s="40"/>
      <c r="G1000" s="40"/>
      <c r="H1000" s="40"/>
      <c r="I1000" s="420"/>
      <c r="J1000" s="40"/>
      <c r="K1000" s="40"/>
      <c r="L1000" s="40"/>
      <c r="M1000" s="40"/>
      <c r="N1000" s="421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20"/>
      <c r="AA1000" s="40"/>
      <c r="AB1000" s="422"/>
      <c r="AC1000" s="422"/>
    </row>
  </sheetData>
  <mergeCells count="6">
    <mergeCell ref="T8:Y8"/>
    <mergeCell ref="E120:F120"/>
    <mergeCell ref="T120:Y120"/>
    <mergeCell ref="T121:Y121"/>
    <mergeCell ref="S122:Y122"/>
    <mergeCell ref="S123:Y123"/>
  </mergeCells>
  <hyperlinks>
    <hyperlink display="Click" location="Conclusion!A1" ref="E6"/>
    <hyperlink display="MACRO (next page)" location="Macros!A1" ref="D49"/>
  </hyperlinks>
  <printOptions/>
  <pageMargins bottom="0.787401575" footer="0.0" header="0.0" left="0.7" right="0.7" top="0.7874015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4.43" defaultRowHeight="15.0"/>
  <cols>
    <col customWidth="1" min="1" max="1" width="7.57"/>
    <col customWidth="1" min="2" max="2" width="29.71"/>
    <col customWidth="1" min="3" max="3" width="19.0"/>
    <col customWidth="1" min="4" max="4" width="24.0"/>
    <col customWidth="1" min="5" max="5" width="11.29"/>
    <col customWidth="1" min="6" max="6" width="8.43"/>
    <col customWidth="1" min="7" max="7" width="15.0"/>
    <col customWidth="1" min="8" max="22" width="9.0"/>
    <col customWidth="1" min="23" max="23" width="10.71"/>
    <col customWidth="1" min="24" max="24" width="1.86"/>
    <col customWidth="1" min="25" max="26" width="1.71"/>
    <col customWidth="1" min="27" max="27" width="1.86"/>
    <col customWidth="1" min="28" max="28" width="2.0"/>
    <col customWidth="1" min="29" max="29" width="1.71"/>
    <col customWidth="1" min="30" max="30" width="22.43"/>
    <col customWidth="1" min="31" max="31" width="10.86"/>
    <col customWidth="1" min="32" max="32" width="12.57"/>
    <col customWidth="1" min="33" max="33" width="10.71"/>
    <col customWidth="1" min="34" max="34" width="9.71"/>
    <col customWidth="1" min="35" max="53" width="11.43"/>
  </cols>
  <sheetData>
    <row r="1" ht="14.25" customHeight="1">
      <c r="A1" s="1"/>
      <c r="B1" s="1"/>
      <c r="C1" s="1"/>
      <c r="D1" s="39"/>
      <c r="E1" s="1"/>
      <c r="F1" s="1"/>
      <c r="G1" s="1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ht="88.5" customHeight="1">
      <c r="A2" s="1"/>
      <c r="B2" s="1"/>
      <c r="C2" s="1"/>
      <c r="D2" s="39"/>
      <c r="E2" s="1"/>
      <c r="F2" s="1"/>
      <c r="G2" s="11"/>
      <c r="H2" s="423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"/>
      <c r="X2" s="424"/>
      <c r="Y2" s="425"/>
      <c r="Z2" s="424"/>
      <c r="AA2" s="426"/>
      <c r="AB2" s="427"/>
      <c r="AC2" s="426"/>
      <c r="AD2" s="428"/>
      <c r="AE2" s="426"/>
      <c r="AF2" s="426"/>
      <c r="AG2" s="1"/>
      <c r="AH2" s="1"/>
      <c r="AI2" s="1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ht="15.0" customHeight="1">
      <c r="A3" s="1"/>
      <c r="B3" s="1"/>
      <c r="C3" s="1"/>
      <c r="D3" s="41" t="s">
        <v>214</v>
      </c>
      <c r="E3" s="1"/>
      <c r="F3" s="1"/>
      <c r="G3" s="429"/>
      <c r="H3" s="4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2"/>
      <c r="Y3" s="2"/>
      <c r="Z3" s="2"/>
      <c r="AA3" s="2"/>
      <c r="AB3" s="2"/>
      <c r="AC3" s="2"/>
      <c r="AD3" s="430"/>
      <c r="AE3" s="2"/>
      <c r="AF3" s="2"/>
      <c r="AG3" s="1"/>
      <c r="AH3" s="1"/>
      <c r="AI3" s="1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ht="46.5" customHeight="1">
      <c r="A4" s="1"/>
      <c r="B4" s="1"/>
      <c r="C4" s="1"/>
      <c r="D4" s="431" t="s">
        <v>35</v>
      </c>
      <c r="E4" s="1"/>
      <c r="F4" s="1"/>
      <c r="G4" s="432" t="s">
        <v>36</v>
      </c>
      <c r="H4" s="433" t="s">
        <v>215</v>
      </c>
      <c r="I4" s="434" t="s">
        <v>216</v>
      </c>
      <c r="J4" s="435" t="s">
        <v>217</v>
      </c>
      <c r="K4" s="436" t="s">
        <v>218</v>
      </c>
      <c r="L4" s="437" t="s">
        <v>219</v>
      </c>
      <c r="M4" s="438" t="s">
        <v>220</v>
      </c>
      <c r="N4" s="439" t="s">
        <v>221</v>
      </c>
      <c r="O4" s="440" t="s">
        <v>222</v>
      </c>
      <c r="P4" s="441" t="s">
        <v>223</v>
      </c>
      <c r="Q4" s="442" t="s">
        <v>224</v>
      </c>
      <c r="R4" s="443" t="s">
        <v>225</v>
      </c>
      <c r="S4" s="444" t="s">
        <v>226</v>
      </c>
      <c r="T4" s="445" t="s">
        <v>227</v>
      </c>
      <c r="U4" s="446" t="s">
        <v>228</v>
      </c>
      <c r="V4" s="447" t="s">
        <v>229</v>
      </c>
      <c r="W4" s="1"/>
      <c r="X4" s="1"/>
      <c r="Y4" s="1"/>
      <c r="Z4" s="1"/>
      <c r="AA4" s="1"/>
      <c r="AB4" s="1"/>
      <c r="AC4" s="1"/>
      <c r="AD4" s="11"/>
      <c r="AE4" s="1"/>
      <c r="AF4" s="1"/>
      <c r="AG4" s="1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ht="45.0" customHeight="1">
      <c r="A5" s="1"/>
      <c r="B5" s="448" t="s">
        <v>37</v>
      </c>
      <c r="C5" s="449" t="s">
        <v>38</v>
      </c>
      <c r="D5" s="449" t="s">
        <v>39</v>
      </c>
      <c r="E5" s="449" t="s">
        <v>230</v>
      </c>
      <c r="F5" s="449" t="s">
        <v>42</v>
      </c>
      <c r="G5" s="450" t="s">
        <v>44</v>
      </c>
      <c r="H5" s="451">
        <v>10084.0</v>
      </c>
      <c r="I5" s="452">
        <v>10085.0</v>
      </c>
      <c r="J5" s="452">
        <v>10086.0</v>
      </c>
      <c r="K5" s="452">
        <v>10088.0</v>
      </c>
      <c r="L5" s="452">
        <v>10089.0</v>
      </c>
      <c r="M5" s="452">
        <v>10090.0</v>
      </c>
      <c r="N5" s="452">
        <v>10091.0</v>
      </c>
      <c r="O5" s="452">
        <v>10093.0</v>
      </c>
      <c r="P5" s="452">
        <v>10092.0</v>
      </c>
      <c r="Q5" s="452">
        <v>10094.0</v>
      </c>
      <c r="R5" s="452">
        <v>10095.0</v>
      </c>
      <c r="S5" s="452">
        <v>10081.0</v>
      </c>
      <c r="T5" s="452">
        <v>10097.0</v>
      </c>
      <c r="U5" s="452">
        <v>10083.0</v>
      </c>
      <c r="V5" s="453">
        <v>10082.0</v>
      </c>
      <c r="W5" s="454"/>
      <c r="X5" s="455"/>
      <c r="Y5" s="456"/>
      <c r="Z5" s="456"/>
      <c r="AA5" s="456"/>
      <c r="AB5" s="456"/>
      <c r="AC5" s="457"/>
      <c r="AD5" s="458" t="s">
        <v>55</v>
      </c>
      <c r="AE5" s="1"/>
      <c r="AF5" s="61" t="s">
        <v>56</v>
      </c>
      <c r="AG5" s="61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ht="99.75" customHeight="1">
      <c r="A6" s="459" t="s">
        <v>231</v>
      </c>
      <c r="B6" s="460"/>
      <c r="C6" s="461" t="s">
        <v>232</v>
      </c>
      <c r="D6" s="461" t="s">
        <v>233</v>
      </c>
      <c r="E6" s="462">
        <v>825.0</v>
      </c>
      <c r="F6" s="462">
        <v>1.0</v>
      </c>
      <c r="G6" s="463">
        <v>196.0</v>
      </c>
      <c r="H6" s="464"/>
      <c r="I6" s="465"/>
      <c r="J6" s="466"/>
      <c r="K6" s="466"/>
      <c r="L6" s="466"/>
      <c r="M6" s="466"/>
      <c r="N6" s="217"/>
      <c r="O6" s="217"/>
      <c r="P6" s="217"/>
      <c r="Q6" s="217"/>
      <c r="R6" s="217"/>
      <c r="S6" s="217"/>
      <c r="T6" s="217"/>
      <c r="U6" s="217"/>
      <c r="V6" s="467"/>
      <c r="W6" s="468"/>
      <c r="X6" s="106"/>
      <c r="Y6" s="107"/>
      <c r="Z6" s="107"/>
      <c r="AA6" s="107"/>
      <c r="AB6" s="107"/>
      <c r="AC6" s="108"/>
      <c r="AD6" s="469">
        <f t="shared" ref="AD6:AD13" si="1">SUM(H6:V6)*G6</f>
        <v>0</v>
      </c>
      <c r="AE6" s="159"/>
      <c r="AF6" s="470"/>
      <c r="AG6" s="87">
        <f t="shared" ref="AG6:AG24" si="2">AF6*SUM(H6:V6)</f>
        <v>0</v>
      </c>
      <c r="AH6" s="111"/>
      <c r="AI6" s="111"/>
      <c r="AJ6" s="111"/>
      <c r="AK6" s="2"/>
      <c r="AL6" s="2"/>
      <c r="AM6" s="11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</row>
    <row r="7" ht="99.75" customHeight="1">
      <c r="A7" s="471"/>
      <c r="B7" s="460"/>
      <c r="C7" s="461" t="s">
        <v>234</v>
      </c>
      <c r="D7" s="461" t="s">
        <v>235</v>
      </c>
      <c r="E7" s="462">
        <v>572.0</v>
      </c>
      <c r="F7" s="462">
        <v>1.0</v>
      </c>
      <c r="G7" s="463">
        <v>153.0</v>
      </c>
      <c r="H7" s="464"/>
      <c r="I7" s="465"/>
      <c r="J7" s="466"/>
      <c r="K7" s="466"/>
      <c r="L7" s="466"/>
      <c r="M7" s="466"/>
      <c r="N7" s="217"/>
      <c r="O7" s="217"/>
      <c r="P7" s="217"/>
      <c r="Q7" s="217"/>
      <c r="R7" s="217"/>
      <c r="S7" s="217"/>
      <c r="T7" s="217"/>
      <c r="U7" s="217"/>
      <c r="V7" s="467"/>
      <c r="W7" s="468"/>
      <c r="X7" s="106"/>
      <c r="Y7" s="107"/>
      <c r="Z7" s="107"/>
      <c r="AA7" s="107"/>
      <c r="AB7" s="107"/>
      <c r="AC7" s="108"/>
      <c r="AD7" s="469">
        <f t="shared" si="1"/>
        <v>0</v>
      </c>
      <c r="AE7" s="159"/>
      <c r="AF7" s="470"/>
      <c r="AG7" s="87">
        <f t="shared" si="2"/>
        <v>0</v>
      </c>
      <c r="AH7" s="111"/>
      <c r="AI7" s="111"/>
      <c r="AJ7" s="111"/>
      <c r="AK7" s="2"/>
      <c r="AL7" s="2"/>
      <c r="AM7" s="11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</row>
    <row r="8" ht="99.75" customHeight="1">
      <c r="A8" s="471"/>
      <c r="B8" s="460"/>
      <c r="C8" s="461" t="s">
        <v>236</v>
      </c>
      <c r="D8" s="461" t="s">
        <v>237</v>
      </c>
      <c r="E8" s="462">
        <v>627.0</v>
      </c>
      <c r="F8" s="462">
        <v>1.0</v>
      </c>
      <c r="G8" s="463">
        <v>155.0</v>
      </c>
      <c r="H8" s="464"/>
      <c r="I8" s="465"/>
      <c r="J8" s="466"/>
      <c r="K8" s="466"/>
      <c r="L8" s="466"/>
      <c r="M8" s="466"/>
      <c r="N8" s="217"/>
      <c r="O8" s="217"/>
      <c r="P8" s="217"/>
      <c r="Q8" s="217"/>
      <c r="R8" s="217"/>
      <c r="S8" s="217"/>
      <c r="T8" s="217"/>
      <c r="U8" s="217"/>
      <c r="V8" s="467"/>
      <c r="W8" s="468"/>
      <c r="X8" s="106"/>
      <c r="Y8" s="107"/>
      <c r="Z8" s="107"/>
      <c r="AA8" s="107"/>
      <c r="AB8" s="107"/>
      <c r="AC8" s="108"/>
      <c r="AD8" s="469">
        <f t="shared" si="1"/>
        <v>0</v>
      </c>
      <c r="AE8" s="159"/>
      <c r="AF8" s="470"/>
      <c r="AG8" s="87">
        <f t="shared" si="2"/>
        <v>0</v>
      </c>
      <c r="AH8" s="111"/>
      <c r="AI8" s="111"/>
      <c r="AJ8" s="111"/>
      <c r="AK8" s="2"/>
      <c r="AL8" s="2"/>
      <c r="AM8" s="11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</row>
    <row r="9" ht="99.75" customHeight="1">
      <c r="A9" s="471"/>
      <c r="B9" s="460"/>
      <c r="C9" s="461" t="s">
        <v>238</v>
      </c>
      <c r="D9" s="461" t="s">
        <v>239</v>
      </c>
      <c r="E9" s="462">
        <v>639.0</v>
      </c>
      <c r="F9" s="462">
        <v>1.0</v>
      </c>
      <c r="G9" s="463">
        <v>156.0</v>
      </c>
      <c r="H9" s="464"/>
      <c r="I9" s="465"/>
      <c r="J9" s="466"/>
      <c r="K9" s="466"/>
      <c r="L9" s="466"/>
      <c r="M9" s="466"/>
      <c r="N9" s="217"/>
      <c r="O9" s="217"/>
      <c r="P9" s="217"/>
      <c r="Q9" s="217"/>
      <c r="R9" s="217"/>
      <c r="S9" s="217"/>
      <c r="T9" s="217"/>
      <c r="U9" s="217"/>
      <c r="V9" s="467"/>
      <c r="W9" s="468"/>
      <c r="X9" s="106"/>
      <c r="Y9" s="107"/>
      <c r="Z9" s="107"/>
      <c r="AA9" s="107"/>
      <c r="AB9" s="107"/>
      <c r="AC9" s="108"/>
      <c r="AD9" s="469">
        <f t="shared" si="1"/>
        <v>0</v>
      </c>
      <c r="AE9" s="159"/>
      <c r="AF9" s="470"/>
      <c r="AG9" s="87">
        <f t="shared" si="2"/>
        <v>0</v>
      </c>
      <c r="AH9" s="111"/>
      <c r="AI9" s="111"/>
      <c r="AJ9" s="111"/>
      <c r="AK9" s="2"/>
      <c r="AL9" s="2"/>
      <c r="AM9" s="11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</row>
    <row r="10" ht="99.75" customHeight="1">
      <c r="A10" s="471"/>
      <c r="B10" s="460"/>
      <c r="C10" s="461" t="s">
        <v>240</v>
      </c>
      <c r="D10" s="461" t="s">
        <v>241</v>
      </c>
      <c r="E10" s="462">
        <v>702.0</v>
      </c>
      <c r="F10" s="462">
        <v>1.0</v>
      </c>
      <c r="G10" s="463">
        <v>161.0</v>
      </c>
      <c r="H10" s="464"/>
      <c r="I10" s="465"/>
      <c r="J10" s="466"/>
      <c r="K10" s="466"/>
      <c r="L10" s="466"/>
      <c r="M10" s="466"/>
      <c r="N10" s="217"/>
      <c r="O10" s="217"/>
      <c r="P10" s="217"/>
      <c r="Q10" s="217"/>
      <c r="R10" s="217"/>
      <c r="S10" s="217"/>
      <c r="T10" s="217"/>
      <c r="U10" s="217"/>
      <c r="V10" s="467"/>
      <c r="W10" s="468"/>
      <c r="X10" s="106"/>
      <c r="Y10" s="107"/>
      <c r="Z10" s="107"/>
      <c r="AA10" s="107"/>
      <c r="AB10" s="107"/>
      <c r="AC10" s="108"/>
      <c r="AD10" s="469">
        <f t="shared" si="1"/>
        <v>0</v>
      </c>
      <c r="AE10" s="159"/>
      <c r="AF10" s="470"/>
      <c r="AG10" s="87">
        <f t="shared" si="2"/>
        <v>0</v>
      </c>
      <c r="AH10" s="111"/>
      <c r="AI10" s="111"/>
      <c r="AJ10" s="111"/>
      <c r="AK10" s="2"/>
      <c r="AL10" s="2"/>
      <c r="AM10" s="11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</row>
    <row r="11" ht="99.75" customHeight="1">
      <c r="A11" s="471"/>
      <c r="B11" s="460"/>
      <c r="C11" s="461" t="s">
        <v>242</v>
      </c>
      <c r="D11" s="461" t="s">
        <v>243</v>
      </c>
      <c r="E11" s="462">
        <v>633.0</v>
      </c>
      <c r="F11" s="462">
        <v>1.0</v>
      </c>
      <c r="G11" s="463">
        <v>164.0</v>
      </c>
      <c r="H11" s="464"/>
      <c r="I11" s="465"/>
      <c r="J11" s="466"/>
      <c r="K11" s="466"/>
      <c r="L11" s="466"/>
      <c r="M11" s="466"/>
      <c r="N11" s="217"/>
      <c r="O11" s="217"/>
      <c r="P11" s="217"/>
      <c r="Q11" s="217"/>
      <c r="R11" s="217"/>
      <c r="S11" s="217"/>
      <c r="T11" s="217"/>
      <c r="U11" s="217"/>
      <c r="V11" s="467"/>
      <c r="W11" s="468"/>
      <c r="X11" s="106"/>
      <c r="Y11" s="107"/>
      <c r="Z11" s="107"/>
      <c r="AA11" s="107"/>
      <c r="AB11" s="107"/>
      <c r="AC11" s="108"/>
      <c r="AD11" s="469">
        <f t="shared" si="1"/>
        <v>0</v>
      </c>
      <c r="AE11" s="159"/>
      <c r="AF11" s="470"/>
      <c r="AG11" s="87">
        <f t="shared" si="2"/>
        <v>0</v>
      </c>
      <c r="AH11" s="111"/>
      <c r="AI11" s="111"/>
      <c r="AJ11" s="111"/>
      <c r="AK11" s="2"/>
      <c r="AL11" s="2"/>
      <c r="AM11" s="11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</row>
    <row r="12" ht="99.75" customHeight="1">
      <c r="A12" s="471"/>
      <c r="B12" s="460"/>
      <c r="C12" s="461" t="s">
        <v>244</v>
      </c>
      <c r="D12" s="461" t="s">
        <v>245</v>
      </c>
      <c r="E12" s="462">
        <v>618.0</v>
      </c>
      <c r="F12" s="462">
        <v>1.0</v>
      </c>
      <c r="G12" s="463">
        <v>166.0</v>
      </c>
      <c r="H12" s="464"/>
      <c r="I12" s="465"/>
      <c r="J12" s="466"/>
      <c r="K12" s="466"/>
      <c r="L12" s="466"/>
      <c r="M12" s="466"/>
      <c r="N12" s="217"/>
      <c r="O12" s="217"/>
      <c r="P12" s="217"/>
      <c r="Q12" s="217"/>
      <c r="R12" s="217"/>
      <c r="S12" s="217"/>
      <c r="T12" s="217"/>
      <c r="U12" s="217"/>
      <c r="V12" s="467"/>
      <c r="W12" s="468"/>
      <c r="X12" s="106"/>
      <c r="Y12" s="107"/>
      <c r="Z12" s="107"/>
      <c r="AA12" s="107"/>
      <c r="AB12" s="107"/>
      <c r="AC12" s="108"/>
      <c r="AD12" s="469">
        <f t="shared" si="1"/>
        <v>0</v>
      </c>
      <c r="AE12" s="159"/>
      <c r="AF12" s="470"/>
      <c r="AG12" s="87">
        <f t="shared" si="2"/>
        <v>0</v>
      </c>
      <c r="AH12" s="111"/>
      <c r="AI12" s="111"/>
      <c r="AJ12" s="111"/>
      <c r="AK12" s="2"/>
      <c r="AL12" s="2"/>
      <c r="AM12" s="11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</row>
    <row r="13" ht="99.75" customHeight="1">
      <c r="A13" s="471"/>
      <c r="B13" s="472"/>
      <c r="C13" s="473" t="s">
        <v>246</v>
      </c>
      <c r="D13" s="473" t="s">
        <v>247</v>
      </c>
      <c r="E13" s="210">
        <v>633.0</v>
      </c>
      <c r="F13" s="210">
        <v>1.0</v>
      </c>
      <c r="G13" s="463">
        <v>164.0</v>
      </c>
      <c r="H13" s="474"/>
      <c r="I13" s="475"/>
      <c r="J13" s="476"/>
      <c r="K13" s="476"/>
      <c r="L13" s="476"/>
      <c r="M13" s="476"/>
      <c r="N13" s="235"/>
      <c r="O13" s="235"/>
      <c r="P13" s="235"/>
      <c r="Q13" s="235"/>
      <c r="R13" s="235"/>
      <c r="S13" s="235"/>
      <c r="T13" s="235"/>
      <c r="U13" s="235"/>
      <c r="V13" s="477"/>
      <c r="W13" s="478"/>
      <c r="X13" s="106"/>
      <c r="Y13" s="107"/>
      <c r="Z13" s="107"/>
      <c r="AA13" s="107"/>
      <c r="AB13" s="107"/>
      <c r="AC13" s="108"/>
      <c r="AD13" s="469">
        <f t="shared" si="1"/>
        <v>0</v>
      </c>
      <c r="AE13" s="159"/>
      <c r="AF13" s="470"/>
      <c r="AG13" s="87">
        <f t="shared" si="2"/>
        <v>0</v>
      </c>
      <c r="AH13" s="111"/>
      <c r="AI13" s="111"/>
      <c r="AJ13" s="111"/>
      <c r="AK13" s="2"/>
      <c r="AL13" s="2"/>
      <c r="AM13" s="11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</row>
    <row r="14" ht="45.0" customHeight="1">
      <c r="A14" s="1"/>
      <c r="B14" s="448" t="s">
        <v>37</v>
      </c>
      <c r="C14" s="449" t="s">
        <v>38</v>
      </c>
      <c r="D14" s="449" t="s">
        <v>39</v>
      </c>
      <c r="E14" s="449" t="s">
        <v>230</v>
      </c>
      <c r="F14" s="449" t="s">
        <v>42</v>
      </c>
      <c r="G14" s="450" t="s">
        <v>44</v>
      </c>
      <c r="H14" s="452" t="s">
        <v>248</v>
      </c>
      <c r="I14" s="452" t="s">
        <v>249</v>
      </c>
      <c r="J14" s="452" t="s">
        <v>250</v>
      </c>
      <c r="K14" s="452" t="s">
        <v>251</v>
      </c>
      <c r="L14" s="452" t="s">
        <v>252</v>
      </c>
      <c r="M14" s="452" t="s">
        <v>253</v>
      </c>
      <c r="N14" s="452" t="s">
        <v>254</v>
      </c>
      <c r="O14" s="452" t="s">
        <v>255</v>
      </c>
      <c r="P14" s="452" t="s">
        <v>256</v>
      </c>
      <c r="Q14" s="452" t="s">
        <v>257</v>
      </c>
      <c r="R14" s="452" t="s">
        <v>258</v>
      </c>
      <c r="S14" s="452" t="s">
        <v>259</v>
      </c>
      <c r="T14" s="452" t="s">
        <v>260</v>
      </c>
      <c r="U14" s="452" t="s">
        <v>261</v>
      </c>
      <c r="V14" s="452" t="s">
        <v>262</v>
      </c>
      <c r="W14" s="454"/>
      <c r="X14" s="455"/>
      <c r="Y14" s="456"/>
      <c r="Z14" s="456"/>
      <c r="AA14" s="456"/>
      <c r="AB14" s="456"/>
      <c r="AC14" s="457"/>
      <c r="AD14" s="458" t="s">
        <v>55</v>
      </c>
      <c r="AE14" s="1"/>
      <c r="AF14" s="470"/>
      <c r="AG14" s="87">
        <f t="shared" si="2"/>
        <v>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ht="99.75" customHeight="1">
      <c r="A15" s="459" t="s">
        <v>263</v>
      </c>
      <c r="B15" s="460"/>
      <c r="C15" s="461" t="s">
        <v>264</v>
      </c>
      <c r="D15" s="461" t="s">
        <v>233</v>
      </c>
      <c r="E15" s="462">
        <v>825.0</v>
      </c>
      <c r="F15" s="462">
        <v>1.0</v>
      </c>
      <c r="G15" s="463">
        <v>294.0</v>
      </c>
      <c r="H15" s="464"/>
      <c r="I15" s="465"/>
      <c r="J15" s="466"/>
      <c r="K15" s="466"/>
      <c r="L15" s="466"/>
      <c r="M15" s="466"/>
      <c r="N15" s="217"/>
      <c r="O15" s="217"/>
      <c r="P15" s="217"/>
      <c r="Q15" s="217"/>
      <c r="R15" s="217"/>
      <c r="S15" s="217"/>
      <c r="T15" s="217"/>
      <c r="U15" s="217"/>
      <c r="V15" s="467"/>
      <c r="W15" s="468"/>
      <c r="X15" s="317"/>
      <c r="Y15" s="318"/>
      <c r="Z15" s="318"/>
      <c r="AA15" s="318"/>
      <c r="AB15" s="318"/>
      <c r="AC15" s="319"/>
      <c r="AD15" s="479">
        <f t="shared" ref="AD15:AD24" si="3">SUM(H15:V15)*G15</f>
        <v>0</v>
      </c>
      <c r="AE15" s="159"/>
      <c r="AF15" s="470"/>
      <c r="AG15" s="87">
        <f t="shared" si="2"/>
        <v>0</v>
      </c>
      <c r="AH15" s="111"/>
      <c r="AI15" s="111"/>
      <c r="AJ15" s="111"/>
      <c r="AK15" s="2"/>
      <c r="AL15" s="2"/>
      <c r="AM15" s="11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</row>
    <row r="16" ht="99.75" customHeight="1">
      <c r="A16" s="471"/>
      <c r="B16" s="460"/>
      <c r="C16" s="461" t="s">
        <v>265</v>
      </c>
      <c r="D16" s="461" t="s">
        <v>235</v>
      </c>
      <c r="E16" s="462">
        <v>572.0</v>
      </c>
      <c r="F16" s="462">
        <v>1.0</v>
      </c>
      <c r="G16" s="463">
        <v>212.0</v>
      </c>
      <c r="H16" s="464"/>
      <c r="I16" s="465"/>
      <c r="J16" s="466"/>
      <c r="K16" s="466"/>
      <c r="L16" s="466"/>
      <c r="M16" s="466"/>
      <c r="N16" s="217"/>
      <c r="O16" s="217"/>
      <c r="P16" s="217"/>
      <c r="Q16" s="217"/>
      <c r="R16" s="217"/>
      <c r="S16" s="217"/>
      <c r="T16" s="217"/>
      <c r="U16" s="217"/>
      <c r="V16" s="467"/>
      <c r="W16" s="468"/>
      <c r="X16" s="106"/>
      <c r="Y16" s="107"/>
      <c r="Z16" s="107"/>
      <c r="AA16" s="107"/>
      <c r="AB16" s="107"/>
      <c r="AC16" s="108"/>
      <c r="AD16" s="479">
        <f t="shared" si="3"/>
        <v>0</v>
      </c>
      <c r="AE16" s="159"/>
      <c r="AF16" s="470"/>
      <c r="AG16" s="87">
        <f t="shared" si="2"/>
        <v>0</v>
      </c>
      <c r="AH16" s="111"/>
      <c r="AI16" s="111"/>
      <c r="AJ16" s="111"/>
      <c r="AK16" s="2"/>
      <c r="AL16" s="2"/>
      <c r="AM16" s="11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</row>
    <row r="17" ht="99.75" customHeight="1">
      <c r="A17" s="471"/>
      <c r="B17" s="460"/>
      <c r="C17" s="461" t="s">
        <v>266</v>
      </c>
      <c r="D17" s="461" t="s">
        <v>237</v>
      </c>
      <c r="E17" s="462">
        <v>627.0</v>
      </c>
      <c r="F17" s="462">
        <v>1.0</v>
      </c>
      <c r="G17" s="463">
        <v>217.0</v>
      </c>
      <c r="H17" s="464"/>
      <c r="I17" s="465"/>
      <c r="J17" s="466"/>
      <c r="K17" s="466"/>
      <c r="L17" s="466"/>
      <c r="M17" s="466"/>
      <c r="N17" s="217"/>
      <c r="O17" s="217"/>
      <c r="P17" s="217"/>
      <c r="Q17" s="217"/>
      <c r="R17" s="217"/>
      <c r="S17" s="217"/>
      <c r="T17" s="217"/>
      <c r="U17" s="217"/>
      <c r="V17" s="467"/>
      <c r="W17" s="468"/>
      <c r="X17" s="106"/>
      <c r="Y17" s="107"/>
      <c r="Z17" s="107"/>
      <c r="AA17" s="107"/>
      <c r="AB17" s="107"/>
      <c r="AC17" s="108"/>
      <c r="AD17" s="479">
        <f t="shared" si="3"/>
        <v>0</v>
      </c>
      <c r="AE17" s="159"/>
      <c r="AF17" s="470"/>
      <c r="AG17" s="87">
        <f t="shared" si="2"/>
        <v>0</v>
      </c>
      <c r="AH17" s="111"/>
      <c r="AI17" s="111"/>
      <c r="AJ17" s="111"/>
      <c r="AK17" s="2"/>
      <c r="AL17" s="2"/>
      <c r="AM17" s="11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</row>
    <row r="18" ht="99.75" customHeight="1">
      <c r="A18" s="471"/>
      <c r="B18" s="460"/>
      <c r="C18" s="461" t="s">
        <v>267</v>
      </c>
      <c r="D18" s="461" t="s">
        <v>239</v>
      </c>
      <c r="E18" s="462">
        <v>639.0</v>
      </c>
      <c r="F18" s="462">
        <v>1.0</v>
      </c>
      <c r="G18" s="463">
        <v>217.0</v>
      </c>
      <c r="H18" s="464"/>
      <c r="I18" s="465"/>
      <c r="J18" s="466"/>
      <c r="K18" s="466"/>
      <c r="L18" s="466"/>
      <c r="M18" s="466"/>
      <c r="N18" s="217"/>
      <c r="O18" s="217"/>
      <c r="P18" s="217"/>
      <c r="Q18" s="217"/>
      <c r="R18" s="217"/>
      <c r="S18" s="217"/>
      <c r="T18" s="217"/>
      <c r="U18" s="217"/>
      <c r="V18" s="467"/>
      <c r="W18" s="468"/>
      <c r="X18" s="106"/>
      <c r="Y18" s="107"/>
      <c r="Z18" s="107"/>
      <c r="AA18" s="107"/>
      <c r="AB18" s="107"/>
      <c r="AC18" s="108"/>
      <c r="AD18" s="479">
        <f t="shared" si="3"/>
        <v>0</v>
      </c>
      <c r="AE18" s="159"/>
      <c r="AF18" s="470"/>
      <c r="AG18" s="87">
        <f t="shared" si="2"/>
        <v>0</v>
      </c>
      <c r="AH18" s="111"/>
      <c r="AI18" s="111"/>
      <c r="AJ18" s="111"/>
      <c r="AK18" s="2"/>
      <c r="AL18" s="2"/>
      <c r="AM18" s="11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</row>
    <row r="19" ht="99.75" customHeight="1">
      <c r="A19" s="471"/>
      <c r="B19" s="460"/>
      <c r="C19" s="461" t="s">
        <v>268</v>
      </c>
      <c r="D19" s="461" t="s">
        <v>241</v>
      </c>
      <c r="E19" s="462">
        <v>702.0</v>
      </c>
      <c r="F19" s="462">
        <v>1.0</v>
      </c>
      <c r="G19" s="463">
        <v>228.0</v>
      </c>
      <c r="H19" s="464"/>
      <c r="I19" s="465"/>
      <c r="J19" s="466"/>
      <c r="K19" s="466"/>
      <c r="L19" s="466"/>
      <c r="M19" s="466"/>
      <c r="N19" s="217"/>
      <c r="O19" s="217"/>
      <c r="P19" s="217"/>
      <c r="Q19" s="217"/>
      <c r="R19" s="217"/>
      <c r="S19" s="217"/>
      <c r="T19" s="217"/>
      <c r="U19" s="217"/>
      <c r="V19" s="467"/>
      <c r="W19" s="468"/>
      <c r="X19" s="106"/>
      <c r="Y19" s="107"/>
      <c r="Z19" s="107"/>
      <c r="AA19" s="107"/>
      <c r="AB19" s="107"/>
      <c r="AC19" s="108"/>
      <c r="AD19" s="479">
        <f t="shared" si="3"/>
        <v>0</v>
      </c>
      <c r="AE19" s="159"/>
      <c r="AF19" s="470"/>
      <c r="AG19" s="87">
        <f t="shared" si="2"/>
        <v>0</v>
      </c>
      <c r="AH19" s="111"/>
      <c r="AI19" s="111"/>
      <c r="AJ19" s="111"/>
      <c r="AK19" s="2"/>
      <c r="AL19" s="2"/>
      <c r="AM19" s="11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</row>
    <row r="20" ht="99.75" customHeight="1">
      <c r="A20" s="471"/>
      <c r="B20" s="460"/>
      <c r="C20" s="461" t="s">
        <v>269</v>
      </c>
      <c r="D20" s="461" t="s">
        <v>243</v>
      </c>
      <c r="E20" s="462">
        <v>633.0</v>
      </c>
      <c r="F20" s="462">
        <v>1.0</v>
      </c>
      <c r="G20" s="463">
        <v>236.0</v>
      </c>
      <c r="H20" s="464"/>
      <c r="I20" s="465"/>
      <c r="J20" s="466"/>
      <c r="K20" s="466"/>
      <c r="L20" s="466"/>
      <c r="M20" s="466"/>
      <c r="N20" s="217"/>
      <c r="O20" s="217"/>
      <c r="P20" s="217"/>
      <c r="Q20" s="217"/>
      <c r="R20" s="217"/>
      <c r="S20" s="217"/>
      <c r="T20" s="217"/>
      <c r="U20" s="217"/>
      <c r="V20" s="467"/>
      <c r="W20" s="468"/>
      <c r="X20" s="106"/>
      <c r="Y20" s="107"/>
      <c r="Z20" s="107"/>
      <c r="AA20" s="107"/>
      <c r="AB20" s="107"/>
      <c r="AC20" s="108"/>
      <c r="AD20" s="479">
        <f t="shared" si="3"/>
        <v>0</v>
      </c>
      <c r="AE20" s="159"/>
      <c r="AF20" s="470"/>
      <c r="AG20" s="87">
        <f t="shared" si="2"/>
        <v>0</v>
      </c>
      <c r="AH20" s="111"/>
      <c r="AI20" s="111"/>
      <c r="AJ20" s="111"/>
      <c r="AK20" s="2"/>
      <c r="AL20" s="2"/>
      <c r="AM20" s="11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</row>
    <row r="21" ht="99.75" customHeight="1">
      <c r="A21" s="471"/>
      <c r="B21" s="460"/>
      <c r="C21" s="461" t="s">
        <v>270</v>
      </c>
      <c r="D21" s="461" t="s">
        <v>245</v>
      </c>
      <c r="E21" s="462">
        <v>618.0</v>
      </c>
      <c r="F21" s="462">
        <v>1.0</v>
      </c>
      <c r="G21" s="463">
        <v>242.0</v>
      </c>
      <c r="H21" s="464"/>
      <c r="I21" s="465"/>
      <c r="J21" s="466"/>
      <c r="K21" s="466"/>
      <c r="L21" s="466"/>
      <c r="M21" s="466"/>
      <c r="N21" s="217"/>
      <c r="O21" s="217"/>
      <c r="P21" s="217"/>
      <c r="Q21" s="217"/>
      <c r="R21" s="217"/>
      <c r="S21" s="217"/>
      <c r="T21" s="217"/>
      <c r="U21" s="217"/>
      <c r="V21" s="467"/>
      <c r="W21" s="468"/>
      <c r="X21" s="106"/>
      <c r="Y21" s="107"/>
      <c r="Z21" s="107"/>
      <c r="AA21" s="107"/>
      <c r="AB21" s="107"/>
      <c r="AC21" s="108"/>
      <c r="AD21" s="479">
        <f t="shared" si="3"/>
        <v>0</v>
      </c>
      <c r="AE21" s="159"/>
      <c r="AF21" s="470"/>
      <c r="AG21" s="87">
        <f t="shared" si="2"/>
        <v>0</v>
      </c>
      <c r="AH21" s="111"/>
      <c r="AI21" s="111"/>
      <c r="AJ21" s="111"/>
      <c r="AK21" s="2"/>
      <c r="AL21" s="2"/>
      <c r="AM21" s="11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</row>
    <row r="22" ht="99.75" customHeight="1">
      <c r="A22" s="471"/>
      <c r="B22" s="460"/>
      <c r="C22" s="461" t="s">
        <v>271</v>
      </c>
      <c r="D22" s="473" t="s">
        <v>247</v>
      </c>
      <c r="E22" s="210">
        <v>633.0</v>
      </c>
      <c r="F22" s="210">
        <v>1.0</v>
      </c>
      <c r="G22" s="463">
        <v>234.0</v>
      </c>
      <c r="H22" s="464"/>
      <c r="I22" s="465"/>
      <c r="J22" s="466"/>
      <c r="K22" s="466"/>
      <c r="L22" s="466"/>
      <c r="M22" s="466"/>
      <c r="N22" s="217"/>
      <c r="O22" s="217"/>
      <c r="P22" s="217"/>
      <c r="Q22" s="217"/>
      <c r="R22" s="217"/>
      <c r="S22" s="217"/>
      <c r="T22" s="217"/>
      <c r="U22" s="217"/>
      <c r="V22" s="467"/>
      <c r="W22" s="468"/>
      <c r="X22" s="106"/>
      <c r="Y22" s="107"/>
      <c r="Z22" s="107"/>
      <c r="AA22" s="107"/>
      <c r="AB22" s="107"/>
      <c r="AC22" s="108"/>
      <c r="AD22" s="479">
        <f t="shared" si="3"/>
        <v>0</v>
      </c>
      <c r="AE22" s="159"/>
      <c r="AF22" s="470"/>
      <c r="AG22" s="87">
        <f t="shared" si="2"/>
        <v>0</v>
      </c>
      <c r="AH22" s="111"/>
      <c r="AI22" s="111"/>
      <c r="AJ22" s="111"/>
      <c r="AK22" s="2"/>
      <c r="AL22" s="2"/>
      <c r="AM22" s="11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</row>
    <row r="23" ht="99.75" customHeight="1">
      <c r="A23" s="1"/>
      <c r="B23" s="480"/>
      <c r="C23" s="461">
        <v>910791.0</v>
      </c>
      <c r="D23" s="481" t="s">
        <v>272</v>
      </c>
      <c r="E23" s="482"/>
      <c r="F23" s="482">
        <v>8.0</v>
      </c>
      <c r="G23" s="483">
        <f>1280</f>
        <v>1280</v>
      </c>
      <c r="H23" s="484"/>
      <c r="I23" s="485"/>
      <c r="J23" s="486"/>
      <c r="K23" s="486"/>
      <c r="L23" s="486"/>
      <c r="M23" s="486"/>
      <c r="N23" s="228"/>
      <c r="O23" s="228"/>
      <c r="P23" s="228"/>
      <c r="Q23" s="228"/>
      <c r="R23" s="228"/>
      <c r="S23" s="228"/>
      <c r="T23" s="228"/>
      <c r="U23" s="228"/>
      <c r="V23" s="487"/>
      <c r="W23" s="488"/>
      <c r="X23" s="106"/>
      <c r="Y23" s="107"/>
      <c r="Z23" s="107"/>
      <c r="AA23" s="107"/>
      <c r="AB23" s="107"/>
      <c r="AC23" s="108"/>
      <c r="AD23" s="479">
        <f t="shared" si="3"/>
        <v>0</v>
      </c>
      <c r="AE23" s="159"/>
      <c r="AF23" s="87">
        <v>16.0</v>
      </c>
      <c r="AG23" s="87">
        <f t="shared" si="2"/>
        <v>0</v>
      </c>
      <c r="AH23" s="111"/>
      <c r="AI23" s="111"/>
      <c r="AJ23" s="111"/>
      <c r="AK23" s="2"/>
      <c r="AL23" s="2"/>
      <c r="AM23" s="11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</row>
    <row r="24" ht="99.75" customHeight="1">
      <c r="A24" s="1"/>
      <c r="B24" s="489"/>
      <c r="C24" s="490">
        <v>910792.0</v>
      </c>
      <c r="D24" s="491" t="s">
        <v>273</v>
      </c>
      <c r="E24" s="492"/>
      <c r="F24" s="492">
        <v>8.0</v>
      </c>
      <c r="G24" s="141">
        <v>1760.0</v>
      </c>
      <c r="H24" s="474"/>
      <c r="I24" s="475"/>
      <c r="J24" s="476"/>
      <c r="K24" s="476"/>
      <c r="L24" s="476"/>
      <c r="M24" s="476"/>
      <c r="N24" s="235"/>
      <c r="O24" s="235"/>
      <c r="P24" s="235"/>
      <c r="Q24" s="235"/>
      <c r="R24" s="235"/>
      <c r="S24" s="235"/>
      <c r="T24" s="235"/>
      <c r="U24" s="235"/>
      <c r="V24" s="477"/>
      <c r="W24" s="478"/>
      <c r="X24" s="80"/>
      <c r="Y24" s="81"/>
      <c r="Z24" s="81"/>
      <c r="AA24" s="81"/>
      <c r="AB24" s="81"/>
      <c r="AC24" s="83"/>
      <c r="AD24" s="479">
        <f t="shared" si="3"/>
        <v>0</v>
      </c>
      <c r="AE24" s="159"/>
      <c r="AF24" s="87">
        <v>16.0</v>
      </c>
      <c r="AG24" s="87">
        <f t="shared" si="2"/>
        <v>0</v>
      </c>
      <c r="AH24" s="111"/>
      <c r="AI24" s="111"/>
      <c r="AJ24" s="111"/>
      <c r="AK24" s="2"/>
      <c r="AL24" s="2"/>
      <c r="AM24" s="11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</row>
    <row r="25" ht="99.75" customHeight="1">
      <c r="A25" s="1"/>
      <c r="B25" s="1"/>
      <c r="C25" s="107"/>
      <c r="D25" s="387"/>
      <c r="E25" s="107"/>
      <c r="F25" s="107"/>
      <c r="G25" s="389" t="s">
        <v>210</v>
      </c>
      <c r="H25" s="493">
        <f t="shared" ref="H25:V25" si="4">SUM(H6:H24)</f>
        <v>0</v>
      </c>
      <c r="I25" s="494">
        <f t="shared" si="4"/>
        <v>0</v>
      </c>
      <c r="J25" s="494">
        <f t="shared" si="4"/>
        <v>0</v>
      </c>
      <c r="K25" s="494">
        <f t="shared" si="4"/>
        <v>0</v>
      </c>
      <c r="L25" s="494">
        <f t="shared" si="4"/>
        <v>0</v>
      </c>
      <c r="M25" s="494">
        <f t="shared" si="4"/>
        <v>0</v>
      </c>
      <c r="N25" s="494">
        <f t="shared" si="4"/>
        <v>0</v>
      </c>
      <c r="O25" s="494">
        <f t="shared" si="4"/>
        <v>0</v>
      </c>
      <c r="P25" s="494">
        <f t="shared" si="4"/>
        <v>0</v>
      </c>
      <c r="Q25" s="494">
        <f t="shared" si="4"/>
        <v>0</v>
      </c>
      <c r="R25" s="494">
        <f t="shared" si="4"/>
        <v>0</v>
      </c>
      <c r="S25" s="494">
        <f t="shared" si="4"/>
        <v>0</v>
      </c>
      <c r="T25" s="494">
        <f t="shared" si="4"/>
        <v>0</v>
      </c>
      <c r="U25" s="494">
        <f t="shared" si="4"/>
        <v>0</v>
      </c>
      <c r="V25" s="495">
        <f t="shared" si="4"/>
        <v>0</v>
      </c>
      <c r="W25" s="496"/>
      <c r="X25" s="391">
        <f t="shared" ref="X25:X26" si="6">SUM(H25:W25)</f>
        <v>0</v>
      </c>
      <c r="Y25" s="392"/>
      <c r="Z25" s="392"/>
      <c r="AA25" s="392"/>
      <c r="AB25" s="392"/>
      <c r="AC25" s="393"/>
      <c r="AD25" s="394">
        <f>IF(H25&gt;0,1,0)+IF(J25&gt;0,1,0)+IF(K25&gt;0,1,0)+IF(L25&gt;0,1,0)+IF(M25&gt;0,1,0)+IF(N25&gt;0,1,0)+IF(W25&gt;0,1,0)+IF(I25&gt;0,1,0)+IF(O25&gt;0,1,0)</f>
        <v>0</v>
      </c>
      <c r="AE25" s="1"/>
      <c r="AF25" s="2"/>
      <c r="AG25" s="111"/>
      <c r="AH25" s="111"/>
      <c r="AI25" s="111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</row>
    <row r="26" ht="99.75" customHeight="1">
      <c r="A26" s="1"/>
      <c r="B26" s="1"/>
      <c r="C26" s="107"/>
      <c r="D26" s="387"/>
      <c r="E26" s="107"/>
      <c r="F26" s="107"/>
      <c r="G26" s="395" t="s">
        <v>211</v>
      </c>
      <c r="H26" s="497">
        <f t="shared" ref="H26:V26" si="5">SUMPRODUCT(H6:H24,$F6:$F24)</f>
        <v>0</v>
      </c>
      <c r="I26" s="498">
        <f t="shared" si="5"/>
        <v>0</v>
      </c>
      <c r="J26" s="498">
        <f t="shared" si="5"/>
        <v>0</v>
      </c>
      <c r="K26" s="498">
        <f t="shared" si="5"/>
        <v>0</v>
      </c>
      <c r="L26" s="498">
        <f t="shared" si="5"/>
        <v>0</v>
      </c>
      <c r="M26" s="498">
        <f t="shared" si="5"/>
        <v>0</v>
      </c>
      <c r="N26" s="498">
        <f t="shared" si="5"/>
        <v>0</v>
      </c>
      <c r="O26" s="498">
        <f t="shared" si="5"/>
        <v>0</v>
      </c>
      <c r="P26" s="498">
        <f t="shared" si="5"/>
        <v>0</v>
      </c>
      <c r="Q26" s="498">
        <f t="shared" si="5"/>
        <v>0</v>
      </c>
      <c r="R26" s="498">
        <f t="shared" si="5"/>
        <v>0</v>
      </c>
      <c r="S26" s="498">
        <f t="shared" si="5"/>
        <v>0</v>
      </c>
      <c r="T26" s="498">
        <f t="shared" si="5"/>
        <v>0</v>
      </c>
      <c r="U26" s="498">
        <f t="shared" si="5"/>
        <v>0</v>
      </c>
      <c r="V26" s="499">
        <f t="shared" si="5"/>
        <v>0</v>
      </c>
      <c r="W26" s="500"/>
      <c r="X26" s="406">
        <f t="shared" si="6"/>
        <v>0</v>
      </c>
      <c r="Y26" s="407"/>
      <c r="Z26" s="407"/>
      <c r="AA26" s="407"/>
      <c r="AB26" s="407"/>
      <c r="AC26" s="407"/>
      <c r="AD26" s="408"/>
      <c r="AE26" s="1"/>
      <c r="AF26" s="2"/>
      <c r="AG26" s="111"/>
      <c r="AH26" s="111"/>
      <c r="AI26" s="111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</row>
    <row r="27" ht="99.75" customHeight="1">
      <c r="A27" s="1"/>
      <c r="B27" s="1"/>
      <c r="C27" s="107"/>
      <c r="D27" s="387"/>
      <c r="E27" s="107"/>
      <c r="F27" s="107"/>
      <c r="G27" s="409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411" t="s">
        <v>274</v>
      </c>
      <c r="X27" s="412"/>
      <c r="Y27" s="412"/>
      <c r="Z27" s="412"/>
      <c r="AA27" s="412"/>
      <c r="AB27" s="412"/>
      <c r="AC27" s="413"/>
      <c r="AD27" s="414">
        <f>SUM(AD6:AD24)</f>
        <v>0</v>
      </c>
      <c r="AE27" s="107"/>
      <c r="AF27" s="111"/>
      <c r="AG27" s="111"/>
      <c r="AH27" s="111"/>
      <c r="AI27" s="111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</row>
    <row r="28" ht="45.0" customHeight="1">
      <c r="A28" s="1"/>
      <c r="B28" s="1"/>
      <c r="C28" s="107"/>
      <c r="D28" s="387"/>
      <c r="E28" s="107"/>
      <c r="F28" s="107"/>
      <c r="G28" s="409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415" t="s">
        <v>213</v>
      </c>
      <c r="X28" s="412"/>
      <c r="Y28" s="412"/>
      <c r="Z28" s="412"/>
      <c r="AA28" s="412"/>
      <c r="AB28" s="412"/>
      <c r="AC28" s="412"/>
      <c r="AD28" s="416">
        <f>SUM(AG6:AG24)</f>
        <v>0</v>
      </c>
      <c r="AE28" s="107"/>
      <c r="AF28" s="111"/>
      <c r="AG28" s="111"/>
      <c r="AH28" s="111"/>
      <c r="AI28" s="111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</row>
    <row r="29" ht="99.75" customHeight="1">
      <c r="A29" s="1"/>
      <c r="B29" s="1"/>
      <c r="C29" s="107"/>
      <c r="D29" s="387"/>
      <c r="E29" s="107"/>
      <c r="F29" s="107"/>
      <c r="G29" s="409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409"/>
      <c r="AE29" s="107"/>
      <c r="AF29" s="111"/>
      <c r="AG29" s="111"/>
      <c r="AH29" s="111"/>
      <c r="AI29" s="111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</row>
    <row r="30" ht="14.25" customHeight="1">
      <c r="A30" s="1"/>
      <c r="B30" s="1"/>
      <c r="C30" s="1"/>
      <c r="D30" s="39"/>
      <c r="E30" s="1"/>
      <c r="F30" s="1"/>
      <c r="G30" s="1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1"/>
      <c r="AE30" s="1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</row>
    <row r="31" ht="14.25" customHeight="1">
      <c r="A31" s="1"/>
      <c r="B31" s="1"/>
      <c r="C31" s="1"/>
      <c r="D31" s="39"/>
      <c r="E31" s="1"/>
      <c r="F31" s="1"/>
      <c r="G31" s="1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1"/>
      <c r="AE31" s="1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</row>
    <row r="32" ht="14.25" customHeight="1">
      <c r="A32" s="1"/>
      <c r="B32" s="1"/>
      <c r="C32" s="1"/>
      <c r="D32" s="39"/>
      <c r="E32" s="1"/>
      <c r="F32" s="1"/>
      <c r="G32" s="1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1"/>
      <c r="AE32" s="1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</row>
    <row r="33" ht="14.25" customHeight="1">
      <c r="A33" s="1"/>
      <c r="B33" s="1"/>
      <c r="C33" s="1"/>
      <c r="D33" s="39"/>
      <c r="E33" s="1"/>
      <c r="F33" s="1"/>
      <c r="G33" s="1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1"/>
      <c r="AE33" s="1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</row>
    <row r="34" ht="14.25" customHeight="1">
      <c r="A34" s="1"/>
      <c r="B34" s="1"/>
      <c r="C34" s="1"/>
      <c r="D34" s="39"/>
      <c r="E34" s="1"/>
      <c r="F34" s="1"/>
      <c r="G34" s="1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1"/>
      <c r="AE34" s="1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</row>
    <row r="35" ht="14.25" customHeight="1">
      <c r="A35" s="1"/>
      <c r="B35" s="1"/>
      <c r="C35" s="1"/>
      <c r="D35" s="39"/>
      <c r="E35" s="1"/>
      <c r="F35" s="1"/>
      <c r="G35" s="1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1"/>
      <c r="AE35" s="1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</row>
    <row r="36" ht="14.25" customHeight="1">
      <c r="A36" s="1"/>
      <c r="B36" s="1"/>
      <c r="C36" s="1"/>
      <c r="D36" s="39"/>
      <c r="E36" s="1"/>
      <c r="F36" s="1"/>
      <c r="G36" s="1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1"/>
      <c r="AE36" s="1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</row>
    <row r="37" ht="14.25" customHeight="1">
      <c r="A37" s="1"/>
      <c r="B37" s="1"/>
      <c r="C37" s="1"/>
      <c r="D37" s="39"/>
      <c r="E37" s="1"/>
      <c r="F37" s="1"/>
      <c r="G37" s="1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1"/>
      <c r="AE37" s="1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</row>
    <row r="38" ht="14.25" customHeight="1">
      <c r="A38" s="1"/>
      <c r="B38" s="1"/>
      <c r="C38" s="1"/>
      <c r="D38" s="39"/>
      <c r="E38" s="1"/>
      <c r="F38" s="1"/>
      <c r="G38" s="1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1"/>
      <c r="AE38" s="1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</row>
    <row r="39" ht="14.25" customHeight="1">
      <c r="A39" s="1"/>
      <c r="B39" s="1"/>
      <c r="C39" s="1"/>
      <c r="D39" s="39"/>
      <c r="E39" s="1"/>
      <c r="F39" s="1"/>
      <c r="G39" s="1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1"/>
      <c r="AE39" s="1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</row>
    <row r="40" ht="14.25" customHeight="1">
      <c r="A40" s="1"/>
      <c r="B40" s="1"/>
      <c r="C40" s="1"/>
      <c r="D40" s="39"/>
      <c r="E40" s="1"/>
      <c r="F40" s="1"/>
      <c r="G40" s="1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1"/>
      <c r="AE40" s="1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</row>
    <row r="41" ht="14.25" customHeight="1">
      <c r="A41" s="1"/>
      <c r="B41" s="1"/>
      <c r="C41" s="1"/>
      <c r="D41" s="39"/>
      <c r="E41" s="1"/>
      <c r="F41" s="1"/>
      <c r="G41" s="1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1"/>
      <c r="AE41" s="1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ht="14.25" customHeight="1">
      <c r="A42" s="1"/>
      <c r="B42" s="1"/>
      <c r="C42" s="1"/>
      <c r="D42" s="39"/>
      <c r="E42" s="1"/>
      <c r="F42" s="1"/>
      <c r="G42" s="1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1"/>
      <c r="AE42" s="1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</row>
    <row r="43" ht="14.25" customHeight="1">
      <c r="A43" s="1"/>
      <c r="B43" s="1"/>
      <c r="C43" s="1"/>
      <c r="D43" s="39"/>
      <c r="E43" s="1"/>
      <c r="F43" s="1"/>
      <c r="G43" s="1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1"/>
      <c r="AE43" s="1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</row>
    <row r="44" ht="14.25" customHeight="1">
      <c r="A44" s="1"/>
      <c r="B44" s="1"/>
      <c r="C44" s="1"/>
      <c r="D44" s="39"/>
      <c r="E44" s="1"/>
      <c r="F44" s="1"/>
      <c r="G44" s="1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1"/>
      <c r="AE44" s="1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</row>
    <row r="45" ht="14.25" customHeight="1">
      <c r="A45" s="1"/>
      <c r="B45" s="1"/>
      <c r="C45" s="1"/>
      <c r="D45" s="39"/>
      <c r="E45" s="1"/>
      <c r="F45" s="1"/>
      <c r="G45" s="1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1"/>
      <c r="AE45" s="1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</row>
    <row r="46" ht="14.25" customHeight="1">
      <c r="A46" s="1"/>
      <c r="B46" s="1"/>
      <c r="C46" s="1"/>
      <c r="D46" s="39"/>
      <c r="E46" s="1"/>
      <c r="F46" s="1"/>
      <c r="G46" s="1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1"/>
      <c r="AE46" s="1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</row>
    <row r="47" ht="14.25" customHeight="1">
      <c r="A47" s="1"/>
      <c r="B47" s="1"/>
      <c r="C47" s="1"/>
      <c r="D47" s="39"/>
      <c r="E47" s="1"/>
      <c r="F47" s="1"/>
      <c r="G47" s="1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1"/>
      <c r="AE47" s="1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</row>
    <row r="48" ht="14.25" customHeight="1">
      <c r="A48" s="1"/>
      <c r="B48" s="1"/>
      <c r="C48" s="1"/>
      <c r="D48" s="39"/>
      <c r="E48" s="1"/>
      <c r="F48" s="1"/>
      <c r="G48" s="1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1"/>
      <c r="AE48" s="1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</row>
    <row r="49" ht="14.25" customHeight="1">
      <c r="A49" s="1"/>
      <c r="B49" s="1"/>
      <c r="C49" s="1"/>
      <c r="D49" s="39"/>
      <c r="E49" s="1"/>
      <c r="F49" s="1"/>
      <c r="G49" s="1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1"/>
      <c r="AE49" s="1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</row>
    <row r="50" ht="14.25" customHeight="1">
      <c r="A50" s="1"/>
      <c r="B50" s="1"/>
      <c r="C50" s="1"/>
      <c r="D50" s="39"/>
      <c r="E50" s="1"/>
      <c r="F50" s="1"/>
      <c r="G50" s="1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1"/>
      <c r="AE50" s="1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</row>
    <row r="51" ht="14.25" customHeight="1">
      <c r="A51" s="1"/>
      <c r="B51" s="1"/>
      <c r="C51" s="1"/>
      <c r="D51" s="39"/>
      <c r="E51" s="1"/>
      <c r="F51" s="1"/>
      <c r="G51" s="1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1"/>
      <c r="AE51" s="1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</row>
    <row r="52" ht="14.25" customHeight="1">
      <c r="A52" s="1"/>
      <c r="B52" s="1"/>
      <c r="C52" s="1"/>
      <c r="D52" s="39"/>
      <c r="E52" s="1"/>
      <c r="F52" s="1"/>
      <c r="G52" s="1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1"/>
      <c r="AE52" s="1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</row>
    <row r="53" ht="14.25" customHeight="1">
      <c r="A53" s="1"/>
      <c r="B53" s="1"/>
      <c r="C53" s="1"/>
      <c r="D53" s="39"/>
      <c r="E53" s="1"/>
      <c r="F53" s="1"/>
      <c r="G53" s="1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1"/>
      <c r="AE53" s="1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</row>
    <row r="54" ht="14.25" customHeight="1">
      <c r="A54" s="1"/>
      <c r="B54" s="1"/>
      <c r="C54" s="1"/>
      <c r="D54" s="39"/>
      <c r="E54" s="1"/>
      <c r="F54" s="1"/>
      <c r="G54" s="1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1"/>
      <c r="AE54" s="1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</row>
    <row r="55" ht="14.25" customHeight="1">
      <c r="A55" s="1"/>
      <c r="B55" s="1"/>
      <c r="C55" s="1"/>
      <c r="D55" s="39"/>
      <c r="E55" s="1"/>
      <c r="F55" s="1"/>
      <c r="G55" s="1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1"/>
      <c r="AE55" s="1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</row>
    <row r="56" ht="14.25" customHeight="1">
      <c r="A56" s="1"/>
      <c r="B56" s="1"/>
      <c r="C56" s="1"/>
      <c r="D56" s="39"/>
      <c r="E56" s="1"/>
      <c r="F56" s="1"/>
      <c r="G56" s="1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1"/>
      <c r="AE56" s="1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</row>
    <row r="57" ht="14.25" customHeight="1">
      <c r="A57" s="1"/>
      <c r="B57" s="1"/>
      <c r="C57" s="1"/>
      <c r="D57" s="39"/>
      <c r="E57" s="1"/>
      <c r="F57" s="1"/>
      <c r="G57" s="1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1"/>
      <c r="AE57" s="1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</row>
    <row r="58" ht="14.25" customHeight="1">
      <c r="A58" s="1"/>
      <c r="B58" s="1"/>
      <c r="C58" s="1"/>
      <c r="D58" s="39"/>
      <c r="E58" s="1"/>
      <c r="F58" s="1"/>
      <c r="G58" s="1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1"/>
      <c r="AE58" s="1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</row>
    <row r="59" ht="14.25" customHeight="1">
      <c r="A59" s="1"/>
      <c r="B59" s="1"/>
      <c r="C59" s="1"/>
      <c r="D59" s="39"/>
      <c r="E59" s="1"/>
      <c r="F59" s="1"/>
      <c r="G59" s="1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1"/>
      <c r="AE59" s="1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</row>
    <row r="60" ht="14.25" customHeight="1">
      <c r="A60" s="1"/>
      <c r="B60" s="1"/>
      <c r="C60" s="1"/>
      <c r="D60" s="39"/>
      <c r="E60" s="1"/>
      <c r="F60" s="1"/>
      <c r="G60" s="1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1"/>
      <c r="AE60" s="1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</row>
    <row r="61" ht="14.25" customHeight="1">
      <c r="A61" s="1"/>
      <c r="B61" s="1"/>
      <c r="C61" s="1"/>
      <c r="D61" s="39"/>
      <c r="E61" s="1"/>
      <c r="F61" s="1"/>
      <c r="G61" s="1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1"/>
      <c r="AE61" s="1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</row>
    <row r="62" ht="14.25" customHeight="1">
      <c r="A62" s="1"/>
      <c r="B62" s="1"/>
      <c r="C62" s="1"/>
      <c r="D62" s="39"/>
      <c r="E62" s="1"/>
      <c r="F62" s="1"/>
      <c r="G62" s="1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1"/>
      <c r="AE62" s="1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</row>
    <row r="63" ht="14.25" customHeight="1">
      <c r="A63" s="1"/>
      <c r="B63" s="1"/>
      <c r="C63" s="1"/>
      <c r="D63" s="39"/>
      <c r="E63" s="1"/>
      <c r="F63" s="1"/>
      <c r="G63" s="1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1"/>
      <c r="AE63" s="1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</row>
    <row r="64" ht="14.25" customHeight="1">
      <c r="A64" s="1"/>
      <c r="B64" s="1"/>
      <c r="C64" s="1"/>
      <c r="D64" s="39"/>
      <c r="E64" s="1"/>
      <c r="F64" s="1"/>
      <c r="G64" s="1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1"/>
      <c r="AE64" s="1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</row>
    <row r="65" ht="14.25" customHeight="1">
      <c r="A65" s="1"/>
      <c r="B65" s="1"/>
      <c r="C65" s="1"/>
      <c r="D65" s="39"/>
      <c r="E65" s="1"/>
      <c r="F65" s="1"/>
      <c r="G65" s="1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1"/>
      <c r="AE65" s="1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</row>
    <row r="66" ht="14.25" customHeight="1">
      <c r="A66" s="1"/>
      <c r="B66" s="1"/>
      <c r="C66" s="1"/>
      <c r="D66" s="39"/>
      <c r="E66" s="1"/>
      <c r="F66" s="1"/>
      <c r="G66" s="1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1"/>
      <c r="AE66" s="1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</row>
    <row r="67" ht="14.25" customHeight="1">
      <c r="A67" s="1"/>
      <c r="B67" s="1"/>
      <c r="C67" s="1"/>
      <c r="D67" s="39"/>
      <c r="E67" s="1"/>
      <c r="F67" s="1"/>
      <c r="G67" s="1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1"/>
      <c r="AE67" s="1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</row>
    <row r="68" ht="14.25" customHeight="1">
      <c r="A68" s="1"/>
      <c r="B68" s="1"/>
      <c r="C68" s="1"/>
      <c r="D68" s="39"/>
      <c r="E68" s="1"/>
      <c r="F68" s="1"/>
      <c r="G68" s="1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1"/>
      <c r="AE68" s="1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</row>
    <row r="69" ht="14.25" customHeight="1">
      <c r="A69" s="1"/>
      <c r="B69" s="1"/>
      <c r="C69" s="1"/>
      <c r="D69" s="39"/>
      <c r="E69" s="1"/>
      <c r="F69" s="1"/>
      <c r="G69" s="1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1"/>
      <c r="AE69" s="1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</row>
    <row r="70" ht="14.25" customHeight="1">
      <c r="A70" s="1"/>
      <c r="B70" s="1"/>
      <c r="C70" s="1"/>
      <c r="D70" s="39"/>
      <c r="E70" s="1"/>
      <c r="F70" s="1"/>
      <c r="G70" s="1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1"/>
      <c r="AE70" s="1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</row>
    <row r="71" ht="14.25" customHeight="1">
      <c r="A71" s="1"/>
      <c r="B71" s="1"/>
      <c r="C71" s="1"/>
      <c r="D71" s="39"/>
      <c r="E71" s="1"/>
      <c r="F71" s="1"/>
      <c r="G71" s="1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1"/>
      <c r="AE71" s="1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</row>
    <row r="72" ht="14.25" customHeight="1">
      <c r="A72" s="1"/>
      <c r="B72" s="1"/>
      <c r="C72" s="1"/>
      <c r="D72" s="39"/>
      <c r="E72" s="1"/>
      <c r="F72" s="1"/>
      <c r="G72" s="1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1"/>
      <c r="AE72" s="1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</row>
    <row r="73" ht="14.25" customHeight="1">
      <c r="A73" s="1"/>
      <c r="B73" s="1"/>
      <c r="C73" s="1"/>
      <c r="D73" s="39"/>
      <c r="E73" s="1"/>
      <c r="F73" s="1"/>
      <c r="G73" s="1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1"/>
      <c r="AE73" s="1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</row>
    <row r="74" ht="14.25" customHeight="1">
      <c r="A74" s="1"/>
      <c r="B74" s="1"/>
      <c r="C74" s="1"/>
      <c r="D74" s="39"/>
      <c r="E74" s="1"/>
      <c r="F74" s="1"/>
      <c r="G74" s="1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1"/>
      <c r="AE74" s="1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</row>
    <row r="75" ht="14.25" customHeight="1">
      <c r="A75" s="1"/>
      <c r="B75" s="1"/>
      <c r="C75" s="1"/>
      <c r="D75" s="39"/>
      <c r="E75" s="1"/>
      <c r="F75" s="1"/>
      <c r="G75" s="1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1"/>
      <c r="AE75" s="1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</row>
    <row r="76" ht="14.25" customHeight="1">
      <c r="A76" s="1"/>
      <c r="B76" s="1"/>
      <c r="C76" s="1"/>
      <c r="D76" s="39"/>
      <c r="E76" s="1"/>
      <c r="F76" s="1"/>
      <c r="G76" s="1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1"/>
      <c r="AE76" s="1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</row>
    <row r="77" ht="14.25" customHeight="1">
      <c r="A77" s="1"/>
      <c r="B77" s="2"/>
      <c r="C77" s="2"/>
      <c r="D77" s="417"/>
      <c r="E77" s="2"/>
      <c r="F77" s="1"/>
      <c r="G77" s="1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1"/>
      <c r="AE77" s="1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</row>
    <row r="78" ht="14.25" customHeight="1">
      <c r="A78" s="1"/>
      <c r="B78" s="2"/>
      <c r="C78" s="2"/>
      <c r="D78" s="417"/>
      <c r="E78" s="2"/>
      <c r="F78" s="1"/>
      <c r="G78" s="1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1"/>
      <c r="AE78" s="1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</row>
    <row r="79" ht="14.25" customHeight="1">
      <c r="A79" s="1"/>
      <c r="B79" s="2"/>
      <c r="C79" s="2"/>
      <c r="D79" s="417"/>
      <c r="E79" s="2"/>
      <c r="F79" s="1"/>
      <c r="G79" s="1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1"/>
      <c r="AE79" s="1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</row>
    <row r="80" ht="14.25" customHeight="1">
      <c r="A80" s="1"/>
      <c r="B80" s="2"/>
      <c r="C80" s="2"/>
      <c r="D80" s="417"/>
      <c r="E80" s="2"/>
      <c r="F80" s="1"/>
      <c r="G80" s="1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1"/>
      <c r="AE80" s="1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</row>
    <row r="81" ht="14.25" customHeight="1">
      <c r="A81" s="1"/>
      <c r="B81" s="2"/>
      <c r="C81" s="2"/>
      <c r="D81" s="417"/>
      <c r="E81" s="2"/>
      <c r="F81" s="1"/>
      <c r="G81" s="1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1"/>
      <c r="AE81" s="1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</row>
    <row r="82" ht="14.25" customHeight="1">
      <c r="A82" s="1"/>
      <c r="B82" s="2"/>
      <c r="C82" s="2"/>
      <c r="D82" s="417"/>
      <c r="E82" s="2"/>
      <c r="F82" s="1"/>
      <c r="G82" s="1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1"/>
      <c r="AE82" s="1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</row>
    <row r="83" ht="14.25" customHeight="1">
      <c r="A83" s="1"/>
      <c r="B83" s="2"/>
      <c r="C83" s="2"/>
      <c r="D83" s="417"/>
      <c r="E83" s="2"/>
      <c r="F83" s="1"/>
      <c r="G83" s="1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1"/>
      <c r="AE83" s="1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</row>
    <row r="84" ht="14.25" customHeight="1">
      <c r="A84" s="1"/>
      <c r="B84" s="2"/>
      <c r="C84" s="2"/>
      <c r="D84" s="417"/>
      <c r="E84" s="2"/>
      <c r="F84" s="1"/>
      <c r="G84" s="1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1"/>
      <c r="AE84" s="1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</row>
    <row r="85" ht="14.25" customHeight="1">
      <c r="A85" s="1"/>
      <c r="B85" s="2"/>
      <c r="C85" s="2"/>
      <c r="D85" s="417"/>
      <c r="E85" s="2"/>
      <c r="F85" s="1"/>
      <c r="G85" s="1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1"/>
      <c r="AE85" s="1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</row>
    <row r="86" ht="14.25" customHeight="1">
      <c r="A86" s="1"/>
      <c r="B86" s="2"/>
      <c r="C86" s="2"/>
      <c r="D86" s="417"/>
      <c r="E86" s="2"/>
      <c r="F86" s="1"/>
      <c r="G86" s="1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1"/>
      <c r="AE86" s="1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</row>
    <row r="87" ht="14.25" customHeight="1">
      <c r="A87" s="1"/>
      <c r="B87" s="2"/>
      <c r="C87" s="2"/>
      <c r="D87" s="417"/>
      <c r="E87" s="2"/>
      <c r="F87" s="1"/>
      <c r="G87" s="1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1"/>
      <c r="AE87" s="1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</row>
    <row r="88" ht="14.25" customHeight="1">
      <c r="A88" s="1"/>
      <c r="B88" s="2"/>
      <c r="C88" s="2"/>
      <c r="D88" s="417"/>
      <c r="E88" s="2"/>
      <c r="F88" s="1"/>
      <c r="G88" s="1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1"/>
      <c r="AE88" s="1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</row>
    <row r="89" ht="14.25" customHeight="1">
      <c r="A89" s="1"/>
      <c r="B89" s="2"/>
      <c r="C89" s="2"/>
      <c r="D89" s="417"/>
      <c r="E89" s="2"/>
      <c r="F89" s="1"/>
      <c r="G89" s="1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1"/>
      <c r="AE89" s="1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</row>
    <row r="90" ht="14.25" customHeight="1">
      <c r="A90" s="1"/>
      <c r="B90" s="2"/>
      <c r="C90" s="2"/>
      <c r="D90" s="417"/>
      <c r="E90" s="2"/>
      <c r="F90" s="1"/>
      <c r="G90" s="1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1"/>
      <c r="AE90" s="1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</row>
    <row r="91" ht="14.25" customHeight="1">
      <c r="A91" s="1"/>
      <c r="B91" s="2"/>
      <c r="C91" s="2"/>
      <c r="D91" s="417"/>
      <c r="E91" s="2"/>
      <c r="F91" s="1"/>
      <c r="G91" s="1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1"/>
      <c r="AE91" s="1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</row>
    <row r="92" ht="14.25" customHeight="1">
      <c r="A92" s="1"/>
      <c r="B92" s="2"/>
      <c r="C92" s="2"/>
      <c r="D92" s="417"/>
      <c r="E92" s="2"/>
      <c r="F92" s="1"/>
      <c r="G92" s="1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1"/>
      <c r="AE92" s="1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</row>
    <row r="93" ht="14.25" customHeight="1">
      <c r="A93" s="1"/>
      <c r="B93" s="2"/>
      <c r="C93" s="2"/>
      <c r="D93" s="417"/>
      <c r="E93" s="2"/>
      <c r="F93" s="1"/>
      <c r="G93" s="1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1"/>
      <c r="AE93" s="1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</row>
    <row r="94" ht="14.25" customHeight="1">
      <c r="A94" s="1"/>
      <c r="B94" s="2"/>
      <c r="C94" s="2"/>
      <c r="D94" s="417"/>
      <c r="E94" s="2"/>
      <c r="F94" s="1"/>
      <c r="G94" s="1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1"/>
      <c r="AE94" s="1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</row>
    <row r="95" ht="14.25" customHeight="1">
      <c r="A95" s="1"/>
      <c r="B95" s="1"/>
      <c r="C95" s="1"/>
      <c r="D95" s="39"/>
      <c r="E95" s="1"/>
      <c r="F95" s="1"/>
      <c r="G95" s="1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1"/>
      <c r="AE95" s="1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</row>
    <row r="96" ht="14.25" customHeight="1">
      <c r="A96" s="1"/>
      <c r="B96" s="1"/>
      <c r="C96" s="1"/>
      <c r="D96" s="39"/>
      <c r="E96" s="1"/>
      <c r="F96" s="1"/>
      <c r="G96" s="1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1"/>
      <c r="AE96" s="1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</row>
    <row r="97" ht="14.25" customHeight="1">
      <c r="A97" s="1"/>
      <c r="B97" s="1"/>
      <c r="C97" s="1"/>
      <c r="D97" s="39"/>
      <c r="E97" s="1"/>
      <c r="F97" s="1"/>
      <c r="G97" s="1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1"/>
      <c r="AE97" s="1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</row>
    <row r="98" ht="14.25" customHeight="1">
      <c r="A98" s="1"/>
      <c r="B98" s="1"/>
      <c r="C98" s="1"/>
      <c r="D98" s="39"/>
      <c r="E98" s="1"/>
      <c r="F98" s="1"/>
      <c r="G98" s="1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1"/>
      <c r="AE98" s="1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</row>
    <row r="99" ht="14.25" customHeight="1">
      <c r="A99" s="1"/>
      <c r="B99" s="1"/>
      <c r="C99" s="1"/>
      <c r="D99" s="39"/>
      <c r="E99" s="1"/>
      <c r="F99" s="1"/>
      <c r="G99" s="1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1"/>
      <c r="AE99" s="1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</row>
    <row r="100" ht="14.25" customHeight="1">
      <c r="A100" s="1"/>
      <c r="B100" s="1"/>
      <c r="C100" s="1"/>
      <c r="D100" s="39"/>
      <c r="E100" s="1"/>
      <c r="F100" s="1"/>
      <c r="G100" s="1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1"/>
      <c r="AE100" s="1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</row>
    <row r="101" ht="14.25" customHeight="1">
      <c r="A101" s="1"/>
      <c r="B101" s="1"/>
      <c r="C101" s="1"/>
      <c r="D101" s="39"/>
      <c r="E101" s="1"/>
      <c r="F101" s="1"/>
      <c r="G101" s="1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1"/>
      <c r="AE101" s="1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</row>
    <row r="102" ht="14.25" customHeight="1">
      <c r="A102" s="1"/>
      <c r="B102" s="1"/>
      <c r="C102" s="1"/>
      <c r="D102" s="39"/>
      <c r="E102" s="1"/>
      <c r="F102" s="1"/>
      <c r="G102" s="1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1"/>
      <c r="AE102" s="1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</row>
    <row r="103" ht="14.25" customHeight="1">
      <c r="A103" s="1"/>
      <c r="B103" s="1"/>
      <c r="C103" s="1"/>
      <c r="D103" s="39"/>
      <c r="E103" s="1"/>
      <c r="F103" s="1"/>
      <c r="G103" s="1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1"/>
      <c r="AE103" s="1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</row>
    <row r="104" ht="14.25" customHeight="1">
      <c r="A104" s="1"/>
      <c r="B104" s="1"/>
      <c r="C104" s="1"/>
      <c r="D104" s="39"/>
      <c r="E104" s="1"/>
      <c r="F104" s="1"/>
      <c r="G104" s="1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1"/>
      <c r="AE104" s="1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</row>
    <row r="105" ht="14.25" customHeight="1">
      <c r="A105" s="1"/>
      <c r="B105" s="1"/>
      <c r="C105" s="1"/>
      <c r="D105" s="39"/>
      <c r="E105" s="1"/>
      <c r="F105" s="1"/>
      <c r="G105" s="1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1"/>
      <c r="AE105" s="1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</row>
    <row r="106" ht="14.25" customHeight="1">
      <c r="A106" s="1"/>
      <c r="B106" s="1"/>
      <c r="C106" s="1"/>
      <c r="D106" s="39"/>
      <c r="E106" s="1"/>
      <c r="F106" s="1"/>
      <c r="G106" s="1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1"/>
      <c r="AE106" s="1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</row>
    <row r="107" ht="14.25" customHeight="1">
      <c r="A107" s="1"/>
      <c r="B107" s="1"/>
      <c r="C107" s="1"/>
      <c r="D107" s="39"/>
      <c r="E107" s="1"/>
      <c r="F107" s="1"/>
      <c r="G107" s="1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1"/>
      <c r="AE107" s="1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</row>
    <row r="108" ht="14.25" customHeight="1">
      <c r="A108" s="1"/>
      <c r="B108" s="1"/>
      <c r="C108" s="1"/>
      <c r="D108" s="39"/>
      <c r="E108" s="1"/>
      <c r="F108" s="1"/>
      <c r="G108" s="1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1"/>
      <c r="AE108" s="1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</row>
    <row r="109" ht="14.25" customHeight="1">
      <c r="A109" s="1"/>
      <c r="B109" s="1"/>
      <c r="C109" s="1"/>
      <c r="D109" s="39"/>
      <c r="E109" s="1"/>
      <c r="F109" s="1"/>
      <c r="G109" s="1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1"/>
      <c r="AE109" s="1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</row>
    <row r="110" ht="14.25" customHeight="1">
      <c r="A110" s="1"/>
      <c r="B110" s="1"/>
      <c r="C110" s="1"/>
      <c r="D110" s="39"/>
      <c r="E110" s="1"/>
      <c r="F110" s="1"/>
      <c r="G110" s="1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1"/>
      <c r="AE110" s="1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</row>
    <row r="111" ht="14.25" customHeight="1">
      <c r="A111" s="1"/>
      <c r="B111" s="1"/>
      <c r="C111" s="1"/>
      <c r="D111" s="39"/>
      <c r="E111" s="1"/>
      <c r="F111" s="1"/>
      <c r="G111" s="1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1"/>
      <c r="AE111" s="1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</row>
    <row r="112" ht="14.25" customHeight="1">
      <c r="A112" s="1"/>
      <c r="B112" s="1"/>
      <c r="C112" s="1"/>
      <c r="D112" s="39"/>
      <c r="E112" s="1"/>
      <c r="F112" s="1"/>
      <c r="G112" s="1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1"/>
      <c r="AE112" s="1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</row>
    <row r="113" ht="14.25" customHeight="1">
      <c r="A113" s="1"/>
      <c r="B113" s="1"/>
      <c r="C113" s="1"/>
      <c r="D113" s="39"/>
      <c r="E113" s="1"/>
      <c r="F113" s="1"/>
      <c r="G113" s="1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1"/>
      <c r="AE113" s="1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</row>
    <row r="114" ht="14.25" customHeight="1">
      <c r="A114" s="1"/>
      <c r="B114" s="1"/>
      <c r="C114" s="1"/>
      <c r="D114" s="39"/>
      <c r="E114" s="1"/>
      <c r="F114" s="1"/>
      <c r="G114" s="1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1"/>
      <c r="AE114" s="1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</row>
    <row r="115" ht="14.25" customHeight="1">
      <c r="A115" s="1"/>
      <c r="B115" s="1"/>
      <c r="C115" s="1"/>
      <c r="D115" s="39"/>
      <c r="E115" s="1"/>
      <c r="F115" s="1"/>
      <c r="G115" s="1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1"/>
      <c r="AE115" s="1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</row>
    <row r="116" ht="14.25" customHeight="1">
      <c r="A116" s="1"/>
      <c r="B116" s="1"/>
      <c r="C116" s="1"/>
      <c r="D116" s="39"/>
      <c r="E116" s="1"/>
      <c r="F116" s="1"/>
      <c r="G116" s="1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1"/>
      <c r="AE116" s="1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</row>
    <row r="117" ht="14.25" customHeight="1">
      <c r="A117" s="1"/>
      <c r="B117" s="1"/>
      <c r="C117" s="1"/>
      <c r="D117" s="39"/>
      <c r="E117" s="1"/>
      <c r="F117" s="1"/>
      <c r="G117" s="1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1"/>
      <c r="AE117" s="1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</row>
    <row r="118" ht="14.25" customHeight="1">
      <c r="A118" s="1"/>
      <c r="B118" s="1"/>
      <c r="C118" s="1"/>
      <c r="D118" s="39"/>
      <c r="E118" s="1"/>
      <c r="F118" s="1"/>
      <c r="G118" s="1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1"/>
      <c r="AE118" s="1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</row>
    <row r="119" ht="14.25" customHeight="1">
      <c r="A119" s="1"/>
      <c r="B119" s="1"/>
      <c r="C119" s="1"/>
      <c r="D119" s="39"/>
      <c r="E119" s="1"/>
      <c r="F119" s="1"/>
      <c r="G119" s="1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1"/>
      <c r="AE119" s="1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</row>
    <row r="120" ht="14.25" customHeight="1">
      <c r="A120" s="1"/>
      <c r="B120" s="1"/>
      <c r="C120" s="1"/>
      <c r="D120" s="39"/>
      <c r="E120" s="1"/>
      <c r="F120" s="1"/>
      <c r="G120" s="1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1"/>
      <c r="AE120" s="1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</row>
    <row r="121" ht="14.25" customHeight="1">
      <c r="A121" s="1"/>
      <c r="B121" s="1"/>
      <c r="C121" s="1"/>
      <c r="D121" s="39"/>
      <c r="E121" s="1"/>
      <c r="F121" s="1"/>
      <c r="G121" s="1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1"/>
      <c r="AE121" s="1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</row>
    <row r="122" ht="14.25" customHeight="1">
      <c r="A122" s="1"/>
      <c r="B122" s="1"/>
      <c r="C122" s="1"/>
      <c r="D122" s="39"/>
      <c r="E122" s="1"/>
      <c r="F122" s="1"/>
      <c r="G122" s="1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1"/>
      <c r="AE122" s="1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</row>
    <row r="123" ht="14.25" customHeight="1">
      <c r="A123" s="1"/>
      <c r="B123" s="1"/>
      <c r="C123" s="1"/>
      <c r="D123" s="39"/>
      <c r="E123" s="1"/>
      <c r="F123" s="1"/>
      <c r="G123" s="1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1"/>
      <c r="AE123" s="1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</row>
    <row r="124" ht="14.25" customHeight="1">
      <c r="A124" s="1"/>
      <c r="B124" s="1"/>
      <c r="C124" s="1"/>
      <c r="D124" s="39"/>
      <c r="E124" s="1"/>
      <c r="F124" s="1"/>
      <c r="G124" s="1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1"/>
      <c r="AE124" s="1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</row>
    <row r="125" ht="14.25" customHeight="1">
      <c r="A125" s="1"/>
      <c r="B125" s="1"/>
      <c r="C125" s="1"/>
      <c r="D125" s="39"/>
      <c r="E125" s="1"/>
      <c r="F125" s="1"/>
      <c r="G125" s="1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1"/>
      <c r="AE125" s="1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</row>
    <row r="126" ht="14.25" customHeight="1">
      <c r="A126" s="1"/>
      <c r="B126" s="1"/>
      <c r="C126" s="1"/>
      <c r="D126" s="39"/>
      <c r="E126" s="1"/>
      <c r="F126" s="1"/>
      <c r="G126" s="1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1"/>
      <c r="AE126" s="1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</row>
    <row r="127" ht="14.25" customHeight="1">
      <c r="A127" s="1"/>
      <c r="B127" s="1"/>
      <c r="C127" s="1"/>
      <c r="D127" s="39"/>
      <c r="E127" s="1"/>
      <c r="F127" s="1"/>
      <c r="G127" s="1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1"/>
      <c r="AE127" s="1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</row>
    <row r="128" ht="14.25" customHeight="1">
      <c r="A128" s="1"/>
      <c r="B128" s="1"/>
      <c r="C128" s="1"/>
      <c r="D128" s="39"/>
      <c r="E128" s="1"/>
      <c r="F128" s="1"/>
      <c r="G128" s="1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1"/>
      <c r="AE128" s="1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</row>
    <row r="129" ht="14.25" customHeight="1">
      <c r="A129" s="1"/>
      <c r="B129" s="1"/>
      <c r="C129" s="1"/>
      <c r="D129" s="39"/>
      <c r="E129" s="1"/>
      <c r="F129" s="1"/>
      <c r="G129" s="1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1"/>
      <c r="AE129" s="1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</row>
    <row r="130" ht="14.25" customHeight="1">
      <c r="A130" s="1"/>
      <c r="B130" s="1"/>
      <c r="C130" s="1"/>
      <c r="D130" s="39"/>
      <c r="E130" s="1"/>
      <c r="F130" s="1"/>
      <c r="G130" s="1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1"/>
      <c r="AE130" s="1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</row>
    <row r="131" ht="14.25" customHeight="1">
      <c r="A131" s="1"/>
      <c r="B131" s="1"/>
      <c r="C131" s="1"/>
      <c r="D131" s="39"/>
      <c r="E131" s="1"/>
      <c r="F131" s="1"/>
      <c r="G131" s="1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1"/>
      <c r="AE131" s="1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</row>
    <row r="132" ht="14.25" customHeight="1">
      <c r="A132" s="1"/>
      <c r="B132" s="1"/>
      <c r="C132" s="1"/>
      <c r="D132" s="39"/>
      <c r="E132" s="1"/>
      <c r="F132" s="1"/>
      <c r="G132" s="1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1"/>
      <c r="AE132" s="1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</row>
    <row r="133" ht="14.25" customHeight="1">
      <c r="A133" s="1"/>
      <c r="B133" s="1"/>
      <c r="C133" s="1"/>
      <c r="D133" s="39"/>
      <c r="E133" s="1"/>
      <c r="F133" s="1"/>
      <c r="G133" s="1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1"/>
      <c r="AE133" s="1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</row>
    <row r="134" ht="14.25" customHeight="1">
      <c r="A134" s="1"/>
      <c r="B134" s="1"/>
      <c r="C134" s="1"/>
      <c r="D134" s="39"/>
      <c r="E134" s="1"/>
      <c r="F134" s="1"/>
      <c r="G134" s="1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1"/>
      <c r="AE134" s="1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</row>
    <row r="135" ht="14.25" customHeight="1">
      <c r="A135" s="1"/>
      <c r="B135" s="1"/>
      <c r="C135" s="1"/>
      <c r="D135" s="39"/>
      <c r="E135" s="1"/>
      <c r="F135" s="1"/>
      <c r="G135" s="1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1"/>
      <c r="AE135" s="1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</row>
    <row r="136" ht="14.25" customHeight="1">
      <c r="A136" s="1"/>
      <c r="B136" s="1"/>
      <c r="C136" s="1"/>
      <c r="D136" s="39"/>
      <c r="E136" s="1"/>
      <c r="F136" s="1"/>
      <c r="G136" s="1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1"/>
      <c r="AE136" s="1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</row>
    <row r="137" ht="14.25" customHeight="1">
      <c r="A137" s="1"/>
      <c r="B137" s="1"/>
      <c r="C137" s="1"/>
      <c r="D137" s="39"/>
      <c r="E137" s="1"/>
      <c r="F137" s="1"/>
      <c r="G137" s="1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1"/>
      <c r="AE137" s="1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</row>
    <row r="138" ht="14.25" customHeight="1">
      <c r="A138" s="1"/>
      <c r="B138" s="1"/>
      <c r="C138" s="1"/>
      <c r="D138" s="39"/>
      <c r="E138" s="1"/>
      <c r="F138" s="1"/>
      <c r="G138" s="1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1"/>
      <c r="AE138" s="1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</row>
    <row r="139" ht="14.25" customHeight="1">
      <c r="A139" s="1"/>
      <c r="B139" s="1"/>
      <c r="C139" s="1"/>
      <c r="D139" s="39"/>
      <c r="E139" s="1"/>
      <c r="F139" s="1"/>
      <c r="G139" s="1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1"/>
      <c r="AE139" s="1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</row>
    <row r="140" ht="14.25" customHeight="1">
      <c r="A140" s="1"/>
      <c r="B140" s="1"/>
      <c r="C140" s="1"/>
      <c r="D140" s="39"/>
      <c r="E140" s="1"/>
      <c r="F140" s="1"/>
      <c r="G140" s="1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1"/>
      <c r="AE140" s="1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</row>
    <row r="141" ht="14.25" customHeight="1">
      <c r="A141" s="1"/>
      <c r="B141" s="1"/>
      <c r="C141" s="1"/>
      <c r="D141" s="39"/>
      <c r="E141" s="1"/>
      <c r="F141" s="1"/>
      <c r="G141" s="1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1"/>
      <c r="AE141" s="1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</row>
    <row r="142" ht="14.25" customHeight="1">
      <c r="A142" s="1"/>
      <c r="B142" s="1"/>
      <c r="C142" s="1"/>
      <c r="D142" s="39"/>
      <c r="E142" s="1"/>
      <c r="F142" s="1"/>
      <c r="G142" s="1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1"/>
      <c r="AE142" s="1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</row>
    <row r="143" ht="14.25" customHeight="1">
      <c r="A143" s="1"/>
      <c r="B143" s="1"/>
      <c r="C143" s="1"/>
      <c r="D143" s="39"/>
      <c r="E143" s="1"/>
      <c r="F143" s="1"/>
      <c r="G143" s="1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1"/>
      <c r="AE143" s="1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</row>
    <row r="144" ht="14.25" customHeight="1">
      <c r="A144" s="1"/>
      <c r="B144" s="1"/>
      <c r="C144" s="1"/>
      <c r="D144" s="39"/>
      <c r="E144" s="1"/>
      <c r="F144" s="1"/>
      <c r="G144" s="1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1"/>
      <c r="AE144" s="1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</row>
    <row r="145" ht="14.25" customHeight="1">
      <c r="A145" s="1"/>
      <c r="B145" s="1"/>
      <c r="C145" s="1"/>
      <c r="D145" s="39"/>
      <c r="E145" s="1"/>
      <c r="F145" s="1"/>
      <c r="G145" s="1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1"/>
      <c r="AE145" s="1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</row>
    <row r="146" ht="14.25" customHeight="1">
      <c r="A146" s="1"/>
      <c r="B146" s="1"/>
      <c r="C146" s="1"/>
      <c r="D146" s="39"/>
      <c r="E146" s="1"/>
      <c r="F146" s="1"/>
      <c r="G146" s="1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1"/>
      <c r="AE146" s="1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</row>
    <row r="147" ht="14.25" customHeight="1">
      <c r="A147" s="1"/>
      <c r="B147" s="1"/>
      <c r="C147" s="1"/>
      <c r="D147" s="39"/>
      <c r="E147" s="1"/>
      <c r="F147" s="1"/>
      <c r="G147" s="1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1"/>
      <c r="AE147" s="1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</row>
    <row r="148" ht="14.25" customHeight="1">
      <c r="A148" s="1"/>
      <c r="B148" s="1"/>
      <c r="C148" s="1"/>
      <c r="D148" s="39"/>
      <c r="E148" s="1"/>
      <c r="F148" s="1"/>
      <c r="G148" s="1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1"/>
      <c r="AE148" s="1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</row>
    <row r="149" ht="14.25" customHeight="1">
      <c r="A149" s="1"/>
      <c r="B149" s="1"/>
      <c r="C149" s="1"/>
      <c r="D149" s="39"/>
      <c r="E149" s="1"/>
      <c r="F149" s="1"/>
      <c r="G149" s="1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1"/>
      <c r="AE149" s="1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</row>
    <row r="150" ht="14.25" customHeight="1">
      <c r="A150" s="1"/>
      <c r="B150" s="1"/>
      <c r="C150" s="1"/>
      <c r="D150" s="39"/>
      <c r="E150" s="1"/>
      <c r="F150" s="1"/>
      <c r="G150" s="1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1"/>
      <c r="AE150" s="1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</row>
    <row r="151" ht="14.25" customHeight="1">
      <c r="A151" s="1"/>
      <c r="B151" s="1"/>
      <c r="C151" s="1"/>
      <c r="D151" s="39"/>
      <c r="E151" s="1"/>
      <c r="F151" s="1"/>
      <c r="G151" s="1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1"/>
      <c r="AE151" s="1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</row>
    <row r="152" ht="14.25" customHeight="1">
      <c r="A152" s="1"/>
      <c r="B152" s="1"/>
      <c r="C152" s="1"/>
      <c r="D152" s="39"/>
      <c r="E152" s="1"/>
      <c r="F152" s="1"/>
      <c r="G152" s="1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1"/>
      <c r="AE152" s="1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</row>
    <row r="153" ht="14.25" customHeight="1">
      <c r="A153" s="1"/>
      <c r="B153" s="1"/>
      <c r="C153" s="1"/>
      <c r="D153" s="39"/>
      <c r="E153" s="1"/>
      <c r="F153" s="1"/>
      <c r="G153" s="1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1"/>
      <c r="AE153" s="1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</row>
    <row r="154" ht="14.25" customHeight="1">
      <c r="A154" s="1"/>
      <c r="B154" s="1"/>
      <c r="C154" s="1"/>
      <c r="D154" s="39"/>
      <c r="E154" s="1"/>
      <c r="F154" s="1"/>
      <c r="G154" s="1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1"/>
      <c r="AE154" s="1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</row>
    <row r="155" ht="14.25" customHeight="1">
      <c r="A155" s="1"/>
      <c r="B155" s="1"/>
      <c r="C155" s="1"/>
      <c r="D155" s="39"/>
      <c r="E155" s="1"/>
      <c r="F155" s="1"/>
      <c r="G155" s="1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1"/>
      <c r="AE155" s="1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</row>
    <row r="156" ht="14.25" customHeight="1">
      <c r="A156" s="1"/>
      <c r="B156" s="1"/>
      <c r="C156" s="1"/>
      <c r="D156" s="39"/>
      <c r="E156" s="1"/>
      <c r="F156" s="1"/>
      <c r="G156" s="1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1"/>
      <c r="AE156" s="1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</row>
    <row r="157" ht="14.25" customHeight="1">
      <c r="A157" s="1"/>
      <c r="B157" s="1"/>
      <c r="C157" s="1"/>
      <c r="D157" s="39"/>
      <c r="E157" s="1"/>
      <c r="F157" s="1"/>
      <c r="G157" s="1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1"/>
      <c r="AE157" s="1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</row>
    <row r="158" ht="14.25" customHeight="1">
      <c r="A158" s="1"/>
      <c r="B158" s="1"/>
      <c r="C158" s="1"/>
      <c r="D158" s="39"/>
      <c r="E158" s="1"/>
      <c r="F158" s="1"/>
      <c r="G158" s="1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1"/>
      <c r="AE158" s="1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</row>
    <row r="159" ht="14.25" customHeight="1">
      <c r="A159" s="1"/>
      <c r="B159" s="1"/>
      <c r="C159" s="1"/>
      <c r="D159" s="39"/>
      <c r="E159" s="1"/>
      <c r="F159" s="1"/>
      <c r="G159" s="1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1"/>
      <c r="AE159" s="1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</row>
    <row r="160" ht="14.25" customHeight="1">
      <c r="A160" s="1"/>
      <c r="B160" s="1"/>
      <c r="C160" s="1"/>
      <c r="D160" s="39"/>
      <c r="E160" s="1"/>
      <c r="F160" s="1"/>
      <c r="G160" s="1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1"/>
      <c r="AE160" s="1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</row>
    <row r="161" ht="14.25" customHeight="1">
      <c r="A161" s="1"/>
      <c r="B161" s="1"/>
      <c r="C161" s="1"/>
      <c r="D161" s="39"/>
      <c r="E161" s="1"/>
      <c r="F161" s="1"/>
      <c r="G161" s="1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1"/>
      <c r="AE161" s="1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</row>
    <row r="162" ht="14.25" customHeight="1">
      <c r="A162" s="1"/>
      <c r="B162" s="1"/>
      <c r="C162" s="1"/>
      <c r="D162" s="39"/>
      <c r="E162" s="1"/>
      <c r="F162" s="1"/>
      <c r="G162" s="1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1"/>
      <c r="AE162" s="1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</row>
    <row r="163" ht="14.25" customHeight="1">
      <c r="A163" s="1"/>
      <c r="B163" s="1"/>
      <c r="C163" s="1"/>
      <c r="D163" s="39"/>
      <c r="E163" s="1"/>
      <c r="F163" s="1"/>
      <c r="G163" s="1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1"/>
      <c r="AE163" s="1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</row>
    <row r="164" ht="14.25" customHeight="1">
      <c r="A164" s="1"/>
      <c r="B164" s="1"/>
      <c r="C164" s="1"/>
      <c r="D164" s="39"/>
      <c r="E164" s="1"/>
      <c r="F164" s="1"/>
      <c r="G164" s="1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1"/>
      <c r="AE164" s="1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</row>
    <row r="165" ht="14.25" customHeight="1">
      <c r="A165" s="1"/>
      <c r="B165" s="1"/>
      <c r="C165" s="1"/>
      <c r="D165" s="39"/>
      <c r="E165" s="1"/>
      <c r="F165" s="1"/>
      <c r="G165" s="1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1"/>
      <c r="AE165" s="1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</row>
    <row r="166" ht="14.25" customHeight="1">
      <c r="A166" s="1"/>
      <c r="B166" s="1"/>
      <c r="C166" s="1"/>
      <c r="D166" s="39"/>
      <c r="E166" s="1"/>
      <c r="F166" s="1"/>
      <c r="G166" s="1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1"/>
      <c r="AE166" s="1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</row>
    <row r="167" ht="14.25" customHeight="1">
      <c r="A167" s="1"/>
      <c r="B167" s="1"/>
      <c r="C167" s="1"/>
      <c r="D167" s="39"/>
      <c r="E167" s="1"/>
      <c r="F167" s="1"/>
      <c r="G167" s="1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1"/>
      <c r="AE167" s="1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</row>
    <row r="168" ht="14.25" customHeight="1">
      <c r="A168" s="1"/>
      <c r="B168" s="1"/>
      <c r="C168" s="1"/>
      <c r="D168" s="39"/>
      <c r="E168" s="1"/>
      <c r="F168" s="1"/>
      <c r="G168" s="1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1"/>
      <c r="AE168" s="1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</row>
    <row r="169" ht="14.25" customHeight="1">
      <c r="A169" s="1"/>
      <c r="B169" s="1"/>
      <c r="C169" s="1"/>
      <c r="D169" s="39"/>
      <c r="E169" s="1"/>
      <c r="F169" s="1"/>
      <c r="G169" s="1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1"/>
      <c r="AE169" s="1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</row>
    <row r="170" ht="14.25" customHeight="1">
      <c r="A170" s="1"/>
      <c r="B170" s="1"/>
      <c r="C170" s="1"/>
      <c r="D170" s="39"/>
      <c r="E170" s="1"/>
      <c r="F170" s="1"/>
      <c r="G170" s="1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1"/>
      <c r="AE170" s="1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</row>
    <row r="171" ht="14.25" customHeight="1">
      <c r="A171" s="1"/>
      <c r="B171" s="1"/>
      <c r="C171" s="1"/>
      <c r="D171" s="39"/>
      <c r="E171" s="1"/>
      <c r="F171" s="1"/>
      <c r="G171" s="1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1"/>
      <c r="AE171" s="1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</row>
    <row r="172" ht="14.25" customHeight="1">
      <c r="A172" s="1"/>
      <c r="B172" s="1"/>
      <c r="C172" s="1"/>
      <c r="D172" s="39"/>
      <c r="E172" s="1"/>
      <c r="F172" s="1"/>
      <c r="G172" s="1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1"/>
      <c r="AE172" s="1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</row>
    <row r="173" ht="14.25" customHeight="1">
      <c r="A173" s="1"/>
      <c r="B173" s="1"/>
      <c r="C173" s="1"/>
      <c r="D173" s="39"/>
      <c r="E173" s="1"/>
      <c r="F173" s="1"/>
      <c r="G173" s="1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1"/>
      <c r="AE173" s="1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</row>
    <row r="174" ht="14.25" customHeight="1">
      <c r="A174" s="1"/>
      <c r="B174" s="1"/>
      <c r="C174" s="1"/>
      <c r="D174" s="39"/>
      <c r="E174" s="1"/>
      <c r="F174" s="1"/>
      <c r="G174" s="1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1"/>
      <c r="AE174" s="1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</row>
    <row r="175" ht="14.25" customHeight="1">
      <c r="A175" s="1"/>
      <c r="B175" s="1"/>
      <c r="C175" s="1"/>
      <c r="D175" s="39"/>
      <c r="E175" s="1"/>
      <c r="F175" s="1"/>
      <c r="G175" s="1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1"/>
      <c r="AE175" s="1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</row>
    <row r="176" ht="14.25" customHeight="1">
      <c r="A176" s="1"/>
      <c r="B176" s="1"/>
      <c r="C176" s="1"/>
      <c r="D176" s="39"/>
      <c r="E176" s="1"/>
      <c r="F176" s="1"/>
      <c r="G176" s="1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1"/>
      <c r="AE176" s="1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</row>
    <row r="177" ht="14.25" customHeight="1">
      <c r="A177" s="1"/>
      <c r="B177" s="1"/>
      <c r="C177" s="1"/>
      <c r="D177" s="39"/>
      <c r="E177" s="1"/>
      <c r="F177" s="1"/>
      <c r="G177" s="1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1"/>
      <c r="AE177" s="1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</row>
    <row r="178" ht="14.25" customHeight="1">
      <c r="A178" s="1"/>
      <c r="B178" s="1"/>
      <c r="C178" s="1"/>
      <c r="D178" s="39"/>
      <c r="E178" s="1"/>
      <c r="F178" s="1"/>
      <c r="G178" s="1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1"/>
      <c r="AE178" s="1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</row>
    <row r="179" ht="14.25" customHeight="1">
      <c r="A179" s="1"/>
      <c r="B179" s="1"/>
      <c r="C179" s="1"/>
      <c r="D179" s="39"/>
      <c r="E179" s="1"/>
      <c r="F179" s="1"/>
      <c r="G179" s="1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1"/>
      <c r="AE179" s="1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</row>
    <row r="180" ht="14.25" customHeight="1">
      <c r="A180" s="1"/>
      <c r="B180" s="1"/>
      <c r="C180" s="1"/>
      <c r="D180" s="39"/>
      <c r="E180" s="1"/>
      <c r="F180" s="1"/>
      <c r="G180" s="1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1"/>
      <c r="AE180" s="1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</row>
    <row r="181" ht="14.25" customHeight="1">
      <c r="A181" s="1"/>
      <c r="B181" s="1"/>
      <c r="C181" s="1"/>
      <c r="D181" s="39"/>
      <c r="E181" s="1"/>
      <c r="F181" s="1"/>
      <c r="G181" s="1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1"/>
      <c r="AE181" s="1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</row>
    <row r="182" ht="14.25" customHeight="1">
      <c r="A182" s="1"/>
      <c r="B182" s="1"/>
      <c r="C182" s="1"/>
      <c r="D182" s="39"/>
      <c r="E182" s="1"/>
      <c r="F182" s="1"/>
      <c r="G182" s="1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1"/>
      <c r="AE182" s="1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</row>
    <row r="183" ht="14.25" customHeight="1">
      <c r="A183" s="1"/>
      <c r="B183" s="1"/>
      <c r="C183" s="1"/>
      <c r="D183" s="39"/>
      <c r="E183" s="1"/>
      <c r="F183" s="1"/>
      <c r="G183" s="1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1"/>
      <c r="AE183" s="1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</row>
    <row r="184" ht="14.25" customHeight="1">
      <c r="A184" s="1"/>
      <c r="B184" s="1"/>
      <c r="C184" s="1"/>
      <c r="D184" s="39"/>
      <c r="E184" s="1"/>
      <c r="F184" s="1"/>
      <c r="G184" s="1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1"/>
      <c r="AE184" s="1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</row>
    <row r="185" ht="14.25" customHeight="1">
      <c r="A185" s="1"/>
      <c r="B185" s="1"/>
      <c r="C185" s="1"/>
      <c r="D185" s="39"/>
      <c r="E185" s="1"/>
      <c r="F185" s="1"/>
      <c r="G185" s="1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1"/>
      <c r="AE185" s="1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</row>
    <row r="186" ht="14.25" customHeight="1">
      <c r="A186" s="1"/>
      <c r="B186" s="1"/>
      <c r="C186" s="1"/>
      <c r="D186" s="39"/>
      <c r="E186" s="1"/>
      <c r="F186" s="1"/>
      <c r="G186" s="1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1"/>
      <c r="AE186" s="1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</row>
    <row r="187" ht="14.25" customHeight="1">
      <c r="A187" s="1"/>
      <c r="B187" s="1"/>
      <c r="C187" s="1"/>
      <c r="D187" s="39"/>
      <c r="E187" s="1"/>
      <c r="F187" s="1"/>
      <c r="G187" s="1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1"/>
      <c r="AE187" s="1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</row>
    <row r="188" ht="14.25" customHeight="1">
      <c r="A188" s="1"/>
      <c r="B188" s="1"/>
      <c r="C188" s="1"/>
      <c r="D188" s="39"/>
      <c r="E188" s="1"/>
      <c r="F188" s="1"/>
      <c r="G188" s="1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1"/>
      <c r="AE188" s="1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</row>
    <row r="189" ht="14.25" customHeight="1">
      <c r="A189" s="1"/>
      <c r="B189" s="1"/>
      <c r="C189" s="1"/>
      <c r="D189" s="39"/>
      <c r="E189" s="1"/>
      <c r="F189" s="1"/>
      <c r="G189" s="1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1"/>
      <c r="AE189" s="1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</row>
    <row r="190" ht="14.25" customHeight="1">
      <c r="A190" s="1"/>
      <c r="B190" s="1"/>
      <c r="C190" s="1"/>
      <c r="D190" s="39"/>
      <c r="E190" s="1"/>
      <c r="F190" s="1"/>
      <c r="G190" s="1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1"/>
      <c r="AE190" s="1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</row>
    <row r="191" ht="14.25" customHeight="1">
      <c r="A191" s="1"/>
      <c r="B191" s="1"/>
      <c r="C191" s="1"/>
      <c r="D191" s="39"/>
      <c r="E191" s="1"/>
      <c r="F191" s="1"/>
      <c r="G191" s="1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1"/>
      <c r="AE191" s="1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</row>
    <row r="192" ht="14.25" customHeight="1">
      <c r="A192" s="1"/>
      <c r="B192" s="1"/>
      <c r="C192" s="1"/>
      <c r="D192" s="39"/>
      <c r="E192" s="1"/>
      <c r="F192" s="1"/>
      <c r="G192" s="1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1"/>
      <c r="AE192" s="1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</row>
    <row r="193" ht="14.25" customHeight="1">
      <c r="A193" s="1"/>
      <c r="B193" s="1"/>
      <c r="C193" s="1"/>
      <c r="D193" s="39"/>
      <c r="E193" s="1"/>
      <c r="F193" s="1"/>
      <c r="G193" s="1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1"/>
      <c r="AE193" s="1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</row>
    <row r="194" ht="14.25" customHeight="1">
      <c r="A194" s="1"/>
      <c r="B194" s="1"/>
      <c r="C194" s="1"/>
      <c r="D194" s="39"/>
      <c r="E194" s="1"/>
      <c r="F194" s="1"/>
      <c r="G194" s="1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1"/>
      <c r="AE194" s="1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</row>
    <row r="195" ht="14.25" customHeight="1">
      <c r="A195" s="1"/>
      <c r="B195" s="1"/>
      <c r="C195" s="1"/>
      <c r="D195" s="39"/>
      <c r="E195" s="1"/>
      <c r="F195" s="1"/>
      <c r="G195" s="1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1"/>
      <c r="AE195" s="1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</row>
    <row r="196" ht="14.25" customHeight="1">
      <c r="A196" s="1"/>
      <c r="B196" s="1"/>
      <c r="C196" s="1"/>
      <c r="D196" s="39"/>
      <c r="E196" s="1"/>
      <c r="F196" s="1"/>
      <c r="G196" s="1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1"/>
      <c r="AE196" s="1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</row>
    <row r="197" ht="14.25" customHeight="1">
      <c r="A197" s="1"/>
      <c r="B197" s="1"/>
      <c r="C197" s="1"/>
      <c r="D197" s="39"/>
      <c r="E197" s="1"/>
      <c r="F197" s="1"/>
      <c r="G197" s="1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1"/>
      <c r="AE197" s="1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</row>
    <row r="198" ht="14.25" customHeight="1">
      <c r="A198" s="1"/>
      <c r="B198" s="1"/>
      <c r="C198" s="1"/>
      <c r="D198" s="39"/>
      <c r="E198" s="1"/>
      <c r="F198" s="1"/>
      <c r="G198" s="1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1"/>
      <c r="AE198" s="1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</row>
    <row r="199" ht="14.25" customHeight="1">
      <c r="A199" s="1"/>
      <c r="B199" s="1"/>
      <c r="C199" s="1"/>
      <c r="D199" s="39"/>
      <c r="E199" s="1"/>
      <c r="F199" s="1"/>
      <c r="G199" s="1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1"/>
      <c r="AE199" s="1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</row>
    <row r="200" ht="14.25" customHeight="1">
      <c r="A200" s="1"/>
      <c r="B200" s="1"/>
      <c r="C200" s="1"/>
      <c r="D200" s="39"/>
      <c r="E200" s="1"/>
      <c r="F200" s="1"/>
      <c r="G200" s="1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1"/>
      <c r="AE200" s="1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</row>
    <row r="201" ht="14.25" customHeight="1">
      <c r="A201" s="1"/>
      <c r="B201" s="1"/>
      <c r="C201" s="1"/>
      <c r="D201" s="39"/>
      <c r="E201" s="1"/>
      <c r="F201" s="1"/>
      <c r="G201" s="1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1"/>
      <c r="AE201" s="1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</row>
    <row r="202" ht="14.25" customHeight="1">
      <c r="A202" s="1"/>
      <c r="B202" s="1"/>
      <c r="C202" s="1"/>
      <c r="D202" s="39"/>
      <c r="E202" s="1"/>
      <c r="F202" s="1"/>
      <c r="G202" s="1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1"/>
      <c r="AE202" s="1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</row>
    <row r="203" ht="14.25" customHeight="1">
      <c r="A203" s="1"/>
      <c r="B203" s="1"/>
      <c r="C203" s="1"/>
      <c r="D203" s="39"/>
      <c r="E203" s="1"/>
      <c r="F203" s="1"/>
      <c r="G203" s="1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1"/>
      <c r="AE203" s="1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</row>
    <row r="204" ht="14.25" customHeight="1">
      <c r="A204" s="1"/>
      <c r="B204" s="1"/>
      <c r="C204" s="1"/>
      <c r="D204" s="39"/>
      <c r="E204" s="1"/>
      <c r="F204" s="1"/>
      <c r="G204" s="1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1"/>
      <c r="AE204" s="1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</row>
    <row r="205" ht="14.25" customHeight="1">
      <c r="A205" s="1"/>
      <c r="B205" s="1"/>
      <c r="C205" s="1"/>
      <c r="D205" s="39"/>
      <c r="E205" s="1"/>
      <c r="F205" s="1"/>
      <c r="G205" s="1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1"/>
      <c r="AE205" s="1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</row>
    <row r="206" ht="14.25" customHeight="1">
      <c r="A206" s="1"/>
      <c r="B206" s="1"/>
      <c r="C206" s="1"/>
      <c r="D206" s="39"/>
      <c r="E206" s="1"/>
      <c r="F206" s="1"/>
      <c r="G206" s="1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1"/>
      <c r="AE206" s="1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</row>
    <row r="207" ht="14.25" customHeight="1">
      <c r="A207" s="1"/>
      <c r="B207" s="1"/>
      <c r="C207" s="1"/>
      <c r="D207" s="39"/>
      <c r="E207" s="1"/>
      <c r="F207" s="1"/>
      <c r="G207" s="1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1"/>
      <c r="AE207" s="1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</row>
    <row r="208" ht="14.25" customHeight="1">
      <c r="A208" s="1"/>
      <c r="B208" s="1"/>
      <c r="C208" s="1"/>
      <c r="D208" s="39"/>
      <c r="E208" s="1"/>
      <c r="F208" s="1"/>
      <c r="G208" s="1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1"/>
      <c r="AE208" s="1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</row>
    <row r="209" ht="14.25" customHeight="1">
      <c r="A209" s="1"/>
      <c r="B209" s="1"/>
      <c r="C209" s="1"/>
      <c r="D209" s="39"/>
      <c r="E209" s="1"/>
      <c r="F209" s="1"/>
      <c r="G209" s="1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1"/>
      <c r="AE209" s="1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</row>
    <row r="210" ht="14.25" customHeight="1">
      <c r="A210" s="1"/>
      <c r="B210" s="1"/>
      <c r="C210" s="1"/>
      <c r="D210" s="39"/>
      <c r="E210" s="1"/>
      <c r="F210" s="1"/>
      <c r="G210" s="1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1"/>
      <c r="AE210" s="1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</row>
    <row r="211" ht="14.25" customHeight="1">
      <c r="A211" s="1"/>
      <c r="B211" s="1"/>
      <c r="C211" s="1"/>
      <c r="D211" s="39"/>
      <c r="E211" s="1"/>
      <c r="F211" s="1"/>
      <c r="G211" s="1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1"/>
      <c r="AE211" s="1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</row>
    <row r="212" ht="14.25" customHeight="1">
      <c r="A212" s="1"/>
      <c r="B212" s="1"/>
      <c r="C212" s="1"/>
      <c r="D212" s="39"/>
      <c r="E212" s="1"/>
      <c r="F212" s="1"/>
      <c r="G212" s="1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1"/>
      <c r="AE212" s="1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</row>
    <row r="213" ht="14.25" customHeight="1">
      <c r="A213" s="1"/>
      <c r="B213" s="1"/>
      <c r="C213" s="1"/>
      <c r="D213" s="39"/>
      <c r="E213" s="1"/>
      <c r="F213" s="1"/>
      <c r="G213" s="1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1"/>
      <c r="AE213" s="1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</row>
    <row r="214" ht="14.25" customHeight="1">
      <c r="A214" s="1"/>
      <c r="B214" s="1"/>
      <c r="C214" s="1"/>
      <c r="D214" s="39"/>
      <c r="E214" s="1"/>
      <c r="F214" s="1"/>
      <c r="G214" s="1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1"/>
      <c r="AE214" s="1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</row>
    <row r="215" ht="14.25" customHeight="1">
      <c r="A215" s="1"/>
      <c r="B215" s="1"/>
      <c r="C215" s="1"/>
      <c r="D215" s="39"/>
      <c r="E215" s="1"/>
      <c r="F215" s="1"/>
      <c r="G215" s="1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1"/>
      <c r="AE215" s="1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</row>
    <row r="216" ht="14.25" customHeight="1">
      <c r="A216" s="1"/>
      <c r="B216" s="1"/>
      <c r="C216" s="1"/>
      <c r="D216" s="39"/>
      <c r="E216" s="1"/>
      <c r="F216" s="1"/>
      <c r="G216" s="1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1"/>
      <c r="AE216" s="1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</row>
    <row r="217" ht="14.25" customHeight="1">
      <c r="A217" s="1"/>
      <c r="B217" s="1"/>
      <c r="C217" s="1"/>
      <c r="D217" s="39"/>
      <c r="E217" s="1"/>
      <c r="F217" s="1"/>
      <c r="G217" s="1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1"/>
      <c r="AE217" s="1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</row>
    <row r="218" ht="14.25" customHeight="1">
      <c r="A218" s="1"/>
      <c r="B218" s="1"/>
      <c r="C218" s="1"/>
      <c r="D218" s="39"/>
      <c r="E218" s="1"/>
      <c r="F218" s="1"/>
      <c r="G218" s="1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1"/>
      <c r="AE218" s="1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</row>
    <row r="219" ht="14.25" customHeight="1">
      <c r="A219" s="1"/>
      <c r="B219" s="1"/>
      <c r="C219" s="1"/>
      <c r="D219" s="39"/>
      <c r="E219" s="1"/>
      <c r="F219" s="1"/>
      <c r="G219" s="1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1"/>
      <c r="AE219" s="1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</row>
    <row r="220" ht="14.25" customHeight="1">
      <c r="A220" s="1"/>
      <c r="B220" s="1"/>
      <c r="C220" s="1"/>
      <c r="D220" s="39"/>
      <c r="E220" s="1"/>
      <c r="F220" s="1"/>
      <c r="G220" s="1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1"/>
      <c r="AE220" s="1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</row>
    <row r="221" ht="14.25" customHeight="1">
      <c r="A221" s="1"/>
      <c r="B221" s="1"/>
      <c r="C221" s="1"/>
      <c r="D221" s="39"/>
      <c r="E221" s="1"/>
      <c r="F221" s="1"/>
      <c r="G221" s="1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1"/>
      <c r="AE221" s="1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</row>
    <row r="222" ht="14.25" customHeight="1">
      <c r="A222" s="1"/>
      <c r="B222" s="1"/>
      <c r="C222" s="1"/>
      <c r="D222" s="39"/>
      <c r="E222" s="1"/>
      <c r="F222" s="1"/>
      <c r="G222" s="1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1"/>
      <c r="AE222" s="1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</row>
    <row r="223" ht="14.25" customHeight="1">
      <c r="A223" s="1"/>
      <c r="B223" s="1"/>
      <c r="C223" s="1"/>
      <c r="D223" s="39"/>
      <c r="E223" s="1"/>
      <c r="F223" s="1"/>
      <c r="G223" s="1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1"/>
      <c r="AE223" s="1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</row>
    <row r="224" ht="14.25" customHeight="1">
      <c r="A224" s="1"/>
      <c r="B224" s="1"/>
      <c r="C224" s="1"/>
      <c r="D224" s="39"/>
      <c r="E224" s="1"/>
      <c r="F224" s="1"/>
      <c r="G224" s="1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1"/>
      <c r="AE224" s="1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</row>
    <row r="225" ht="14.25" customHeight="1">
      <c r="A225" s="1"/>
      <c r="B225" s="1"/>
      <c r="C225" s="1"/>
      <c r="D225" s="39"/>
      <c r="E225" s="1"/>
      <c r="F225" s="1"/>
      <c r="G225" s="1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1"/>
      <c r="AE225" s="1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</row>
    <row r="226" ht="14.25" customHeight="1">
      <c r="A226" s="1"/>
      <c r="B226" s="1"/>
      <c r="C226" s="1"/>
      <c r="D226" s="39"/>
      <c r="E226" s="1"/>
      <c r="F226" s="1"/>
      <c r="G226" s="1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1"/>
      <c r="AE226" s="1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</row>
    <row r="227" ht="14.25" customHeight="1">
      <c r="A227" s="1"/>
      <c r="B227" s="1"/>
      <c r="C227" s="1"/>
      <c r="D227" s="39"/>
      <c r="E227" s="1"/>
      <c r="F227" s="1"/>
      <c r="G227" s="1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1"/>
      <c r="AE227" s="1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</row>
    <row r="228" ht="14.25" customHeight="1">
      <c r="A228" s="1"/>
      <c r="B228" s="1"/>
      <c r="C228" s="1"/>
      <c r="D228" s="39"/>
      <c r="E228" s="1"/>
      <c r="F228" s="1"/>
      <c r="G228" s="1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1"/>
      <c r="AE228" s="1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</row>
    <row r="229" ht="14.25" customHeight="1">
      <c r="A229" s="40"/>
      <c r="B229" s="40"/>
      <c r="C229" s="40"/>
      <c r="D229" s="419"/>
      <c r="E229" s="40"/>
      <c r="F229" s="40"/>
      <c r="G229" s="42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20"/>
      <c r="AE229" s="40"/>
    </row>
    <row r="230" ht="14.25" customHeight="1">
      <c r="A230" s="40"/>
      <c r="B230" s="40"/>
      <c r="C230" s="40"/>
      <c r="D230" s="419"/>
      <c r="E230" s="40"/>
      <c r="F230" s="40"/>
      <c r="G230" s="42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20"/>
      <c r="AE230" s="40"/>
    </row>
    <row r="231" ht="14.25" customHeight="1">
      <c r="A231" s="40"/>
      <c r="B231" s="40"/>
      <c r="C231" s="40"/>
      <c r="D231" s="419"/>
      <c r="E231" s="40"/>
      <c r="F231" s="40"/>
      <c r="G231" s="42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20"/>
      <c r="AE231" s="40"/>
    </row>
    <row r="232" ht="14.25" customHeight="1">
      <c r="A232" s="40"/>
      <c r="B232" s="40"/>
      <c r="C232" s="40"/>
      <c r="D232" s="419"/>
      <c r="E232" s="40"/>
      <c r="F232" s="40"/>
      <c r="G232" s="42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20"/>
      <c r="AE232" s="40"/>
    </row>
    <row r="233" ht="14.25" customHeight="1">
      <c r="A233" s="40"/>
      <c r="B233" s="40"/>
      <c r="C233" s="40"/>
      <c r="D233" s="419"/>
      <c r="E233" s="40"/>
      <c r="F233" s="40"/>
      <c r="G233" s="42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20"/>
      <c r="AE233" s="40"/>
    </row>
    <row r="234" ht="14.25" customHeight="1">
      <c r="A234" s="40"/>
      <c r="B234" s="40"/>
      <c r="C234" s="40"/>
      <c r="D234" s="419"/>
      <c r="E234" s="40"/>
      <c r="F234" s="40"/>
      <c r="G234" s="42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20"/>
      <c r="AE234" s="40"/>
    </row>
    <row r="235" ht="14.25" customHeight="1">
      <c r="A235" s="40"/>
      <c r="B235" s="40"/>
      <c r="C235" s="40"/>
      <c r="D235" s="419"/>
      <c r="E235" s="40"/>
      <c r="F235" s="40"/>
      <c r="G235" s="42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20"/>
      <c r="AE235" s="40"/>
    </row>
    <row r="236" ht="14.25" customHeight="1">
      <c r="A236" s="40"/>
      <c r="B236" s="40"/>
      <c r="C236" s="40"/>
      <c r="D236" s="419"/>
      <c r="E236" s="40"/>
      <c r="F236" s="40"/>
      <c r="G236" s="42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20"/>
      <c r="AE236" s="40"/>
    </row>
    <row r="237" ht="14.25" customHeight="1">
      <c r="A237" s="40"/>
      <c r="B237" s="40"/>
      <c r="C237" s="40"/>
      <c r="D237" s="419"/>
      <c r="E237" s="40"/>
      <c r="F237" s="40"/>
      <c r="G237" s="42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20"/>
      <c r="AE237" s="40"/>
    </row>
    <row r="238" ht="14.25" customHeight="1">
      <c r="A238" s="40"/>
      <c r="B238" s="40"/>
      <c r="C238" s="40"/>
      <c r="D238" s="419"/>
      <c r="E238" s="40"/>
      <c r="F238" s="40"/>
      <c r="G238" s="42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20"/>
      <c r="AE238" s="40"/>
    </row>
    <row r="239" ht="14.25" customHeight="1">
      <c r="A239" s="40"/>
      <c r="B239" s="40"/>
      <c r="C239" s="40"/>
      <c r="D239" s="419"/>
      <c r="E239" s="40"/>
      <c r="F239" s="40"/>
      <c r="G239" s="42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20"/>
      <c r="AE239" s="40"/>
    </row>
    <row r="240" ht="14.25" customHeight="1">
      <c r="A240" s="40"/>
      <c r="B240" s="40"/>
      <c r="C240" s="40"/>
      <c r="D240" s="419"/>
      <c r="E240" s="40"/>
      <c r="F240" s="40"/>
      <c r="G240" s="42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20"/>
      <c r="AE240" s="40"/>
    </row>
    <row r="241" ht="14.25" customHeight="1">
      <c r="A241" s="40"/>
      <c r="B241" s="40"/>
      <c r="C241" s="40"/>
      <c r="D241" s="419"/>
      <c r="E241" s="40"/>
      <c r="F241" s="40"/>
      <c r="G241" s="42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20"/>
      <c r="AE241" s="40"/>
    </row>
    <row r="242" ht="14.25" customHeight="1">
      <c r="A242" s="40"/>
      <c r="B242" s="40"/>
      <c r="C242" s="40"/>
      <c r="D242" s="419"/>
      <c r="E242" s="40"/>
      <c r="F242" s="40"/>
      <c r="G242" s="42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20"/>
      <c r="AE242" s="40"/>
    </row>
    <row r="243" ht="14.25" customHeight="1">
      <c r="A243" s="40"/>
      <c r="B243" s="40"/>
      <c r="C243" s="40"/>
      <c r="D243" s="419"/>
      <c r="E243" s="40"/>
      <c r="F243" s="40"/>
      <c r="G243" s="42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20"/>
      <c r="AE243" s="40"/>
    </row>
    <row r="244" ht="14.25" customHeight="1">
      <c r="A244" s="40"/>
      <c r="B244" s="40"/>
      <c r="C244" s="40"/>
      <c r="D244" s="419"/>
      <c r="E244" s="40"/>
      <c r="F244" s="40"/>
      <c r="G244" s="42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20"/>
      <c r="AE244" s="40"/>
    </row>
    <row r="245" ht="14.25" customHeight="1">
      <c r="A245" s="40"/>
      <c r="B245" s="40"/>
      <c r="C245" s="40"/>
      <c r="D245" s="419"/>
      <c r="E245" s="40"/>
      <c r="F245" s="40"/>
      <c r="G245" s="42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20"/>
      <c r="AE245" s="40"/>
    </row>
    <row r="246" ht="14.25" customHeight="1">
      <c r="A246" s="40"/>
      <c r="B246" s="40"/>
      <c r="C246" s="40"/>
      <c r="D246" s="419"/>
      <c r="E246" s="40"/>
      <c r="F246" s="40"/>
      <c r="G246" s="42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20"/>
      <c r="AE246" s="40"/>
    </row>
    <row r="247" ht="14.25" customHeight="1">
      <c r="A247" s="40"/>
      <c r="B247" s="40"/>
      <c r="C247" s="40"/>
      <c r="D247" s="419"/>
      <c r="E247" s="40"/>
      <c r="F247" s="40"/>
      <c r="G247" s="42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20"/>
      <c r="AE247" s="40"/>
    </row>
    <row r="248" ht="14.25" customHeight="1">
      <c r="A248" s="40"/>
      <c r="B248" s="40"/>
      <c r="C248" s="40"/>
      <c r="D248" s="419"/>
      <c r="E248" s="40"/>
      <c r="F248" s="40"/>
      <c r="G248" s="42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20"/>
      <c r="AE248" s="40"/>
    </row>
    <row r="249" ht="14.25" customHeight="1">
      <c r="A249" s="40"/>
      <c r="B249" s="40"/>
      <c r="C249" s="40"/>
      <c r="D249" s="419"/>
      <c r="E249" s="40"/>
      <c r="F249" s="40"/>
      <c r="G249" s="42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20"/>
      <c r="AE249" s="40"/>
    </row>
    <row r="250" ht="14.25" customHeight="1">
      <c r="A250" s="40"/>
      <c r="B250" s="40"/>
      <c r="C250" s="40"/>
      <c r="D250" s="419"/>
      <c r="E250" s="40"/>
      <c r="F250" s="40"/>
      <c r="G250" s="42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20"/>
      <c r="AE250" s="40"/>
    </row>
    <row r="251" ht="14.25" customHeight="1">
      <c r="A251" s="40"/>
      <c r="B251" s="40"/>
      <c r="C251" s="40"/>
      <c r="D251" s="419"/>
      <c r="E251" s="40"/>
      <c r="F251" s="40"/>
      <c r="G251" s="42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20"/>
      <c r="AE251" s="40"/>
    </row>
    <row r="252" ht="14.25" customHeight="1">
      <c r="A252" s="40"/>
      <c r="B252" s="40"/>
      <c r="C252" s="40"/>
      <c r="D252" s="419"/>
      <c r="E252" s="40"/>
      <c r="F252" s="40"/>
      <c r="G252" s="42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20"/>
      <c r="AE252" s="40"/>
    </row>
    <row r="253" ht="14.25" customHeight="1">
      <c r="A253" s="40"/>
      <c r="B253" s="40"/>
      <c r="C253" s="40"/>
      <c r="D253" s="419"/>
      <c r="E253" s="40"/>
      <c r="F253" s="40"/>
      <c r="G253" s="42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20"/>
      <c r="AE253" s="40"/>
    </row>
    <row r="254" ht="14.25" customHeight="1">
      <c r="A254" s="40"/>
      <c r="B254" s="40"/>
      <c r="C254" s="40"/>
      <c r="D254" s="419"/>
      <c r="E254" s="40"/>
      <c r="F254" s="40"/>
      <c r="G254" s="42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20"/>
      <c r="AE254" s="40"/>
    </row>
    <row r="255" ht="14.25" customHeight="1">
      <c r="A255" s="40"/>
      <c r="B255" s="40"/>
      <c r="C255" s="40"/>
      <c r="D255" s="419"/>
      <c r="E255" s="40"/>
      <c r="F255" s="40"/>
      <c r="G255" s="42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20"/>
      <c r="AE255" s="40"/>
    </row>
    <row r="256" ht="14.25" customHeight="1">
      <c r="A256" s="40"/>
      <c r="B256" s="40"/>
      <c r="C256" s="40"/>
      <c r="D256" s="419"/>
      <c r="E256" s="40"/>
      <c r="F256" s="40"/>
      <c r="G256" s="42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20"/>
      <c r="AE256" s="40"/>
    </row>
    <row r="257" ht="14.25" customHeight="1">
      <c r="A257" s="40"/>
      <c r="B257" s="40"/>
      <c r="C257" s="40"/>
      <c r="D257" s="419"/>
      <c r="E257" s="40"/>
      <c r="F257" s="40"/>
      <c r="G257" s="42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20"/>
      <c r="AE257" s="40"/>
    </row>
    <row r="258" ht="14.25" customHeight="1">
      <c r="A258" s="40"/>
      <c r="B258" s="40"/>
      <c r="C258" s="40"/>
      <c r="D258" s="419"/>
      <c r="E258" s="40"/>
      <c r="F258" s="40"/>
      <c r="G258" s="42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20"/>
      <c r="AE258" s="40"/>
    </row>
    <row r="259" ht="14.25" customHeight="1">
      <c r="A259" s="40"/>
      <c r="B259" s="40"/>
      <c r="C259" s="40"/>
      <c r="D259" s="419"/>
      <c r="E259" s="40"/>
      <c r="F259" s="40"/>
      <c r="G259" s="42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20"/>
      <c r="AE259" s="40"/>
    </row>
    <row r="260" ht="14.25" customHeight="1">
      <c r="A260" s="40"/>
      <c r="B260" s="40"/>
      <c r="C260" s="40"/>
      <c r="D260" s="419"/>
      <c r="E260" s="40"/>
      <c r="F260" s="40"/>
      <c r="G260" s="42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20"/>
      <c r="AE260" s="40"/>
    </row>
    <row r="261" ht="14.25" customHeight="1">
      <c r="A261" s="40"/>
      <c r="B261" s="40"/>
      <c r="C261" s="40"/>
      <c r="D261" s="419"/>
      <c r="E261" s="40"/>
      <c r="F261" s="40"/>
      <c r="G261" s="42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20"/>
      <c r="AE261" s="40"/>
    </row>
    <row r="262" ht="14.25" customHeight="1">
      <c r="A262" s="40"/>
      <c r="B262" s="40"/>
      <c r="C262" s="40"/>
      <c r="D262" s="419"/>
      <c r="E262" s="40"/>
      <c r="F262" s="40"/>
      <c r="G262" s="42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20"/>
      <c r="AE262" s="40"/>
    </row>
    <row r="263" ht="14.25" customHeight="1">
      <c r="A263" s="40"/>
      <c r="B263" s="40"/>
      <c r="C263" s="40"/>
      <c r="D263" s="419"/>
      <c r="E263" s="40"/>
      <c r="F263" s="40"/>
      <c r="G263" s="42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20"/>
      <c r="AE263" s="40"/>
    </row>
    <row r="264" ht="14.25" customHeight="1">
      <c r="A264" s="40"/>
      <c r="B264" s="40"/>
      <c r="C264" s="40"/>
      <c r="D264" s="419"/>
      <c r="E264" s="40"/>
      <c r="F264" s="40"/>
      <c r="G264" s="42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20"/>
      <c r="AE264" s="40"/>
    </row>
    <row r="265" ht="14.25" customHeight="1">
      <c r="A265" s="40"/>
      <c r="B265" s="40"/>
      <c r="C265" s="40"/>
      <c r="D265" s="419"/>
      <c r="E265" s="40"/>
      <c r="F265" s="40"/>
      <c r="G265" s="42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20"/>
      <c r="AE265" s="40"/>
    </row>
    <row r="266" ht="14.25" customHeight="1">
      <c r="A266" s="40"/>
      <c r="B266" s="40"/>
      <c r="C266" s="40"/>
      <c r="D266" s="419"/>
      <c r="E266" s="40"/>
      <c r="F266" s="40"/>
      <c r="G266" s="42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20"/>
      <c r="AE266" s="40"/>
    </row>
    <row r="267" ht="14.25" customHeight="1">
      <c r="A267" s="40"/>
      <c r="B267" s="40"/>
      <c r="C267" s="40"/>
      <c r="D267" s="419"/>
      <c r="E267" s="40"/>
      <c r="F267" s="40"/>
      <c r="G267" s="42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20"/>
      <c r="AE267" s="40"/>
    </row>
    <row r="268" ht="14.25" customHeight="1">
      <c r="A268" s="40"/>
      <c r="B268" s="40"/>
      <c r="C268" s="40"/>
      <c r="D268" s="419"/>
      <c r="E268" s="40"/>
      <c r="F268" s="40"/>
      <c r="G268" s="42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20"/>
      <c r="AE268" s="40"/>
    </row>
    <row r="269" ht="14.25" customHeight="1">
      <c r="A269" s="40"/>
      <c r="B269" s="40"/>
      <c r="C269" s="40"/>
      <c r="D269" s="419"/>
      <c r="E269" s="40"/>
      <c r="F269" s="40"/>
      <c r="G269" s="42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20"/>
      <c r="AE269" s="40"/>
    </row>
    <row r="270" ht="14.25" customHeight="1">
      <c r="A270" s="40"/>
      <c r="B270" s="40"/>
      <c r="C270" s="40"/>
      <c r="D270" s="419"/>
      <c r="E270" s="40"/>
      <c r="F270" s="40"/>
      <c r="G270" s="42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20"/>
      <c r="AE270" s="40"/>
    </row>
    <row r="271" ht="14.25" customHeight="1">
      <c r="A271" s="40"/>
      <c r="B271" s="40"/>
      <c r="C271" s="40"/>
      <c r="D271" s="419"/>
      <c r="E271" s="40"/>
      <c r="F271" s="40"/>
      <c r="G271" s="42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20"/>
      <c r="AE271" s="40"/>
    </row>
    <row r="272" ht="14.25" customHeight="1">
      <c r="A272" s="40"/>
      <c r="B272" s="40"/>
      <c r="C272" s="40"/>
      <c r="D272" s="419"/>
      <c r="E272" s="40"/>
      <c r="F272" s="40"/>
      <c r="G272" s="42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20"/>
      <c r="AE272" s="40"/>
    </row>
    <row r="273" ht="14.25" customHeight="1">
      <c r="A273" s="40"/>
      <c r="B273" s="40"/>
      <c r="C273" s="40"/>
      <c r="D273" s="419"/>
      <c r="E273" s="40"/>
      <c r="F273" s="40"/>
      <c r="G273" s="42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20"/>
      <c r="AE273" s="40"/>
    </row>
    <row r="274" ht="14.25" customHeight="1">
      <c r="A274" s="40"/>
      <c r="B274" s="40"/>
      <c r="C274" s="40"/>
      <c r="D274" s="419"/>
      <c r="E274" s="40"/>
      <c r="F274" s="40"/>
      <c r="G274" s="42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20"/>
      <c r="AE274" s="40"/>
    </row>
    <row r="275" ht="14.25" customHeight="1">
      <c r="A275" s="40"/>
      <c r="B275" s="40"/>
      <c r="C275" s="40"/>
      <c r="D275" s="419"/>
      <c r="E275" s="40"/>
      <c r="F275" s="40"/>
      <c r="G275" s="42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20"/>
      <c r="AE275" s="40"/>
    </row>
    <row r="276" ht="14.25" customHeight="1">
      <c r="A276" s="40"/>
      <c r="B276" s="40"/>
      <c r="C276" s="40"/>
      <c r="D276" s="419"/>
      <c r="E276" s="40"/>
      <c r="F276" s="40"/>
      <c r="G276" s="42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20"/>
      <c r="AE276" s="40"/>
    </row>
    <row r="277" ht="14.25" customHeight="1">
      <c r="A277" s="40"/>
      <c r="B277" s="40"/>
      <c r="C277" s="40"/>
      <c r="D277" s="419"/>
      <c r="E277" s="40"/>
      <c r="F277" s="40"/>
      <c r="G277" s="42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20"/>
      <c r="AE277" s="40"/>
    </row>
    <row r="278" ht="14.25" customHeight="1">
      <c r="A278" s="40"/>
      <c r="B278" s="40"/>
      <c r="C278" s="40"/>
      <c r="D278" s="419"/>
      <c r="E278" s="40"/>
      <c r="F278" s="40"/>
      <c r="G278" s="42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20"/>
      <c r="AE278" s="40"/>
    </row>
    <row r="279" ht="14.25" customHeight="1">
      <c r="A279" s="40"/>
      <c r="B279" s="40"/>
      <c r="C279" s="40"/>
      <c r="D279" s="419"/>
      <c r="E279" s="40"/>
      <c r="F279" s="40"/>
      <c r="G279" s="42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20"/>
      <c r="AE279" s="40"/>
    </row>
    <row r="280" ht="14.25" customHeight="1">
      <c r="A280" s="40"/>
      <c r="B280" s="40"/>
      <c r="C280" s="40"/>
      <c r="D280" s="419"/>
      <c r="E280" s="40"/>
      <c r="F280" s="40"/>
      <c r="G280" s="42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20"/>
      <c r="AE280" s="40"/>
    </row>
    <row r="281" ht="14.25" customHeight="1">
      <c r="A281" s="40"/>
      <c r="B281" s="40"/>
      <c r="C281" s="40"/>
      <c r="D281" s="419"/>
      <c r="E281" s="40"/>
      <c r="F281" s="40"/>
      <c r="G281" s="42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20"/>
      <c r="AE281" s="40"/>
    </row>
    <row r="282" ht="14.25" customHeight="1">
      <c r="A282" s="40"/>
      <c r="B282" s="40"/>
      <c r="C282" s="40"/>
      <c r="D282" s="419"/>
      <c r="E282" s="40"/>
      <c r="F282" s="40"/>
      <c r="G282" s="42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20"/>
      <c r="AE282" s="40"/>
    </row>
    <row r="283" ht="14.25" customHeight="1">
      <c r="A283" s="40"/>
      <c r="B283" s="40"/>
      <c r="C283" s="40"/>
      <c r="D283" s="419"/>
      <c r="E283" s="40"/>
      <c r="F283" s="40"/>
      <c r="G283" s="42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20"/>
      <c r="AE283" s="40"/>
    </row>
    <row r="284" ht="14.25" customHeight="1">
      <c r="A284" s="40"/>
      <c r="B284" s="40"/>
      <c r="C284" s="40"/>
      <c r="D284" s="419"/>
      <c r="E284" s="40"/>
      <c r="F284" s="40"/>
      <c r="G284" s="42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20"/>
      <c r="AE284" s="40"/>
    </row>
    <row r="285" ht="14.25" customHeight="1">
      <c r="A285" s="40"/>
      <c r="B285" s="40"/>
      <c r="C285" s="40"/>
      <c r="D285" s="419"/>
      <c r="E285" s="40"/>
      <c r="F285" s="40"/>
      <c r="G285" s="42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20"/>
      <c r="AE285" s="40"/>
    </row>
    <row r="286" ht="14.25" customHeight="1">
      <c r="A286" s="40"/>
      <c r="B286" s="40"/>
      <c r="C286" s="40"/>
      <c r="D286" s="419"/>
      <c r="E286" s="40"/>
      <c r="F286" s="40"/>
      <c r="G286" s="42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20"/>
      <c r="AE286" s="40"/>
    </row>
    <row r="287" ht="14.25" customHeight="1">
      <c r="A287" s="40"/>
      <c r="B287" s="40"/>
      <c r="C287" s="40"/>
      <c r="D287" s="419"/>
      <c r="E287" s="40"/>
      <c r="F287" s="40"/>
      <c r="G287" s="42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20"/>
      <c r="AE287" s="40"/>
    </row>
    <row r="288" ht="14.25" customHeight="1">
      <c r="A288" s="40"/>
      <c r="B288" s="40"/>
      <c r="C288" s="40"/>
      <c r="D288" s="419"/>
      <c r="E288" s="40"/>
      <c r="F288" s="40"/>
      <c r="G288" s="42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20"/>
      <c r="AE288" s="40"/>
    </row>
    <row r="289" ht="14.25" customHeight="1">
      <c r="A289" s="40"/>
      <c r="B289" s="40"/>
      <c r="C289" s="40"/>
      <c r="D289" s="419"/>
      <c r="E289" s="40"/>
      <c r="F289" s="40"/>
      <c r="G289" s="42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20"/>
      <c r="AE289" s="40"/>
    </row>
    <row r="290" ht="14.25" customHeight="1">
      <c r="A290" s="40"/>
      <c r="B290" s="40"/>
      <c r="C290" s="40"/>
      <c r="D290" s="419"/>
      <c r="E290" s="40"/>
      <c r="F290" s="40"/>
      <c r="G290" s="42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20"/>
      <c r="AE290" s="40"/>
    </row>
    <row r="291" ht="14.25" customHeight="1">
      <c r="A291" s="40"/>
      <c r="B291" s="40"/>
      <c r="C291" s="40"/>
      <c r="D291" s="419"/>
      <c r="E291" s="40"/>
      <c r="F291" s="40"/>
      <c r="G291" s="42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20"/>
      <c r="AE291" s="40"/>
    </row>
    <row r="292" ht="14.25" customHeight="1">
      <c r="A292" s="40"/>
      <c r="B292" s="40"/>
      <c r="C292" s="40"/>
      <c r="D292" s="419"/>
      <c r="E292" s="40"/>
      <c r="F292" s="40"/>
      <c r="G292" s="42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20"/>
      <c r="AE292" s="40"/>
    </row>
    <row r="293" ht="14.25" customHeight="1">
      <c r="A293" s="40"/>
      <c r="B293" s="40"/>
      <c r="C293" s="40"/>
      <c r="D293" s="419"/>
      <c r="E293" s="40"/>
      <c r="F293" s="40"/>
      <c r="G293" s="42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20"/>
      <c r="AE293" s="40"/>
    </row>
    <row r="294" ht="14.25" customHeight="1">
      <c r="A294" s="40"/>
      <c r="B294" s="40"/>
      <c r="C294" s="40"/>
      <c r="D294" s="419"/>
      <c r="E294" s="40"/>
      <c r="F294" s="40"/>
      <c r="G294" s="42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20"/>
      <c r="AE294" s="40"/>
    </row>
    <row r="295" ht="14.25" customHeight="1">
      <c r="A295" s="40"/>
      <c r="B295" s="40"/>
      <c r="C295" s="40"/>
      <c r="D295" s="419"/>
      <c r="E295" s="40"/>
      <c r="F295" s="40"/>
      <c r="G295" s="42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20"/>
      <c r="AE295" s="40"/>
    </row>
    <row r="296" ht="14.25" customHeight="1">
      <c r="A296" s="40"/>
      <c r="B296" s="40"/>
      <c r="C296" s="40"/>
      <c r="D296" s="419"/>
      <c r="E296" s="40"/>
      <c r="F296" s="40"/>
      <c r="G296" s="42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20"/>
      <c r="AE296" s="40"/>
    </row>
    <row r="297" ht="14.25" customHeight="1">
      <c r="A297" s="40"/>
      <c r="B297" s="40"/>
      <c r="C297" s="40"/>
      <c r="D297" s="419"/>
      <c r="E297" s="40"/>
      <c r="F297" s="40"/>
      <c r="G297" s="42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20"/>
      <c r="AE297" s="40"/>
    </row>
    <row r="298" ht="14.25" customHeight="1">
      <c r="A298" s="40"/>
      <c r="B298" s="40"/>
      <c r="C298" s="40"/>
      <c r="D298" s="419"/>
      <c r="E298" s="40"/>
      <c r="F298" s="40"/>
      <c r="G298" s="42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20"/>
      <c r="AE298" s="40"/>
    </row>
    <row r="299" ht="14.25" customHeight="1">
      <c r="A299" s="40"/>
      <c r="B299" s="40"/>
      <c r="C299" s="40"/>
      <c r="D299" s="419"/>
      <c r="E299" s="40"/>
      <c r="F299" s="40"/>
      <c r="G299" s="42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20"/>
      <c r="AE299" s="40"/>
    </row>
    <row r="300" ht="14.25" customHeight="1">
      <c r="A300" s="40"/>
      <c r="B300" s="40"/>
      <c r="C300" s="40"/>
      <c r="D300" s="419"/>
      <c r="E300" s="40"/>
      <c r="F300" s="40"/>
      <c r="G300" s="42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20"/>
      <c r="AE300" s="40"/>
    </row>
    <row r="301" ht="14.25" customHeight="1">
      <c r="A301" s="40"/>
      <c r="B301" s="40"/>
      <c r="C301" s="40"/>
      <c r="D301" s="419"/>
      <c r="E301" s="40"/>
      <c r="F301" s="40"/>
      <c r="G301" s="42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20"/>
      <c r="AE301" s="40"/>
    </row>
    <row r="302" ht="14.25" customHeight="1">
      <c r="A302" s="40"/>
      <c r="B302" s="40"/>
      <c r="C302" s="40"/>
      <c r="D302" s="419"/>
      <c r="E302" s="40"/>
      <c r="F302" s="40"/>
      <c r="G302" s="42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20"/>
      <c r="AE302" s="40"/>
    </row>
    <row r="303" ht="14.25" customHeight="1">
      <c r="A303" s="40"/>
      <c r="B303" s="40"/>
      <c r="C303" s="40"/>
      <c r="D303" s="419"/>
      <c r="E303" s="40"/>
      <c r="F303" s="40"/>
      <c r="G303" s="42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20"/>
      <c r="AE303" s="40"/>
    </row>
    <row r="304" ht="14.25" customHeight="1">
      <c r="A304" s="40"/>
      <c r="B304" s="40"/>
      <c r="C304" s="40"/>
      <c r="D304" s="419"/>
      <c r="E304" s="40"/>
      <c r="F304" s="40"/>
      <c r="G304" s="42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20"/>
      <c r="AE304" s="40"/>
    </row>
    <row r="305" ht="14.25" customHeight="1">
      <c r="A305" s="40"/>
      <c r="B305" s="40"/>
      <c r="C305" s="40"/>
      <c r="D305" s="419"/>
      <c r="E305" s="40"/>
      <c r="F305" s="40"/>
      <c r="G305" s="42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20"/>
      <c r="AE305" s="40"/>
    </row>
    <row r="306" ht="14.25" customHeight="1">
      <c r="A306" s="40"/>
      <c r="B306" s="40"/>
      <c r="C306" s="40"/>
      <c r="D306" s="419"/>
      <c r="E306" s="40"/>
      <c r="F306" s="40"/>
      <c r="G306" s="42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20"/>
      <c r="AE306" s="40"/>
    </row>
    <row r="307" ht="14.25" customHeight="1">
      <c r="A307" s="40"/>
      <c r="B307" s="40"/>
      <c r="C307" s="40"/>
      <c r="D307" s="419"/>
      <c r="E307" s="40"/>
      <c r="F307" s="40"/>
      <c r="G307" s="42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20"/>
      <c r="AE307" s="40"/>
    </row>
    <row r="308" ht="14.25" customHeight="1">
      <c r="A308" s="40"/>
      <c r="B308" s="40"/>
      <c r="C308" s="40"/>
      <c r="D308" s="419"/>
      <c r="E308" s="40"/>
      <c r="F308" s="40"/>
      <c r="G308" s="42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20"/>
      <c r="AE308" s="40"/>
    </row>
    <row r="309" ht="14.25" customHeight="1">
      <c r="A309" s="40"/>
      <c r="B309" s="40"/>
      <c r="C309" s="40"/>
      <c r="D309" s="419"/>
      <c r="E309" s="40"/>
      <c r="F309" s="40"/>
      <c r="G309" s="42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20"/>
      <c r="AE309" s="40"/>
    </row>
    <row r="310" ht="14.25" customHeight="1">
      <c r="A310" s="40"/>
      <c r="B310" s="40"/>
      <c r="C310" s="40"/>
      <c r="D310" s="419"/>
      <c r="E310" s="40"/>
      <c r="F310" s="40"/>
      <c r="G310" s="42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20"/>
      <c r="AE310" s="40"/>
    </row>
    <row r="311" ht="14.25" customHeight="1">
      <c r="A311" s="40"/>
      <c r="B311" s="40"/>
      <c r="C311" s="40"/>
      <c r="D311" s="419"/>
      <c r="E311" s="40"/>
      <c r="F311" s="40"/>
      <c r="G311" s="42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20"/>
      <c r="AE311" s="40"/>
    </row>
    <row r="312" ht="14.25" customHeight="1">
      <c r="A312" s="40"/>
      <c r="B312" s="40"/>
      <c r="C312" s="40"/>
      <c r="D312" s="419"/>
      <c r="E312" s="40"/>
      <c r="F312" s="40"/>
      <c r="G312" s="42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20"/>
      <c r="AE312" s="40"/>
    </row>
    <row r="313" ht="14.25" customHeight="1">
      <c r="A313" s="40"/>
      <c r="B313" s="40"/>
      <c r="C313" s="40"/>
      <c r="D313" s="419"/>
      <c r="E313" s="40"/>
      <c r="F313" s="40"/>
      <c r="G313" s="42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20"/>
      <c r="AE313" s="40"/>
    </row>
    <row r="314" ht="14.25" customHeight="1">
      <c r="A314" s="40"/>
      <c r="B314" s="40"/>
      <c r="C314" s="40"/>
      <c r="D314" s="419"/>
      <c r="E314" s="40"/>
      <c r="F314" s="40"/>
      <c r="G314" s="42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20"/>
      <c r="AE314" s="40"/>
    </row>
    <row r="315" ht="14.25" customHeight="1">
      <c r="A315" s="40"/>
      <c r="B315" s="40"/>
      <c r="C315" s="40"/>
      <c r="D315" s="419"/>
      <c r="E315" s="40"/>
      <c r="F315" s="40"/>
      <c r="G315" s="42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20"/>
      <c r="AE315" s="40"/>
    </row>
    <row r="316" ht="14.25" customHeight="1">
      <c r="A316" s="40"/>
      <c r="B316" s="40"/>
      <c r="C316" s="40"/>
      <c r="D316" s="419"/>
      <c r="E316" s="40"/>
      <c r="F316" s="40"/>
      <c r="G316" s="42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20"/>
      <c r="AE316" s="40"/>
    </row>
    <row r="317" ht="14.25" customHeight="1">
      <c r="A317" s="40"/>
      <c r="B317" s="40"/>
      <c r="C317" s="40"/>
      <c r="D317" s="419"/>
      <c r="E317" s="40"/>
      <c r="F317" s="40"/>
      <c r="G317" s="42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20"/>
      <c r="AE317" s="40"/>
    </row>
    <row r="318" ht="14.25" customHeight="1">
      <c r="A318" s="40"/>
      <c r="B318" s="40"/>
      <c r="C318" s="40"/>
      <c r="D318" s="419"/>
      <c r="E318" s="40"/>
      <c r="F318" s="40"/>
      <c r="G318" s="42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20"/>
      <c r="AE318" s="40"/>
    </row>
    <row r="319" ht="14.25" customHeight="1">
      <c r="A319" s="40"/>
      <c r="B319" s="40"/>
      <c r="C319" s="40"/>
      <c r="D319" s="419"/>
      <c r="E319" s="40"/>
      <c r="F319" s="40"/>
      <c r="G319" s="42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20"/>
      <c r="AE319" s="40"/>
    </row>
    <row r="320" ht="14.25" customHeight="1">
      <c r="A320" s="40"/>
      <c r="B320" s="40"/>
      <c r="C320" s="40"/>
      <c r="D320" s="419"/>
      <c r="E320" s="40"/>
      <c r="F320" s="40"/>
      <c r="G320" s="42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20"/>
      <c r="AE320" s="40"/>
    </row>
    <row r="321" ht="14.25" customHeight="1">
      <c r="A321" s="40"/>
      <c r="B321" s="40"/>
      <c r="C321" s="40"/>
      <c r="D321" s="419"/>
      <c r="E321" s="40"/>
      <c r="F321" s="40"/>
      <c r="G321" s="42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20"/>
      <c r="AE321" s="40"/>
    </row>
    <row r="322" ht="14.25" customHeight="1">
      <c r="A322" s="40"/>
      <c r="B322" s="40"/>
      <c r="C322" s="40"/>
      <c r="D322" s="419"/>
      <c r="E322" s="40"/>
      <c r="F322" s="40"/>
      <c r="G322" s="42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20"/>
      <c r="AE322" s="40"/>
    </row>
    <row r="323" ht="14.25" customHeight="1">
      <c r="A323" s="40"/>
      <c r="B323" s="40"/>
      <c r="C323" s="40"/>
      <c r="D323" s="419"/>
      <c r="E323" s="40"/>
      <c r="F323" s="40"/>
      <c r="G323" s="42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20"/>
      <c r="AE323" s="40"/>
    </row>
    <row r="324" ht="14.25" customHeight="1">
      <c r="A324" s="40"/>
      <c r="B324" s="40"/>
      <c r="C324" s="40"/>
      <c r="D324" s="419"/>
      <c r="E324" s="40"/>
      <c r="F324" s="40"/>
      <c r="G324" s="42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20"/>
      <c r="AE324" s="40"/>
    </row>
    <row r="325" ht="14.25" customHeight="1">
      <c r="A325" s="40"/>
      <c r="B325" s="40"/>
      <c r="C325" s="40"/>
      <c r="D325" s="419"/>
      <c r="E325" s="40"/>
      <c r="F325" s="40"/>
      <c r="G325" s="42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20"/>
      <c r="AE325" s="40"/>
    </row>
    <row r="326" ht="14.25" customHeight="1">
      <c r="A326" s="40"/>
      <c r="B326" s="40"/>
      <c r="C326" s="40"/>
      <c r="D326" s="419"/>
      <c r="E326" s="40"/>
      <c r="F326" s="40"/>
      <c r="G326" s="42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20"/>
      <c r="AE326" s="40"/>
    </row>
    <row r="327" ht="14.25" customHeight="1">
      <c r="A327" s="40"/>
      <c r="B327" s="40"/>
      <c r="C327" s="40"/>
      <c r="D327" s="419"/>
      <c r="E327" s="40"/>
      <c r="F327" s="40"/>
      <c r="G327" s="42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20"/>
      <c r="AE327" s="40"/>
    </row>
    <row r="328" ht="14.25" customHeight="1">
      <c r="A328" s="40"/>
      <c r="B328" s="40"/>
      <c r="C328" s="40"/>
      <c r="D328" s="419"/>
      <c r="E328" s="40"/>
      <c r="F328" s="40"/>
      <c r="G328" s="42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20"/>
      <c r="AE328" s="40"/>
    </row>
    <row r="329" ht="14.25" customHeight="1">
      <c r="A329" s="40"/>
      <c r="B329" s="40"/>
      <c r="C329" s="40"/>
      <c r="D329" s="419"/>
      <c r="E329" s="40"/>
      <c r="F329" s="40"/>
      <c r="G329" s="42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20"/>
      <c r="AE329" s="40"/>
    </row>
    <row r="330" ht="14.25" customHeight="1">
      <c r="A330" s="40"/>
      <c r="B330" s="40"/>
      <c r="C330" s="40"/>
      <c r="D330" s="419"/>
      <c r="E330" s="40"/>
      <c r="F330" s="40"/>
      <c r="G330" s="42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20"/>
      <c r="AE330" s="40"/>
    </row>
    <row r="331" ht="14.25" customHeight="1">
      <c r="A331" s="40"/>
      <c r="B331" s="40"/>
      <c r="C331" s="40"/>
      <c r="D331" s="419"/>
      <c r="E331" s="40"/>
      <c r="F331" s="40"/>
      <c r="G331" s="42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20"/>
      <c r="AE331" s="40"/>
    </row>
    <row r="332" ht="14.25" customHeight="1">
      <c r="A332" s="40"/>
      <c r="B332" s="40"/>
      <c r="C332" s="40"/>
      <c r="D332" s="419"/>
      <c r="E332" s="40"/>
      <c r="F332" s="40"/>
      <c r="G332" s="42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20"/>
      <c r="AE332" s="40"/>
    </row>
    <row r="333" ht="14.25" customHeight="1">
      <c r="A333" s="40"/>
      <c r="B333" s="40"/>
      <c r="C333" s="40"/>
      <c r="D333" s="419"/>
      <c r="E333" s="40"/>
      <c r="F333" s="40"/>
      <c r="G333" s="42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20"/>
      <c r="AE333" s="40"/>
    </row>
    <row r="334" ht="14.25" customHeight="1">
      <c r="A334" s="40"/>
      <c r="B334" s="40"/>
      <c r="C334" s="40"/>
      <c r="D334" s="419"/>
      <c r="E334" s="40"/>
      <c r="F334" s="40"/>
      <c r="G334" s="42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20"/>
      <c r="AE334" s="40"/>
    </row>
    <row r="335" ht="14.25" customHeight="1">
      <c r="A335" s="40"/>
      <c r="B335" s="40"/>
      <c r="C335" s="40"/>
      <c r="D335" s="419"/>
      <c r="E335" s="40"/>
      <c r="F335" s="40"/>
      <c r="G335" s="42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20"/>
      <c r="AE335" s="40"/>
    </row>
    <row r="336" ht="14.25" customHeight="1">
      <c r="A336" s="40"/>
      <c r="B336" s="40"/>
      <c r="C336" s="40"/>
      <c r="D336" s="419"/>
      <c r="E336" s="40"/>
      <c r="F336" s="40"/>
      <c r="G336" s="42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20"/>
      <c r="AE336" s="40"/>
    </row>
    <row r="337" ht="14.25" customHeight="1">
      <c r="A337" s="40"/>
      <c r="B337" s="40"/>
      <c r="C337" s="40"/>
      <c r="D337" s="419"/>
      <c r="E337" s="40"/>
      <c r="F337" s="40"/>
      <c r="G337" s="42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20"/>
      <c r="AE337" s="40"/>
    </row>
    <row r="338" ht="14.25" customHeight="1">
      <c r="A338" s="40"/>
      <c r="B338" s="40"/>
      <c r="C338" s="40"/>
      <c r="D338" s="419"/>
      <c r="E338" s="40"/>
      <c r="F338" s="40"/>
      <c r="G338" s="42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20"/>
      <c r="AE338" s="40"/>
    </row>
    <row r="339" ht="14.25" customHeight="1">
      <c r="A339" s="40"/>
      <c r="B339" s="40"/>
      <c r="C339" s="40"/>
      <c r="D339" s="419"/>
      <c r="E339" s="40"/>
      <c r="F339" s="40"/>
      <c r="G339" s="42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20"/>
      <c r="AE339" s="40"/>
    </row>
    <row r="340" ht="14.25" customHeight="1">
      <c r="A340" s="40"/>
      <c r="B340" s="40"/>
      <c r="C340" s="40"/>
      <c r="D340" s="419"/>
      <c r="E340" s="40"/>
      <c r="F340" s="40"/>
      <c r="G340" s="42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20"/>
      <c r="AE340" s="40"/>
    </row>
    <row r="341" ht="14.25" customHeight="1">
      <c r="A341" s="40"/>
      <c r="B341" s="40"/>
      <c r="C341" s="40"/>
      <c r="D341" s="419"/>
      <c r="E341" s="40"/>
      <c r="F341" s="40"/>
      <c r="G341" s="42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20"/>
      <c r="AE341" s="40"/>
    </row>
    <row r="342" ht="14.25" customHeight="1">
      <c r="A342" s="40"/>
      <c r="B342" s="40"/>
      <c r="C342" s="40"/>
      <c r="D342" s="419"/>
      <c r="E342" s="40"/>
      <c r="F342" s="40"/>
      <c r="G342" s="42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20"/>
      <c r="AE342" s="40"/>
    </row>
    <row r="343" ht="14.25" customHeight="1">
      <c r="A343" s="40"/>
      <c r="B343" s="40"/>
      <c r="C343" s="40"/>
      <c r="D343" s="419"/>
      <c r="E343" s="40"/>
      <c r="F343" s="40"/>
      <c r="G343" s="42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20"/>
      <c r="AE343" s="40"/>
    </row>
    <row r="344" ht="14.25" customHeight="1">
      <c r="A344" s="40"/>
      <c r="B344" s="40"/>
      <c r="C344" s="40"/>
      <c r="D344" s="419"/>
      <c r="E344" s="40"/>
      <c r="F344" s="40"/>
      <c r="G344" s="42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20"/>
      <c r="AE344" s="40"/>
    </row>
    <row r="345" ht="14.25" customHeight="1">
      <c r="A345" s="40"/>
      <c r="B345" s="40"/>
      <c r="C345" s="40"/>
      <c r="D345" s="419"/>
      <c r="E345" s="40"/>
      <c r="F345" s="40"/>
      <c r="G345" s="42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20"/>
      <c r="AE345" s="40"/>
    </row>
    <row r="346" ht="14.25" customHeight="1">
      <c r="A346" s="40"/>
      <c r="B346" s="40"/>
      <c r="C346" s="40"/>
      <c r="D346" s="419"/>
      <c r="E346" s="40"/>
      <c r="F346" s="40"/>
      <c r="G346" s="42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20"/>
      <c r="AE346" s="40"/>
    </row>
    <row r="347" ht="14.25" customHeight="1">
      <c r="A347" s="40"/>
      <c r="B347" s="40"/>
      <c r="C347" s="40"/>
      <c r="D347" s="419"/>
      <c r="E347" s="40"/>
      <c r="F347" s="40"/>
      <c r="G347" s="42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20"/>
      <c r="AE347" s="40"/>
    </row>
    <row r="348" ht="14.25" customHeight="1">
      <c r="A348" s="40"/>
      <c r="B348" s="40"/>
      <c r="C348" s="40"/>
      <c r="D348" s="419"/>
      <c r="E348" s="40"/>
      <c r="F348" s="40"/>
      <c r="G348" s="42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20"/>
      <c r="AE348" s="40"/>
    </row>
    <row r="349" ht="14.25" customHeight="1">
      <c r="A349" s="40"/>
      <c r="B349" s="40"/>
      <c r="C349" s="40"/>
      <c r="D349" s="419"/>
      <c r="E349" s="40"/>
      <c r="F349" s="40"/>
      <c r="G349" s="42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20"/>
      <c r="AE349" s="40"/>
    </row>
    <row r="350" ht="14.25" customHeight="1">
      <c r="A350" s="40"/>
      <c r="B350" s="40"/>
      <c r="C350" s="40"/>
      <c r="D350" s="419"/>
      <c r="E350" s="40"/>
      <c r="F350" s="40"/>
      <c r="G350" s="42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20"/>
      <c r="AE350" s="40"/>
    </row>
    <row r="351" ht="14.25" customHeight="1">
      <c r="A351" s="40"/>
      <c r="B351" s="40"/>
      <c r="C351" s="40"/>
      <c r="D351" s="419"/>
      <c r="E351" s="40"/>
      <c r="F351" s="40"/>
      <c r="G351" s="42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20"/>
      <c r="AE351" s="40"/>
    </row>
    <row r="352" ht="14.25" customHeight="1">
      <c r="A352" s="40"/>
      <c r="B352" s="40"/>
      <c r="C352" s="40"/>
      <c r="D352" s="419"/>
      <c r="E352" s="40"/>
      <c r="F352" s="40"/>
      <c r="G352" s="42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20"/>
      <c r="AE352" s="40"/>
    </row>
    <row r="353" ht="14.25" customHeight="1">
      <c r="A353" s="40"/>
      <c r="B353" s="40"/>
      <c r="C353" s="40"/>
      <c r="D353" s="419"/>
      <c r="E353" s="40"/>
      <c r="F353" s="40"/>
      <c r="G353" s="42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20"/>
      <c r="AE353" s="40"/>
    </row>
    <row r="354" ht="14.25" customHeight="1">
      <c r="A354" s="40"/>
      <c r="B354" s="40"/>
      <c r="C354" s="40"/>
      <c r="D354" s="419"/>
      <c r="E354" s="40"/>
      <c r="F354" s="40"/>
      <c r="G354" s="42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20"/>
      <c r="AE354" s="40"/>
    </row>
    <row r="355" ht="14.25" customHeight="1">
      <c r="A355" s="40"/>
      <c r="B355" s="40"/>
      <c r="C355" s="40"/>
      <c r="D355" s="419"/>
      <c r="E355" s="40"/>
      <c r="F355" s="40"/>
      <c r="G355" s="42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20"/>
      <c r="AE355" s="40"/>
    </row>
    <row r="356" ht="14.25" customHeight="1">
      <c r="A356" s="40"/>
      <c r="B356" s="40"/>
      <c r="C356" s="40"/>
      <c r="D356" s="419"/>
      <c r="E356" s="40"/>
      <c r="F356" s="40"/>
      <c r="G356" s="42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20"/>
      <c r="AE356" s="40"/>
    </row>
    <row r="357" ht="14.25" customHeight="1">
      <c r="A357" s="40"/>
      <c r="B357" s="40"/>
      <c r="C357" s="40"/>
      <c r="D357" s="419"/>
      <c r="E357" s="40"/>
      <c r="F357" s="40"/>
      <c r="G357" s="42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20"/>
      <c r="AE357" s="40"/>
    </row>
    <row r="358" ht="14.25" customHeight="1">
      <c r="A358" s="40"/>
      <c r="B358" s="40"/>
      <c r="C358" s="40"/>
      <c r="D358" s="419"/>
      <c r="E358" s="40"/>
      <c r="F358" s="40"/>
      <c r="G358" s="42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20"/>
      <c r="AE358" s="40"/>
    </row>
    <row r="359" ht="14.25" customHeight="1">
      <c r="A359" s="40"/>
      <c r="B359" s="40"/>
      <c r="C359" s="40"/>
      <c r="D359" s="419"/>
      <c r="E359" s="40"/>
      <c r="F359" s="40"/>
      <c r="G359" s="42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20"/>
      <c r="AE359" s="40"/>
    </row>
    <row r="360" ht="14.25" customHeight="1">
      <c r="A360" s="40"/>
      <c r="B360" s="40"/>
      <c r="C360" s="40"/>
      <c r="D360" s="419"/>
      <c r="E360" s="40"/>
      <c r="F360" s="40"/>
      <c r="G360" s="42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20"/>
      <c r="AE360" s="40"/>
    </row>
    <row r="361" ht="14.25" customHeight="1">
      <c r="A361" s="40"/>
      <c r="B361" s="40"/>
      <c r="C361" s="40"/>
      <c r="D361" s="419"/>
      <c r="E361" s="40"/>
      <c r="F361" s="40"/>
      <c r="G361" s="42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20"/>
      <c r="AE361" s="40"/>
    </row>
    <row r="362" ht="14.25" customHeight="1">
      <c r="A362" s="40"/>
      <c r="B362" s="40"/>
      <c r="C362" s="40"/>
      <c r="D362" s="419"/>
      <c r="E362" s="40"/>
      <c r="F362" s="40"/>
      <c r="G362" s="42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20"/>
      <c r="AE362" s="40"/>
    </row>
    <row r="363" ht="14.25" customHeight="1">
      <c r="A363" s="40"/>
      <c r="B363" s="40"/>
      <c r="C363" s="40"/>
      <c r="D363" s="419"/>
      <c r="E363" s="40"/>
      <c r="F363" s="40"/>
      <c r="G363" s="42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20"/>
      <c r="AE363" s="40"/>
    </row>
    <row r="364" ht="14.25" customHeight="1">
      <c r="A364" s="40"/>
      <c r="B364" s="40"/>
      <c r="C364" s="40"/>
      <c r="D364" s="419"/>
      <c r="E364" s="40"/>
      <c r="F364" s="40"/>
      <c r="G364" s="42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20"/>
      <c r="AE364" s="40"/>
    </row>
    <row r="365" ht="14.25" customHeight="1">
      <c r="A365" s="40"/>
      <c r="B365" s="40"/>
      <c r="C365" s="40"/>
      <c r="D365" s="419"/>
      <c r="E365" s="40"/>
      <c r="F365" s="40"/>
      <c r="G365" s="42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20"/>
      <c r="AE365" s="40"/>
    </row>
    <row r="366" ht="14.25" customHeight="1">
      <c r="A366" s="40"/>
      <c r="B366" s="40"/>
      <c r="C366" s="40"/>
      <c r="D366" s="419"/>
      <c r="E366" s="40"/>
      <c r="F366" s="40"/>
      <c r="G366" s="42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20"/>
      <c r="AE366" s="40"/>
    </row>
    <row r="367" ht="14.25" customHeight="1">
      <c r="A367" s="40"/>
      <c r="B367" s="40"/>
      <c r="C367" s="40"/>
      <c r="D367" s="419"/>
      <c r="E367" s="40"/>
      <c r="F367" s="40"/>
      <c r="G367" s="42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20"/>
      <c r="AE367" s="40"/>
    </row>
    <row r="368" ht="14.25" customHeight="1">
      <c r="A368" s="40"/>
      <c r="B368" s="40"/>
      <c r="C368" s="40"/>
      <c r="D368" s="419"/>
      <c r="E368" s="40"/>
      <c r="F368" s="40"/>
      <c r="G368" s="42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20"/>
      <c r="AE368" s="40"/>
    </row>
    <row r="369" ht="14.25" customHeight="1">
      <c r="A369" s="40"/>
      <c r="B369" s="40"/>
      <c r="C369" s="40"/>
      <c r="D369" s="419"/>
      <c r="E369" s="40"/>
      <c r="F369" s="40"/>
      <c r="G369" s="42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20"/>
      <c r="AE369" s="40"/>
    </row>
    <row r="370" ht="14.25" customHeight="1">
      <c r="A370" s="40"/>
      <c r="B370" s="40"/>
      <c r="C370" s="40"/>
      <c r="D370" s="419"/>
      <c r="E370" s="40"/>
      <c r="F370" s="40"/>
      <c r="G370" s="42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20"/>
      <c r="AE370" s="40"/>
    </row>
    <row r="371" ht="14.25" customHeight="1">
      <c r="A371" s="40"/>
      <c r="B371" s="40"/>
      <c r="C371" s="40"/>
      <c r="D371" s="419"/>
      <c r="E371" s="40"/>
      <c r="F371" s="40"/>
      <c r="G371" s="42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20"/>
      <c r="AE371" s="40"/>
    </row>
    <row r="372" ht="14.25" customHeight="1">
      <c r="A372" s="40"/>
      <c r="B372" s="40"/>
      <c r="C372" s="40"/>
      <c r="D372" s="419"/>
      <c r="E372" s="40"/>
      <c r="F372" s="40"/>
      <c r="G372" s="42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20"/>
      <c r="AE372" s="40"/>
    </row>
    <row r="373" ht="14.25" customHeight="1">
      <c r="A373" s="40"/>
      <c r="B373" s="40"/>
      <c r="C373" s="40"/>
      <c r="D373" s="419"/>
      <c r="E373" s="40"/>
      <c r="F373" s="40"/>
      <c r="G373" s="42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20"/>
      <c r="AE373" s="40"/>
    </row>
    <row r="374" ht="14.25" customHeight="1">
      <c r="A374" s="40"/>
      <c r="B374" s="40"/>
      <c r="C374" s="40"/>
      <c r="D374" s="419"/>
      <c r="E374" s="40"/>
      <c r="F374" s="40"/>
      <c r="G374" s="42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20"/>
      <c r="AE374" s="40"/>
    </row>
    <row r="375" ht="14.25" customHeight="1">
      <c r="A375" s="40"/>
      <c r="B375" s="40"/>
      <c r="C375" s="40"/>
      <c r="D375" s="419"/>
      <c r="E375" s="40"/>
      <c r="F375" s="40"/>
      <c r="G375" s="42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20"/>
      <c r="AE375" s="40"/>
    </row>
    <row r="376" ht="14.25" customHeight="1">
      <c r="A376" s="40"/>
      <c r="B376" s="40"/>
      <c r="C376" s="40"/>
      <c r="D376" s="419"/>
      <c r="E376" s="40"/>
      <c r="F376" s="40"/>
      <c r="G376" s="42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20"/>
      <c r="AE376" s="40"/>
    </row>
    <row r="377" ht="14.25" customHeight="1">
      <c r="A377" s="40"/>
      <c r="B377" s="40"/>
      <c r="C377" s="40"/>
      <c r="D377" s="419"/>
      <c r="E377" s="40"/>
      <c r="F377" s="40"/>
      <c r="G377" s="42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20"/>
      <c r="AE377" s="40"/>
    </row>
    <row r="378" ht="14.25" customHeight="1">
      <c r="A378" s="40"/>
      <c r="B378" s="40"/>
      <c r="C378" s="40"/>
      <c r="D378" s="419"/>
      <c r="E378" s="40"/>
      <c r="F378" s="40"/>
      <c r="G378" s="42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20"/>
      <c r="AE378" s="40"/>
    </row>
    <row r="379" ht="14.25" customHeight="1">
      <c r="A379" s="40"/>
      <c r="B379" s="40"/>
      <c r="C379" s="40"/>
      <c r="D379" s="419"/>
      <c r="E379" s="40"/>
      <c r="F379" s="40"/>
      <c r="G379" s="42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20"/>
      <c r="AE379" s="40"/>
    </row>
    <row r="380" ht="14.25" customHeight="1">
      <c r="A380" s="40"/>
      <c r="B380" s="40"/>
      <c r="C380" s="40"/>
      <c r="D380" s="419"/>
      <c r="E380" s="40"/>
      <c r="F380" s="40"/>
      <c r="G380" s="42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20"/>
      <c r="AE380" s="40"/>
    </row>
    <row r="381" ht="14.25" customHeight="1">
      <c r="A381" s="40"/>
      <c r="B381" s="40"/>
      <c r="C381" s="40"/>
      <c r="D381" s="419"/>
      <c r="E381" s="40"/>
      <c r="F381" s="40"/>
      <c r="G381" s="42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20"/>
      <c r="AE381" s="40"/>
    </row>
    <row r="382" ht="14.25" customHeight="1">
      <c r="A382" s="40"/>
      <c r="B382" s="40"/>
      <c r="C382" s="40"/>
      <c r="D382" s="419"/>
      <c r="E382" s="40"/>
      <c r="F382" s="40"/>
      <c r="G382" s="42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20"/>
      <c r="AE382" s="40"/>
    </row>
    <row r="383" ht="14.25" customHeight="1">
      <c r="A383" s="40"/>
      <c r="B383" s="40"/>
      <c r="C383" s="40"/>
      <c r="D383" s="419"/>
      <c r="E383" s="40"/>
      <c r="F383" s="40"/>
      <c r="G383" s="42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20"/>
      <c r="AE383" s="40"/>
    </row>
    <row r="384" ht="14.25" customHeight="1">
      <c r="A384" s="40"/>
      <c r="B384" s="40"/>
      <c r="C384" s="40"/>
      <c r="D384" s="419"/>
      <c r="E384" s="40"/>
      <c r="F384" s="40"/>
      <c r="G384" s="42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20"/>
      <c r="AE384" s="40"/>
    </row>
    <row r="385" ht="14.25" customHeight="1">
      <c r="A385" s="40"/>
      <c r="B385" s="40"/>
      <c r="C385" s="40"/>
      <c r="D385" s="419"/>
      <c r="E385" s="40"/>
      <c r="F385" s="40"/>
      <c r="G385" s="42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20"/>
      <c r="AE385" s="40"/>
    </row>
    <row r="386" ht="14.25" customHeight="1">
      <c r="A386" s="40"/>
      <c r="B386" s="40"/>
      <c r="C386" s="40"/>
      <c r="D386" s="419"/>
      <c r="E386" s="40"/>
      <c r="F386" s="40"/>
      <c r="G386" s="42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20"/>
      <c r="AE386" s="40"/>
    </row>
    <row r="387" ht="14.25" customHeight="1">
      <c r="A387" s="40"/>
      <c r="B387" s="40"/>
      <c r="C387" s="40"/>
      <c r="D387" s="419"/>
      <c r="E387" s="40"/>
      <c r="F387" s="40"/>
      <c r="G387" s="42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20"/>
      <c r="AE387" s="40"/>
    </row>
    <row r="388" ht="14.25" customHeight="1">
      <c r="A388" s="40"/>
      <c r="B388" s="40"/>
      <c r="C388" s="40"/>
      <c r="D388" s="419"/>
      <c r="E388" s="40"/>
      <c r="F388" s="40"/>
      <c r="G388" s="42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20"/>
      <c r="AE388" s="40"/>
    </row>
    <row r="389" ht="14.25" customHeight="1">
      <c r="A389" s="40"/>
      <c r="B389" s="40"/>
      <c r="C389" s="40"/>
      <c r="D389" s="419"/>
      <c r="E389" s="40"/>
      <c r="F389" s="40"/>
      <c r="G389" s="42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20"/>
      <c r="AE389" s="40"/>
    </row>
    <row r="390" ht="14.25" customHeight="1">
      <c r="A390" s="40"/>
      <c r="B390" s="40"/>
      <c r="C390" s="40"/>
      <c r="D390" s="419"/>
      <c r="E390" s="40"/>
      <c r="F390" s="40"/>
      <c r="G390" s="42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20"/>
      <c r="AE390" s="40"/>
    </row>
    <row r="391" ht="14.25" customHeight="1">
      <c r="A391" s="40"/>
      <c r="B391" s="40"/>
      <c r="C391" s="40"/>
      <c r="D391" s="419"/>
      <c r="E391" s="40"/>
      <c r="F391" s="40"/>
      <c r="G391" s="42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20"/>
      <c r="AE391" s="40"/>
    </row>
    <row r="392" ht="14.25" customHeight="1">
      <c r="A392" s="40"/>
      <c r="B392" s="40"/>
      <c r="C392" s="40"/>
      <c r="D392" s="419"/>
      <c r="E392" s="40"/>
      <c r="F392" s="40"/>
      <c r="G392" s="42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20"/>
      <c r="AE392" s="40"/>
    </row>
    <row r="393" ht="14.25" customHeight="1">
      <c r="A393" s="40"/>
      <c r="B393" s="40"/>
      <c r="C393" s="40"/>
      <c r="D393" s="419"/>
      <c r="E393" s="40"/>
      <c r="F393" s="40"/>
      <c r="G393" s="42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20"/>
      <c r="AE393" s="40"/>
    </row>
    <row r="394" ht="14.25" customHeight="1">
      <c r="A394" s="40"/>
      <c r="B394" s="40"/>
      <c r="C394" s="40"/>
      <c r="D394" s="419"/>
      <c r="E394" s="40"/>
      <c r="F394" s="40"/>
      <c r="G394" s="42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20"/>
      <c r="AE394" s="40"/>
    </row>
    <row r="395" ht="14.25" customHeight="1">
      <c r="A395" s="40"/>
      <c r="B395" s="40"/>
      <c r="C395" s="40"/>
      <c r="D395" s="419"/>
      <c r="E395" s="40"/>
      <c r="F395" s="40"/>
      <c r="G395" s="42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20"/>
      <c r="AE395" s="40"/>
    </row>
    <row r="396" ht="14.25" customHeight="1">
      <c r="A396" s="40"/>
      <c r="B396" s="40"/>
      <c r="C396" s="40"/>
      <c r="D396" s="419"/>
      <c r="E396" s="40"/>
      <c r="F396" s="40"/>
      <c r="G396" s="42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20"/>
      <c r="AE396" s="40"/>
    </row>
    <row r="397" ht="14.25" customHeight="1">
      <c r="A397" s="40"/>
      <c r="B397" s="40"/>
      <c r="C397" s="40"/>
      <c r="D397" s="419"/>
      <c r="E397" s="40"/>
      <c r="F397" s="40"/>
      <c r="G397" s="42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20"/>
      <c r="AE397" s="40"/>
    </row>
    <row r="398" ht="14.25" customHeight="1">
      <c r="A398" s="40"/>
      <c r="B398" s="40"/>
      <c r="C398" s="40"/>
      <c r="D398" s="419"/>
      <c r="E398" s="40"/>
      <c r="F398" s="40"/>
      <c r="G398" s="42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20"/>
      <c r="AE398" s="40"/>
    </row>
    <row r="399" ht="14.25" customHeight="1">
      <c r="A399" s="40"/>
      <c r="B399" s="40"/>
      <c r="C399" s="40"/>
      <c r="D399" s="419"/>
      <c r="E399" s="40"/>
      <c r="F399" s="40"/>
      <c r="G399" s="42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20"/>
      <c r="AE399" s="40"/>
    </row>
    <row r="400" ht="14.25" customHeight="1">
      <c r="A400" s="40"/>
      <c r="B400" s="40"/>
      <c r="C400" s="40"/>
      <c r="D400" s="419"/>
      <c r="E400" s="40"/>
      <c r="F400" s="40"/>
      <c r="G400" s="42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20"/>
      <c r="AE400" s="40"/>
    </row>
    <row r="401" ht="14.25" customHeight="1">
      <c r="A401" s="40"/>
      <c r="B401" s="40"/>
      <c r="C401" s="40"/>
      <c r="D401" s="419"/>
      <c r="E401" s="40"/>
      <c r="F401" s="40"/>
      <c r="G401" s="42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20"/>
      <c r="AE401" s="40"/>
    </row>
    <row r="402" ht="14.25" customHeight="1">
      <c r="A402" s="40"/>
      <c r="B402" s="40"/>
      <c r="C402" s="40"/>
      <c r="D402" s="419"/>
      <c r="E402" s="40"/>
      <c r="F402" s="40"/>
      <c r="G402" s="42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20"/>
      <c r="AE402" s="40"/>
    </row>
    <row r="403" ht="14.25" customHeight="1">
      <c r="A403" s="40"/>
      <c r="B403" s="40"/>
      <c r="C403" s="40"/>
      <c r="D403" s="419"/>
      <c r="E403" s="40"/>
      <c r="F403" s="40"/>
      <c r="G403" s="42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20"/>
      <c r="AE403" s="40"/>
    </row>
    <row r="404" ht="14.25" customHeight="1">
      <c r="A404" s="40"/>
      <c r="B404" s="40"/>
      <c r="C404" s="40"/>
      <c r="D404" s="419"/>
      <c r="E404" s="40"/>
      <c r="F404" s="40"/>
      <c r="G404" s="42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20"/>
      <c r="AE404" s="40"/>
    </row>
    <row r="405" ht="14.25" customHeight="1">
      <c r="A405" s="40"/>
      <c r="B405" s="40"/>
      <c r="C405" s="40"/>
      <c r="D405" s="419"/>
      <c r="E405" s="40"/>
      <c r="F405" s="40"/>
      <c r="G405" s="42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20"/>
      <c r="AE405" s="40"/>
    </row>
    <row r="406" ht="14.25" customHeight="1">
      <c r="A406" s="40"/>
      <c r="B406" s="40"/>
      <c r="C406" s="40"/>
      <c r="D406" s="419"/>
      <c r="E406" s="40"/>
      <c r="F406" s="40"/>
      <c r="G406" s="42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20"/>
      <c r="AE406" s="40"/>
    </row>
    <row r="407" ht="14.25" customHeight="1">
      <c r="A407" s="40"/>
      <c r="B407" s="40"/>
      <c r="C407" s="40"/>
      <c r="D407" s="419"/>
      <c r="E407" s="40"/>
      <c r="F407" s="40"/>
      <c r="G407" s="42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20"/>
      <c r="AE407" s="40"/>
    </row>
    <row r="408" ht="14.25" customHeight="1">
      <c r="A408" s="40"/>
      <c r="B408" s="40"/>
      <c r="C408" s="40"/>
      <c r="D408" s="419"/>
      <c r="E408" s="40"/>
      <c r="F408" s="40"/>
      <c r="G408" s="42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20"/>
      <c r="AE408" s="40"/>
    </row>
    <row r="409" ht="14.25" customHeight="1">
      <c r="A409" s="40"/>
      <c r="B409" s="40"/>
      <c r="C409" s="40"/>
      <c r="D409" s="419"/>
      <c r="E409" s="40"/>
      <c r="F409" s="40"/>
      <c r="G409" s="42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20"/>
      <c r="AE409" s="40"/>
    </row>
    <row r="410" ht="14.25" customHeight="1">
      <c r="A410" s="40"/>
      <c r="B410" s="40"/>
      <c r="C410" s="40"/>
      <c r="D410" s="419"/>
      <c r="E410" s="40"/>
      <c r="F410" s="40"/>
      <c r="G410" s="42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20"/>
      <c r="AE410" s="40"/>
    </row>
    <row r="411" ht="14.25" customHeight="1">
      <c r="A411" s="40"/>
      <c r="B411" s="40"/>
      <c r="C411" s="40"/>
      <c r="D411" s="419"/>
      <c r="E411" s="40"/>
      <c r="F411" s="40"/>
      <c r="G411" s="42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20"/>
      <c r="AE411" s="40"/>
    </row>
    <row r="412" ht="14.25" customHeight="1">
      <c r="A412" s="40"/>
      <c r="B412" s="40"/>
      <c r="C412" s="40"/>
      <c r="D412" s="419"/>
      <c r="E412" s="40"/>
      <c r="F412" s="40"/>
      <c r="G412" s="42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20"/>
      <c r="AE412" s="40"/>
    </row>
    <row r="413" ht="14.25" customHeight="1">
      <c r="A413" s="40"/>
      <c r="B413" s="40"/>
      <c r="C413" s="40"/>
      <c r="D413" s="419"/>
      <c r="E413" s="40"/>
      <c r="F413" s="40"/>
      <c r="G413" s="42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20"/>
      <c r="AE413" s="40"/>
    </row>
    <row r="414" ht="14.25" customHeight="1">
      <c r="A414" s="40"/>
      <c r="B414" s="40"/>
      <c r="C414" s="40"/>
      <c r="D414" s="419"/>
      <c r="E414" s="40"/>
      <c r="F414" s="40"/>
      <c r="G414" s="42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20"/>
      <c r="AE414" s="40"/>
    </row>
    <row r="415" ht="14.25" customHeight="1">
      <c r="A415" s="40"/>
      <c r="B415" s="40"/>
      <c r="C415" s="40"/>
      <c r="D415" s="419"/>
      <c r="E415" s="40"/>
      <c r="F415" s="40"/>
      <c r="G415" s="42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20"/>
      <c r="AE415" s="40"/>
    </row>
    <row r="416" ht="14.25" customHeight="1">
      <c r="A416" s="40"/>
      <c r="B416" s="40"/>
      <c r="C416" s="40"/>
      <c r="D416" s="419"/>
      <c r="E416" s="40"/>
      <c r="F416" s="40"/>
      <c r="G416" s="42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20"/>
      <c r="AE416" s="40"/>
    </row>
    <row r="417" ht="14.25" customHeight="1">
      <c r="A417" s="40"/>
      <c r="B417" s="40"/>
      <c r="C417" s="40"/>
      <c r="D417" s="419"/>
      <c r="E417" s="40"/>
      <c r="F417" s="40"/>
      <c r="G417" s="42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20"/>
      <c r="AE417" s="40"/>
    </row>
    <row r="418" ht="14.25" customHeight="1">
      <c r="A418" s="40"/>
      <c r="B418" s="40"/>
      <c r="C418" s="40"/>
      <c r="D418" s="419"/>
      <c r="E418" s="40"/>
      <c r="F418" s="40"/>
      <c r="G418" s="42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20"/>
      <c r="AE418" s="40"/>
    </row>
    <row r="419" ht="14.25" customHeight="1">
      <c r="A419" s="40"/>
      <c r="B419" s="40"/>
      <c r="C419" s="40"/>
      <c r="D419" s="419"/>
      <c r="E419" s="40"/>
      <c r="F419" s="40"/>
      <c r="G419" s="42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20"/>
      <c r="AE419" s="40"/>
    </row>
    <row r="420" ht="14.25" customHeight="1">
      <c r="A420" s="40"/>
      <c r="B420" s="40"/>
      <c r="C420" s="40"/>
      <c r="D420" s="419"/>
      <c r="E420" s="40"/>
      <c r="F420" s="40"/>
      <c r="G420" s="42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20"/>
      <c r="AE420" s="40"/>
    </row>
    <row r="421" ht="14.25" customHeight="1">
      <c r="A421" s="40"/>
      <c r="B421" s="40"/>
      <c r="C421" s="40"/>
      <c r="D421" s="419"/>
      <c r="E421" s="40"/>
      <c r="F421" s="40"/>
      <c r="G421" s="42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20"/>
      <c r="AE421" s="40"/>
    </row>
    <row r="422" ht="14.25" customHeight="1">
      <c r="A422" s="40"/>
      <c r="B422" s="40"/>
      <c r="C422" s="40"/>
      <c r="D422" s="419"/>
      <c r="E422" s="40"/>
      <c r="F422" s="40"/>
      <c r="G422" s="42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20"/>
      <c r="AE422" s="40"/>
    </row>
    <row r="423" ht="14.25" customHeight="1">
      <c r="A423" s="40"/>
      <c r="B423" s="40"/>
      <c r="C423" s="40"/>
      <c r="D423" s="419"/>
      <c r="E423" s="40"/>
      <c r="F423" s="40"/>
      <c r="G423" s="42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20"/>
      <c r="AE423" s="40"/>
    </row>
    <row r="424" ht="14.25" customHeight="1">
      <c r="A424" s="40"/>
      <c r="B424" s="40"/>
      <c r="C424" s="40"/>
      <c r="D424" s="419"/>
      <c r="E424" s="40"/>
      <c r="F424" s="40"/>
      <c r="G424" s="42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20"/>
      <c r="AE424" s="40"/>
    </row>
    <row r="425" ht="14.25" customHeight="1">
      <c r="A425" s="40"/>
      <c r="B425" s="40"/>
      <c r="C425" s="40"/>
      <c r="D425" s="419"/>
      <c r="E425" s="40"/>
      <c r="F425" s="40"/>
      <c r="G425" s="42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20"/>
      <c r="AE425" s="40"/>
    </row>
    <row r="426" ht="14.25" customHeight="1">
      <c r="A426" s="40"/>
      <c r="B426" s="40"/>
      <c r="C426" s="40"/>
      <c r="D426" s="419"/>
      <c r="E426" s="40"/>
      <c r="F426" s="40"/>
      <c r="G426" s="42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20"/>
      <c r="AE426" s="40"/>
    </row>
    <row r="427" ht="14.25" customHeight="1">
      <c r="A427" s="40"/>
      <c r="B427" s="40"/>
      <c r="C427" s="40"/>
      <c r="D427" s="419"/>
      <c r="E427" s="40"/>
      <c r="F427" s="40"/>
      <c r="G427" s="42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20"/>
      <c r="AE427" s="40"/>
    </row>
    <row r="428" ht="14.25" customHeight="1">
      <c r="A428" s="40"/>
      <c r="B428" s="40"/>
      <c r="C428" s="40"/>
      <c r="D428" s="419"/>
      <c r="E428" s="40"/>
      <c r="F428" s="40"/>
      <c r="G428" s="42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20"/>
      <c r="AE428" s="40"/>
    </row>
    <row r="429" ht="14.25" customHeight="1">
      <c r="A429" s="40"/>
      <c r="B429" s="40"/>
      <c r="C429" s="40"/>
      <c r="D429" s="419"/>
      <c r="E429" s="40"/>
      <c r="F429" s="40"/>
      <c r="G429" s="42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20"/>
      <c r="AE429" s="40"/>
    </row>
    <row r="430" ht="14.25" customHeight="1">
      <c r="A430" s="40"/>
      <c r="B430" s="40"/>
      <c r="C430" s="40"/>
      <c r="D430" s="419"/>
      <c r="E430" s="40"/>
      <c r="F430" s="40"/>
      <c r="G430" s="42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20"/>
      <c r="AE430" s="40"/>
    </row>
    <row r="431" ht="14.25" customHeight="1">
      <c r="A431" s="40"/>
      <c r="B431" s="40"/>
      <c r="C431" s="40"/>
      <c r="D431" s="419"/>
      <c r="E431" s="40"/>
      <c r="F431" s="40"/>
      <c r="G431" s="42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20"/>
      <c r="AE431" s="40"/>
    </row>
    <row r="432" ht="14.25" customHeight="1">
      <c r="A432" s="40"/>
      <c r="B432" s="40"/>
      <c r="C432" s="40"/>
      <c r="D432" s="419"/>
      <c r="E432" s="40"/>
      <c r="F432" s="40"/>
      <c r="G432" s="42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20"/>
      <c r="AE432" s="40"/>
    </row>
    <row r="433" ht="14.25" customHeight="1">
      <c r="A433" s="40"/>
      <c r="B433" s="40"/>
      <c r="C433" s="40"/>
      <c r="D433" s="419"/>
      <c r="E433" s="40"/>
      <c r="F433" s="40"/>
      <c r="G433" s="42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20"/>
      <c r="AE433" s="40"/>
    </row>
    <row r="434" ht="14.25" customHeight="1">
      <c r="A434" s="40"/>
      <c r="B434" s="40"/>
      <c r="C434" s="40"/>
      <c r="D434" s="419"/>
      <c r="E434" s="40"/>
      <c r="F434" s="40"/>
      <c r="G434" s="42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20"/>
      <c r="AE434" s="40"/>
    </row>
    <row r="435" ht="14.25" customHeight="1">
      <c r="A435" s="40"/>
      <c r="B435" s="40"/>
      <c r="C435" s="40"/>
      <c r="D435" s="419"/>
      <c r="E435" s="40"/>
      <c r="F435" s="40"/>
      <c r="G435" s="42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20"/>
      <c r="AE435" s="40"/>
    </row>
    <row r="436" ht="14.25" customHeight="1">
      <c r="A436" s="40"/>
      <c r="B436" s="40"/>
      <c r="C436" s="40"/>
      <c r="D436" s="419"/>
      <c r="E436" s="40"/>
      <c r="F436" s="40"/>
      <c r="G436" s="42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20"/>
      <c r="AE436" s="40"/>
    </row>
    <row r="437" ht="14.25" customHeight="1">
      <c r="A437" s="40"/>
      <c r="B437" s="40"/>
      <c r="C437" s="40"/>
      <c r="D437" s="419"/>
      <c r="E437" s="40"/>
      <c r="F437" s="40"/>
      <c r="G437" s="42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20"/>
      <c r="AE437" s="40"/>
    </row>
    <row r="438" ht="14.25" customHeight="1">
      <c r="A438" s="40"/>
      <c r="B438" s="40"/>
      <c r="C438" s="40"/>
      <c r="D438" s="419"/>
      <c r="E438" s="40"/>
      <c r="F438" s="40"/>
      <c r="G438" s="42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20"/>
      <c r="AE438" s="40"/>
    </row>
    <row r="439" ht="14.25" customHeight="1">
      <c r="A439" s="40"/>
      <c r="B439" s="40"/>
      <c r="C439" s="40"/>
      <c r="D439" s="419"/>
      <c r="E439" s="40"/>
      <c r="F439" s="40"/>
      <c r="G439" s="42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20"/>
      <c r="AE439" s="40"/>
    </row>
    <row r="440" ht="14.25" customHeight="1">
      <c r="A440" s="40"/>
      <c r="B440" s="40"/>
      <c r="C440" s="40"/>
      <c r="D440" s="419"/>
      <c r="E440" s="40"/>
      <c r="F440" s="40"/>
      <c r="G440" s="42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20"/>
      <c r="AE440" s="40"/>
    </row>
    <row r="441" ht="14.25" customHeight="1">
      <c r="A441" s="40"/>
      <c r="B441" s="40"/>
      <c r="C441" s="40"/>
      <c r="D441" s="419"/>
      <c r="E441" s="40"/>
      <c r="F441" s="40"/>
      <c r="G441" s="42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20"/>
      <c r="AE441" s="40"/>
    </row>
    <row r="442" ht="14.25" customHeight="1">
      <c r="A442" s="40"/>
      <c r="B442" s="40"/>
      <c r="C442" s="40"/>
      <c r="D442" s="419"/>
      <c r="E442" s="40"/>
      <c r="F442" s="40"/>
      <c r="G442" s="42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20"/>
      <c r="AE442" s="40"/>
    </row>
    <row r="443" ht="14.25" customHeight="1">
      <c r="A443" s="40"/>
      <c r="B443" s="40"/>
      <c r="C443" s="40"/>
      <c r="D443" s="419"/>
      <c r="E443" s="40"/>
      <c r="F443" s="40"/>
      <c r="G443" s="42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20"/>
      <c r="AE443" s="40"/>
    </row>
    <row r="444" ht="14.25" customHeight="1">
      <c r="A444" s="40"/>
      <c r="B444" s="40"/>
      <c r="C444" s="40"/>
      <c r="D444" s="419"/>
      <c r="E444" s="40"/>
      <c r="F444" s="40"/>
      <c r="G444" s="42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20"/>
      <c r="AE444" s="40"/>
    </row>
    <row r="445" ht="14.25" customHeight="1">
      <c r="A445" s="40"/>
      <c r="B445" s="40"/>
      <c r="C445" s="40"/>
      <c r="D445" s="419"/>
      <c r="E445" s="40"/>
      <c r="F445" s="40"/>
      <c r="G445" s="42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20"/>
      <c r="AE445" s="40"/>
    </row>
    <row r="446" ht="14.25" customHeight="1">
      <c r="A446" s="40"/>
      <c r="B446" s="40"/>
      <c r="C446" s="40"/>
      <c r="D446" s="419"/>
      <c r="E446" s="40"/>
      <c r="F446" s="40"/>
      <c r="G446" s="42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20"/>
      <c r="AE446" s="40"/>
    </row>
    <row r="447" ht="14.25" customHeight="1">
      <c r="A447" s="40"/>
      <c r="B447" s="40"/>
      <c r="C447" s="40"/>
      <c r="D447" s="419"/>
      <c r="E447" s="40"/>
      <c r="F447" s="40"/>
      <c r="G447" s="42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20"/>
      <c r="AE447" s="40"/>
    </row>
    <row r="448" ht="14.25" customHeight="1">
      <c r="A448" s="40"/>
      <c r="B448" s="40"/>
      <c r="C448" s="40"/>
      <c r="D448" s="419"/>
      <c r="E448" s="40"/>
      <c r="F448" s="40"/>
      <c r="G448" s="42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20"/>
      <c r="AE448" s="40"/>
    </row>
    <row r="449" ht="14.25" customHeight="1">
      <c r="A449" s="40"/>
      <c r="B449" s="40"/>
      <c r="C449" s="40"/>
      <c r="D449" s="419"/>
      <c r="E449" s="40"/>
      <c r="F449" s="40"/>
      <c r="G449" s="42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20"/>
      <c r="AE449" s="40"/>
    </row>
    <row r="450" ht="14.25" customHeight="1">
      <c r="A450" s="40"/>
      <c r="B450" s="40"/>
      <c r="C450" s="40"/>
      <c r="D450" s="419"/>
      <c r="E450" s="40"/>
      <c r="F450" s="40"/>
      <c r="G450" s="42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20"/>
      <c r="AE450" s="40"/>
    </row>
    <row r="451" ht="14.25" customHeight="1">
      <c r="A451" s="40"/>
      <c r="B451" s="40"/>
      <c r="C451" s="40"/>
      <c r="D451" s="419"/>
      <c r="E451" s="40"/>
      <c r="F451" s="40"/>
      <c r="G451" s="42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20"/>
      <c r="AE451" s="40"/>
    </row>
    <row r="452" ht="14.25" customHeight="1">
      <c r="A452" s="40"/>
      <c r="B452" s="40"/>
      <c r="C452" s="40"/>
      <c r="D452" s="419"/>
      <c r="E452" s="40"/>
      <c r="F452" s="40"/>
      <c r="G452" s="42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20"/>
      <c r="AE452" s="40"/>
    </row>
    <row r="453" ht="14.25" customHeight="1">
      <c r="A453" s="40"/>
      <c r="B453" s="40"/>
      <c r="C453" s="40"/>
      <c r="D453" s="419"/>
      <c r="E453" s="40"/>
      <c r="F453" s="40"/>
      <c r="G453" s="42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20"/>
      <c r="AE453" s="40"/>
    </row>
    <row r="454" ht="14.25" customHeight="1">
      <c r="A454" s="40"/>
      <c r="B454" s="40"/>
      <c r="C454" s="40"/>
      <c r="D454" s="419"/>
      <c r="E454" s="40"/>
      <c r="F454" s="40"/>
      <c r="G454" s="42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20"/>
      <c r="AE454" s="40"/>
    </row>
    <row r="455" ht="14.25" customHeight="1">
      <c r="A455" s="40"/>
      <c r="B455" s="40"/>
      <c r="C455" s="40"/>
      <c r="D455" s="419"/>
      <c r="E455" s="40"/>
      <c r="F455" s="40"/>
      <c r="G455" s="42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20"/>
      <c r="AE455" s="40"/>
    </row>
    <row r="456" ht="14.25" customHeight="1">
      <c r="A456" s="40"/>
      <c r="B456" s="40"/>
      <c r="C456" s="40"/>
      <c r="D456" s="419"/>
      <c r="E456" s="40"/>
      <c r="F456" s="40"/>
      <c r="G456" s="42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20"/>
      <c r="AE456" s="40"/>
    </row>
    <row r="457" ht="14.25" customHeight="1">
      <c r="A457" s="40"/>
      <c r="B457" s="40"/>
      <c r="C457" s="40"/>
      <c r="D457" s="419"/>
      <c r="E457" s="40"/>
      <c r="F457" s="40"/>
      <c r="G457" s="42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20"/>
      <c r="AE457" s="40"/>
    </row>
    <row r="458" ht="14.25" customHeight="1">
      <c r="A458" s="40"/>
      <c r="B458" s="40"/>
      <c r="C458" s="40"/>
      <c r="D458" s="419"/>
      <c r="E458" s="40"/>
      <c r="F458" s="40"/>
      <c r="G458" s="42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20"/>
      <c r="AE458" s="40"/>
    </row>
    <row r="459" ht="14.25" customHeight="1">
      <c r="A459" s="40"/>
      <c r="B459" s="40"/>
      <c r="C459" s="40"/>
      <c r="D459" s="419"/>
      <c r="E459" s="40"/>
      <c r="F459" s="40"/>
      <c r="G459" s="42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20"/>
      <c r="AE459" s="40"/>
    </row>
    <row r="460" ht="14.25" customHeight="1">
      <c r="A460" s="40"/>
      <c r="B460" s="40"/>
      <c r="C460" s="40"/>
      <c r="D460" s="419"/>
      <c r="E460" s="40"/>
      <c r="F460" s="40"/>
      <c r="G460" s="42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20"/>
      <c r="AE460" s="40"/>
    </row>
    <row r="461" ht="14.25" customHeight="1">
      <c r="A461" s="40"/>
      <c r="B461" s="40"/>
      <c r="C461" s="40"/>
      <c r="D461" s="419"/>
      <c r="E461" s="40"/>
      <c r="F461" s="40"/>
      <c r="G461" s="42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20"/>
      <c r="AE461" s="40"/>
    </row>
    <row r="462" ht="14.25" customHeight="1">
      <c r="A462" s="40"/>
      <c r="B462" s="40"/>
      <c r="C462" s="40"/>
      <c r="D462" s="419"/>
      <c r="E462" s="40"/>
      <c r="F462" s="40"/>
      <c r="G462" s="42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20"/>
      <c r="AE462" s="40"/>
    </row>
    <row r="463" ht="14.25" customHeight="1">
      <c r="A463" s="40"/>
      <c r="B463" s="40"/>
      <c r="C463" s="40"/>
      <c r="D463" s="419"/>
      <c r="E463" s="40"/>
      <c r="F463" s="40"/>
      <c r="G463" s="42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20"/>
      <c r="AE463" s="40"/>
    </row>
    <row r="464" ht="14.25" customHeight="1">
      <c r="A464" s="40"/>
      <c r="B464" s="40"/>
      <c r="C464" s="40"/>
      <c r="D464" s="419"/>
      <c r="E464" s="40"/>
      <c r="F464" s="40"/>
      <c r="G464" s="42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20"/>
      <c r="AE464" s="40"/>
    </row>
    <row r="465" ht="14.25" customHeight="1">
      <c r="A465" s="40"/>
      <c r="B465" s="40"/>
      <c r="C465" s="40"/>
      <c r="D465" s="419"/>
      <c r="E465" s="40"/>
      <c r="F465" s="40"/>
      <c r="G465" s="42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20"/>
      <c r="AE465" s="40"/>
    </row>
    <row r="466" ht="14.25" customHeight="1">
      <c r="A466" s="40"/>
      <c r="B466" s="40"/>
      <c r="C466" s="40"/>
      <c r="D466" s="419"/>
      <c r="E466" s="40"/>
      <c r="F466" s="40"/>
      <c r="G466" s="42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20"/>
      <c r="AE466" s="40"/>
    </row>
    <row r="467" ht="14.25" customHeight="1">
      <c r="A467" s="40"/>
      <c r="B467" s="40"/>
      <c r="C467" s="40"/>
      <c r="D467" s="419"/>
      <c r="E467" s="40"/>
      <c r="F467" s="40"/>
      <c r="G467" s="42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20"/>
      <c r="AE467" s="40"/>
    </row>
    <row r="468" ht="14.25" customHeight="1">
      <c r="A468" s="40"/>
      <c r="B468" s="40"/>
      <c r="C468" s="40"/>
      <c r="D468" s="419"/>
      <c r="E468" s="40"/>
      <c r="F468" s="40"/>
      <c r="G468" s="42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20"/>
      <c r="AE468" s="40"/>
    </row>
    <row r="469" ht="14.25" customHeight="1">
      <c r="A469" s="40"/>
      <c r="B469" s="40"/>
      <c r="C469" s="40"/>
      <c r="D469" s="419"/>
      <c r="E469" s="40"/>
      <c r="F469" s="40"/>
      <c r="G469" s="42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20"/>
      <c r="AE469" s="40"/>
    </row>
    <row r="470" ht="14.25" customHeight="1">
      <c r="A470" s="40"/>
      <c r="B470" s="40"/>
      <c r="C470" s="40"/>
      <c r="D470" s="419"/>
      <c r="E470" s="40"/>
      <c r="F470" s="40"/>
      <c r="G470" s="42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20"/>
      <c r="AE470" s="40"/>
    </row>
    <row r="471" ht="14.25" customHeight="1">
      <c r="A471" s="40"/>
      <c r="B471" s="40"/>
      <c r="C471" s="40"/>
      <c r="D471" s="419"/>
      <c r="E471" s="40"/>
      <c r="F471" s="40"/>
      <c r="G471" s="42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20"/>
      <c r="AE471" s="40"/>
    </row>
    <row r="472" ht="14.25" customHeight="1">
      <c r="A472" s="40"/>
      <c r="B472" s="40"/>
      <c r="C472" s="40"/>
      <c r="D472" s="419"/>
      <c r="E472" s="40"/>
      <c r="F472" s="40"/>
      <c r="G472" s="42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20"/>
      <c r="AE472" s="40"/>
    </row>
    <row r="473" ht="14.25" customHeight="1">
      <c r="A473" s="40"/>
      <c r="B473" s="40"/>
      <c r="C473" s="40"/>
      <c r="D473" s="419"/>
      <c r="E473" s="40"/>
      <c r="F473" s="40"/>
      <c r="G473" s="42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20"/>
      <c r="AE473" s="40"/>
    </row>
    <row r="474" ht="14.25" customHeight="1">
      <c r="A474" s="40"/>
      <c r="B474" s="40"/>
      <c r="C474" s="40"/>
      <c r="D474" s="419"/>
      <c r="E474" s="40"/>
      <c r="F474" s="40"/>
      <c r="G474" s="42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20"/>
      <c r="AE474" s="40"/>
    </row>
    <row r="475" ht="14.25" customHeight="1">
      <c r="A475" s="40"/>
      <c r="B475" s="40"/>
      <c r="C475" s="40"/>
      <c r="D475" s="419"/>
      <c r="E475" s="40"/>
      <c r="F475" s="40"/>
      <c r="G475" s="42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20"/>
      <c r="AE475" s="40"/>
    </row>
    <row r="476" ht="14.25" customHeight="1">
      <c r="A476" s="40"/>
      <c r="B476" s="40"/>
      <c r="C476" s="40"/>
      <c r="D476" s="419"/>
      <c r="E476" s="40"/>
      <c r="F476" s="40"/>
      <c r="G476" s="42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20"/>
      <c r="AE476" s="40"/>
    </row>
    <row r="477" ht="14.25" customHeight="1">
      <c r="A477" s="40"/>
      <c r="B477" s="40"/>
      <c r="C477" s="40"/>
      <c r="D477" s="419"/>
      <c r="E477" s="40"/>
      <c r="F477" s="40"/>
      <c r="G477" s="42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20"/>
      <c r="AE477" s="40"/>
    </row>
    <row r="478" ht="14.25" customHeight="1">
      <c r="A478" s="40"/>
      <c r="B478" s="40"/>
      <c r="C478" s="40"/>
      <c r="D478" s="419"/>
      <c r="E478" s="40"/>
      <c r="F478" s="40"/>
      <c r="G478" s="42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20"/>
      <c r="AE478" s="40"/>
    </row>
    <row r="479" ht="14.25" customHeight="1">
      <c r="A479" s="40"/>
      <c r="B479" s="40"/>
      <c r="C479" s="40"/>
      <c r="D479" s="419"/>
      <c r="E479" s="40"/>
      <c r="F479" s="40"/>
      <c r="G479" s="42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20"/>
      <c r="AE479" s="40"/>
    </row>
    <row r="480" ht="14.25" customHeight="1">
      <c r="A480" s="40"/>
      <c r="B480" s="40"/>
      <c r="C480" s="40"/>
      <c r="D480" s="419"/>
      <c r="E480" s="40"/>
      <c r="F480" s="40"/>
      <c r="G480" s="42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20"/>
      <c r="AE480" s="40"/>
    </row>
    <row r="481" ht="14.25" customHeight="1">
      <c r="A481" s="40"/>
      <c r="B481" s="40"/>
      <c r="C481" s="40"/>
      <c r="D481" s="419"/>
      <c r="E481" s="40"/>
      <c r="F481" s="40"/>
      <c r="G481" s="42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20"/>
      <c r="AE481" s="40"/>
    </row>
    <row r="482" ht="14.25" customHeight="1">
      <c r="A482" s="40"/>
      <c r="B482" s="40"/>
      <c r="C482" s="40"/>
      <c r="D482" s="419"/>
      <c r="E482" s="40"/>
      <c r="F482" s="40"/>
      <c r="G482" s="42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20"/>
      <c r="AE482" s="40"/>
    </row>
    <row r="483" ht="14.25" customHeight="1">
      <c r="A483" s="40"/>
      <c r="B483" s="40"/>
      <c r="C483" s="40"/>
      <c r="D483" s="419"/>
      <c r="E483" s="40"/>
      <c r="F483" s="40"/>
      <c r="G483" s="42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20"/>
      <c r="AE483" s="40"/>
    </row>
    <row r="484" ht="14.25" customHeight="1">
      <c r="A484" s="40"/>
      <c r="B484" s="40"/>
      <c r="C484" s="40"/>
      <c r="D484" s="419"/>
      <c r="E484" s="40"/>
      <c r="F484" s="40"/>
      <c r="G484" s="42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20"/>
      <c r="AE484" s="40"/>
    </row>
    <row r="485" ht="14.25" customHeight="1">
      <c r="A485" s="40"/>
      <c r="B485" s="40"/>
      <c r="C485" s="40"/>
      <c r="D485" s="419"/>
      <c r="E485" s="40"/>
      <c r="F485" s="40"/>
      <c r="G485" s="42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20"/>
      <c r="AE485" s="40"/>
    </row>
    <row r="486" ht="14.25" customHeight="1">
      <c r="A486" s="40"/>
      <c r="B486" s="40"/>
      <c r="C486" s="40"/>
      <c r="D486" s="419"/>
      <c r="E486" s="40"/>
      <c r="F486" s="40"/>
      <c r="G486" s="42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20"/>
      <c r="AE486" s="40"/>
    </row>
    <row r="487" ht="14.25" customHeight="1">
      <c r="A487" s="40"/>
      <c r="B487" s="40"/>
      <c r="C487" s="40"/>
      <c r="D487" s="419"/>
      <c r="E487" s="40"/>
      <c r="F487" s="40"/>
      <c r="G487" s="42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20"/>
      <c r="AE487" s="40"/>
    </row>
    <row r="488" ht="14.25" customHeight="1">
      <c r="A488" s="40"/>
      <c r="B488" s="40"/>
      <c r="C488" s="40"/>
      <c r="D488" s="419"/>
      <c r="E488" s="40"/>
      <c r="F488" s="40"/>
      <c r="G488" s="42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20"/>
      <c r="AE488" s="40"/>
    </row>
    <row r="489" ht="14.25" customHeight="1">
      <c r="A489" s="40"/>
      <c r="B489" s="40"/>
      <c r="C489" s="40"/>
      <c r="D489" s="419"/>
      <c r="E489" s="40"/>
      <c r="F489" s="40"/>
      <c r="G489" s="42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20"/>
      <c r="AE489" s="40"/>
    </row>
    <row r="490" ht="14.25" customHeight="1">
      <c r="A490" s="40"/>
      <c r="B490" s="40"/>
      <c r="C490" s="40"/>
      <c r="D490" s="419"/>
      <c r="E490" s="40"/>
      <c r="F490" s="40"/>
      <c r="G490" s="42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20"/>
      <c r="AE490" s="40"/>
    </row>
    <row r="491" ht="14.25" customHeight="1">
      <c r="A491" s="40"/>
      <c r="B491" s="40"/>
      <c r="C491" s="40"/>
      <c r="D491" s="419"/>
      <c r="E491" s="40"/>
      <c r="F491" s="40"/>
      <c r="G491" s="42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20"/>
      <c r="AE491" s="40"/>
    </row>
    <row r="492" ht="14.25" customHeight="1">
      <c r="A492" s="40"/>
      <c r="B492" s="40"/>
      <c r="C492" s="40"/>
      <c r="D492" s="419"/>
      <c r="E492" s="40"/>
      <c r="F492" s="40"/>
      <c r="G492" s="42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20"/>
      <c r="AE492" s="40"/>
    </row>
    <row r="493" ht="14.25" customHeight="1">
      <c r="A493" s="40"/>
      <c r="B493" s="40"/>
      <c r="C493" s="40"/>
      <c r="D493" s="419"/>
      <c r="E493" s="40"/>
      <c r="F493" s="40"/>
      <c r="G493" s="42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20"/>
      <c r="AE493" s="40"/>
    </row>
    <row r="494" ht="14.25" customHeight="1">
      <c r="A494" s="40"/>
      <c r="B494" s="40"/>
      <c r="C494" s="40"/>
      <c r="D494" s="419"/>
      <c r="E494" s="40"/>
      <c r="F494" s="40"/>
      <c r="G494" s="42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20"/>
      <c r="AE494" s="40"/>
    </row>
    <row r="495" ht="14.25" customHeight="1">
      <c r="A495" s="40"/>
      <c r="B495" s="40"/>
      <c r="C495" s="40"/>
      <c r="D495" s="419"/>
      <c r="E495" s="40"/>
      <c r="F495" s="40"/>
      <c r="G495" s="42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20"/>
      <c r="AE495" s="40"/>
    </row>
    <row r="496" ht="14.25" customHeight="1">
      <c r="A496" s="40"/>
      <c r="B496" s="40"/>
      <c r="C496" s="40"/>
      <c r="D496" s="419"/>
      <c r="E496" s="40"/>
      <c r="F496" s="40"/>
      <c r="G496" s="42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20"/>
      <c r="AE496" s="40"/>
    </row>
    <row r="497" ht="14.25" customHeight="1">
      <c r="A497" s="40"/>
      <c r="B497" s="40"/>
      <c r="C497" s="40"/>
      <c r="D497" s="419"/>
      <c r="E497" s="40"/>
      <c r="F497" s="40"/>
      <c r="G497" s="42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20"/>
      <c r="AE497" s="40"/>
    </row>
    <row r="498" ht="14.25" customHeight="1">
      <c r="A498" s="40"/>
      <c r="B498" s="40"/>
      <c r="C498" s="40"/>
      <c r="D498" s="419"/>
      <c r="E498" s="40"/>
      <c r="F498" s="40"/>
      <c r="G498" s="42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20"/>
      <c r="AE498" s="40"/>
    </row>
    <row r="499" ht="14.25" customHeight="1">
      <c r="A499" s="40"/>
      <c r="B499" s="40"/>
      <c r="C499" s="40"/>
      <c r="D499" s="419"/>
      <c r="E499" s="40"/>
      <c r="F499" s="40"/>
      <c r="G499" s="42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20"/>
      <c r="AE499" s="40"/>
    </row>
    <row r="500" ht="14.25" customHeight="1">
      <c r="A500" s="40"/>
      <c r="B500" s="40"/>
      <c r="C500" s="40"/>
      <c r="D500" s="419"/>
      <c r="E500" s="40"/>
      <c r="F500" s="40"/>
      <c r="G500" s="42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20"/>
      <c r="AE500" s="40"/>
    </row>
    <row r="501" ht="14.25" customHeight="1">
      <c r="A501" s="40"/>
      <c r="B501" s="40"/>
      <c r="C501" s="40"/>
      <c r="D501" s="419"/>
      <c r="E501" s="40"/>
      <c r="F501" s="40"/>
      <c r="G501" s="42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20"/>
      <c r="AE501" s="40"/>
    </row>
    <row r="502" ht="14.25" customHeight="1">
      <c r="A502" s="40"/>
      <c r="B502" s="40"/>
      <c r="C502" s="40"/>
      <c r="D502" s="419"/>
      <c r="E502" s="40"/>
      <c r="F502" s="40"/>
      <c r="G502" s="42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20"/>
      <c r="AE502" s="40"/>
    </row>
    <row r="503" ht="14.25" customHeight="1">
      <c r="A503" s="40"/>
      <c r="B503" s="40"/>
      <c r="C503" s="40"/>
      <c r="D503" s="419"/>
      <c r="E503" s="40"/>
      <c r="F503" s="40"/>
      <c r="G503" s="42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20"/>
      <c r="AE503" s="40"/>
    </row>
    <row r="504" ht="14.25" customHeight="1">
      <c r="A504" s="40"/>
      <c r="B504" s="40"/>
      <c r="C504" s="40"/>
      <c r="D504" s="419"/>
      <c r="E504" s="40"/>
      <c r="F504" s="40"/>
      <c r="G504" s="42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20"/>
      <c r="AE504" s="40"/>
    </row>
    <row r="505" ht="14.25" customHeight="1">
      <c r="A505" s="40"/>
      <c r="B505" s="40"/>
      <c r="C505" s="40"/>
      <c r="D505" s="419"/>
      <c r="E505" s="40"/>
      <c r="F505" s="40"/>
      <c r="G505" s="42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20"/>
      <c r="AE505" s="40"/>
    </row>
    <row r="506" ht="14.25" customHeight="1">
      <c r="A506" s="40"/>
      <c r="B506" s="40"/>
      <c r="C506" s="40"/>
      <c r="D506" s="419"/>
      <c r="E506" s="40"/>
      <c r="F506" s="40"/>
      <c r="G506" s="42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20"/>
      <c r="AE506" s="40"/>
    </row>
    <row r="507" ht="14.25" customHeight="1">
      <c r="A507" s="40"/>
      <c r="B507" s="40"/>
      <c r="C507" s="40"/>
      <c r="D507" s="419"/>
      <c r="E507" s="40"/>
      <c r="F507" s="40"/>
      <c r="G507" s="42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20"/>
      <c r="AE507" s="40"/>
    </row>
    <row r="508" ht="14.25" customHeight="1">
      <c r="A508" s="40"/>
      <c r="B508" s="40"/>
      <c r="C508" s="40"/>
      <c r="D508" s="419"/>
      <c r="E508" s="40"/>
      <c r="F508" s="40"/>
      <c r="G508" s="42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20"/>
      <c r="AE508" s="40"/>
    </row>
    <row r="509" ht="14.25" customHeight="1">
      <c r="A509" s="40"/>
      <c r="B509" s="40"/>
      <c r="C509" s="40"/>
      <c r="D509" s="419"/>
      <c r="E509" s="40"/>
      <c r="F509" s="40"/>
      <c r="G509" s="42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20"/>
      <c r="AE509" s="40"/>
    </row>
    <row r="510" ht="14.25" customHeight="1">
      <c r="A510" s="40"/>
      <c r="B510" s="40"/>
      <c r="C510" s="40"/>
      <c r="D510" s="419"/>
      <c r="E510" s="40"/>
      <c r="F510" s="40"/>
      <c r="G510" s="42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20"/>
      <c r="AE510" s="40"/>
    </row>
    <row r="511" ht="14.25" customHeight="1">
      <c r="A511" s="40"/>
      <c r="B511" s="40"/>
      <c r="C511" s="40"/>
      <c r="D511" s="419"/>
      <c r="E511" s="40"/>
      <c r="F511" s="40"/>
      <c r="G511" s="42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20"/>
      <c r="AE511" s="40"/>
    </row>
    <row r="512" ht="14.25" customHeight="1">
      <c r="A512" s="40"/>
      <c r="B512" s="40"/>
      <c r="C512" s="40"/>
      <c r="D512" s="419"/>
      <c r="E512" s="40"/>
      <c r="F512" s="40"/>
      <c r="G512" s="42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20"/>
      <c r="AE512" s="40"/>
    </row>
    <row r="513" ht="14.25" customHeight="1">
      <c r="A513" s="40"/>
      <c r="B513" s="40"/>
      <c r="C513" s="40"/>
      <c r="D513" s="419"/>
      <c r="E513" s="40"/>
      <c r="F513" s="40"/>
      <c r="G513" s="42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20"/>
      <c r="AE513" s="40"/>
    </row>
    <row r="514" ht="14.25" customHeight="1">
      <c r="A514" s="40"/>
      <c r="B514" s="40"/>
      <c r="C514" s="40"/>
      <c r="D514" s="419"/>
      <c r="E514" s="40"/>
      <c r="F514" s="40"/>
      <c r="G514" s="42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20"/>
      <c r="AE514" s="40"/>
    </row>
    <row r="515" ht="14.25" customHeight="1">
      <c r="A515" s="40"/>
      <c r="B515" s="40"/>
      <c r="C515" s="40"/>
      <c r="D515" s="419"/>
      <c r="E515" s="40"/>
      <c r="F515" s="40"/>
      <c r="G515" s="42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20"/>
      <c r="AE515" s="40"/>
    </row>
    <row r="516" ht="14.25" customHeight="1">
      <c r="A516" s="40"/>
      <c r="B516" s="40"/>
      <c r="C516" s="40"/>
      <c r="D516" s="419"/>
      <c r="E516" s="40"/>
      <c r="F516" s="40"/>
      <c r="G516" s="42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20"/>
      <c r="AE516" s="40"/>
    </row>
    <row r="517" ht="14.25" customHeight="1">
      <c r="A517" s="40"/>
      <c r="B517" s="40"/>
      <c r="C517" s="40"/>
      <c r="D517" s="419"/>
      <c r="E517" s="40"/>
      <c r="F517" s="40"/>
      <c r="G517" s="42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20"/>
      <c r="AE517" s="40"/>
    </row>
    <row r="518" ht="14.25" customHeight="1">
      <c r="A518" s="40"/>
      <c r="B518" s="40"/>
      <c r="C518" s="40"/>
      <c r="D518" s="419"/>
      <c r="E518" s="40"/>
      <c r="F518" s="40"/>
      <c r="G518" s="42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20"/>
      <c r="AE518" s="40"/>
    </row>
    <row r="519" ht="14.25" customHeight="1">
      <c r="A519" s="40"/>
      <c r="B519" s="40"/>
      <c r="C519" s="40"/>
      <c r="D519" s="419"/>
      <c r="E519" s="40"/>
      <c r="F519" s="40"/>
      <c r="G519" s="42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20"/>
      <c r="AE519" s="40"/>
    </row>
    <row r="520" ht="14.25" customHeight="1">
      <c r="A520" s="40"/>
      <c r="B520" s="40"/>
      <c r="C520" s="40"/>
      <c r="D520" s="419"/>
      <c r="E520" s="40"/>
      <c r="F520" s="40"/>
      <c r="G520" s="42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20"/>
      <c r="AE520" s="40"/>
    </row>
    <row r="521" ht="14.25" customHeight="1">
      <c r="A521" s="40"/>
      <c r="B521" s="40"/>
      <c r="C521" s="40"/>
      <c r="D521" s="419"/>
      <c r="E521" s="40"/>
      <c r="F521" s="40"/>
      <c r="G521" s="42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20"/>
      <c r="AE521" s="40"/>
    </row>
    <row r="522" ht="14.25" customHeight="1">
      <c r="A522" s="40"/>
      <c r="B522" s="40"/>
      <c r="C522" s="40"/>
      <c r="D522" s="419"/>
      <c r="E522" s="40"/>
      <c r="F522" s="40"/>
      <c r="G522" s="42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20"/>
      <c r="AE522" s="40"/>
    </row>
    <row r="523" ht="14.25" customHeight="1">
      <c r="A523" s="40"/>
      <c r="B523" s="40"/>
      <c r="C523" s="40"/>
      <c r="D523" s="419"/>
      <c r="E523" s="40"/>
      <c r="F523" s="40"/>
      <c r="G523" s="42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20"/>
      <c r="AE523" s="40"/>
    </row>
    <row r="524" ht="14.25" customHeight="1">
      <c r="A524" s="40"/>
      <c r="B524" s="40"/>
      <c r="C524" s="40"/>
      <c r="D524" s="419"/>
      <c r="E524" s="40"/>
      <c r="F524" s="40"/>
      <c r="G524" s="42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20"/>
      <c r="AE524" s="40"/>
    </row>
    <row r="525" ht="14.25" customHeight="1">
      <c r="A525" s="40"/>
      <c r="B525" s="40"/>
      <c r="C525" s="40"/>
      <c r="D525" s="419"/>
      <c r="E525" s="40"/>
      <c r="F525" s="40"/>
      <c r="G525" s="42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20"/>
      <c r="AE525" s="40"/>
    </row>
    <row r="526" ht="14.25" customHeight="1">
      <c r="A526" s="40"/>
      <c r="B526" s="40"/>
      <c r="C526" s="40"/>
      <c r="D526" s="419"/>
      <c r="E526" s="40"/>
      <c r="F526" s="40"/>
      <c r="G526" s="42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20"/>
      <c r="AE526" s="40"/>
    </row>
    <row r="527" ht="14.25" customHeight="1">
      <c r="A527" s="40"/>
      <c r="B527" s="40"/>
      <c r="C527" s="40"/>
      <c r="D527" s="419"/>
      <c r="E527" s="40"/>
      <c r="F527" s="40"/>
      <c r="G527" s="42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20"/>
      <c r="AE527" s="40"/>
    </row>
    <row r="528" ht="14.25" customHeight="1">
      <c r="A528" s="40"/>
      <c r="B528" s="40"/>
      <c r="C528" s="40"/>
      <c r="D528" s="419"/>
      <c r="E528" s="40"/>
      <c r="F528" s="40"/>
      <c r="G528" s="42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20"/>
      <c r="AE528" s="40"/>
    </row>
    <row r="529" ht="14.25" customHeight="1">
      <c r="A529" s="40"/>
      <c r="B529" s="40"/>
      <c r="C529" s="40"/>
      <c r="D529" s="419"/>
      <c r="E529" s="40"/>
      <c r="F529" s="40"/>
      <c r="G529" s="42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20"/>
      <c r="AE529" s="40"/>
    </row>
    <row r="530" ht="14.25" customHeight="1">
      <c r="A530" s="40"/>
      <c r="B530" s="40"/>
      <c r="C530" s="40"/>
      <c r="D530" s="419"/>
      <c r="E530" s="40"/>
      <c r="F530" s="40"/>
      <c r="G530" s="42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20"/>
      <c r="AE530" s="40"/>
    </row>
    <row r="531" ht="14.25" customHeight="1">
      <c r="A531" s="40"/>
      <c r="B531" s="40"/>
      <c r="C531" s="40"/>
      <c r="D531" s="419"/>
      <c r="E531" s="40"/>
      <c r="F531" s="40"/>
      <c r="G531" s="42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20"/>
      <c r="AE531" s="40"/>
    </row>
    <row r="532" ht="14.25" customHeight="1">
      <c r="A532" s="40"/>
      <c r="B532" s="40"/>
      <c r="C532" s="40"/>
      <c r="D532" s="419"/>
      <c r="E532" s="40"/>
      <c r="F532" s="40"/>
      <c r="G532" s="42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20"/>
      <c r="AE532" s="40"/>
    </row>
    <row r="533" ht="14.25" customHeight="1">
      <c r="A533" s="40"/>
      <c r="B533" s="40"/>
      <c r="C533" s="40"/>
      <c r="D533" s="419"/>
      <c r="E533" s="40"/>
      <c r="F533" s="40"/>
      <c r="G533" s="42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20"/>
      <c r="AE533" s="40"/>
    </row>
    <row r="534" ht="14.25" customHeight="1">
      <c r="A534" s="40"/>
      <c r="B534" s="40"/>
      <c r="C534" s="40"/>
      <c r="D534" s="419"/>
      <c r="E534" s="40"/>
      <c r="F534" s="40"/>
      <c r="G534" s="42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20"/>
      <c r="AE534" s="40"/>
    </row>
    <row r="535" ht="14.25" customHeight="1">
      <c r="A535" s="40"/>
      <c r="B535" s="40"/>
      <c r="C535" s="40"/>
      <c r="D535" s="419"/>
      <c r="E535" s="40"/>
      <c r="F535" s="40"/>
      <c r="G535" s="42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20"/>
      <c r="AE535" s="40"/>
    </row>
    <row r="536" ht="14.25" customHeight="1">
      <c r="A536" s="40"/>
      <c r="B536" s="40"/>
      <c r="C536" s="40"/>
      <c r="D536" s="419"/>
      <c r="E536" s="40"/>
      <c r="F536" s="40"/>
      <c r="G536" s="42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20"/>
      <c r="AE536" s="40"/>
    </row>
    <row r="537" ht="14.25" customHeight="1">
      <c r="A537" s="40"/>
      <c r="B537" s="40"/>
      <c r="C537" s="40"/>
      <c r="D537" s="419"/>
      <c r="E537" s="40"/>
      <c r="F537" s="40"/>
      <c r="G537" s="42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20"/>
      <c r="AE537" s="40"/>
    </row>
    <row r="538" ht="14.25" customHeight="1">
      <c r="A538" s="40"/>
      <c r="B538" s="40"/>
      <c r="C538" s="40"/>
      <c r="D538" s="419"/>
      <c r="E538" s="40"/>
      <c r="F538" s="40"/>
      <c r="G538" s="42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20"/>
      <c r="AE538" s="40"/>
    </row>
    <row r="539" ht="14.25" customHeight="1">
      <c r="A539" s="40"/>
      <c r="B539" s="40"/>
      <c r="C539" s="40"/>
      <c r="D539" s="419"/>
      <c r="E539" s="40"/>
      <c r="F539" s="40"/>
      <c r="G539" s="42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20"/>
      <c r="AE539" s="40"/>
    </row>
    <row r="540" ht="14.25" customHeight="1">
      <c r="A540" s="40"/>
      <c r="B540" s="40"/>
      <c r="C540" s="40"/>
      <c r="D540" s="419"/>
      <c r="E540" s="40"/>
      <c r="F540" s="40"/>
      <c r="G540" s="42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20"/>
      <c r="AE540" s="40"/>
    </row>
    <row r="541" ht="14.25" customHeight="1">
      <c r="A541" s="40"/>
      <c r="B541" s="40"/>
      <c r="C541" s="40"/>
      <c r="D541" s="419"/>
      <c r="E541" s="40"/>
      <c r="F541" s="40"/>
      <c r="G541" s="42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20"/>
      <c r="AE541" s="40"/>
    </row>
    <row r="542" ht="14.25" customHeight="1">
      <c r="A542" s="40"/>
      <c r="B542" s="40"/>
      <c r="C542" s="40"/>
      <c r="D542" s="419"/>
      <c r="E542" s="40"/>
      <c r="F542" s="40"/>
      <c r="G542" s="42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20"/>
      <c r="AE542" s="40"/>
    </row>
    <row r="543" ht="14.25" customHeight="1">
      <c r="A543" s="40"/>
      <c r="B543" s="40"/>
      <c r="C543" s="40"/>
      <c r="D543" s="419"/>
      <c r="E543" s="40"/>
      <c r="F543" s="40"/>
      <c r="G543" s="42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20"/>
      <c r="AE543" s="40"/>
    </row>
    <row r="544" ht="14.25" customHeight="1">
      <c r="A544" s="40"/>
      <c r="B544" s="40"/>
      <c r="C544" s="40"/>
      <c r="D544" s="419"/>
      <c r="E544" s="40"/>
      <c r="F544" s="40"/>
      <c r="G544" s="42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20"/>
      <c r="AE544" s="40"/>
    </row>
    <row r="545" ht="14.25" customHeight="1">
      <c r="A545" s="40"/>
      <c r="B545" s="40"/>
      <c r="C545" s="40"/>
      <c r="D545" s="419"/>
      <c r="E545" s="40"/>
      <c r="F545" s="40"/>
      <c r="G545" s="42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20"/>
      <c r="AE545" s="40"/>
    </row>
    <row r="546" ht="14.25" customHeight="1">
      <c r="A546" s="40"/>
      <c r="B546" s="40"/>
      <c r="C546" s="40"/>
      <c r="D546" s="419"/>
      <c r="E546" s="40"/>
      <c r="F546" s="40"/>
      <c r="G546" s="42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20"/>
      <c r="AE546" s="40"/>
    </row>
    <row r="547" ht="14.25" customHeight="1">
      <c r="A547" s="40"/>
      <c r="B547" s="40"/>
      <c r="C547" s="40"/>
      <c r="D547" s="419"/>
      <c r="E547" s="40"/>
      <c r="F547" s="40"/>
      <c r="G547" s="42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20"/>
      <c r="AE547" s="40"/>
    </row>
    <row r="548" ht="14.25" customHeight="1">
      <c r="A548" s="40"/>
      <c r="B548" s="40"/>
      <c r="C548" s="40"/>
      <c r="D548" s="419"/>
      <c r="E548" s="40"/>
      <c r="F548" s="40"/>
      <c r="G548" s="42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20"/>
      <c r="AE548" s="40"/>
    </row>
    <row r="549" ht="14.25" customHeight="1">
      <c r="A549" s="40"/>
      <c r="B549" s="40"/>
      <c r="C549" s="40"/>
      <c r="D549" s="419"/>
      <c r="E549" s="40"/>
      <c r="F549" s="40"/>
      <c r="G549" s="42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20"/>
      <c r="AE549" s="40"/>
    </row>
    <row r="550" ht="14.25" customHeight="1">
      <c r="A550" s="40"/>
      <c r="B550" s="40"/>
      <c r="C550" s="40"/>
      <c r="D550" s="419"/>
      <c r="E550" s="40"/>
      <c r="F550" s="40"/>
      <c r="G550" s="42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20"/>
      <c r="AE550" s="40"/>
    </row>
    <row r="551" ht="14.25" customHeight="1">
      <c r="A551" s="40"/>
      <c r="B551" s="40"/>
      <c r="C551" s="40"/>
      <c r="D551" s="419"/>
      <c r="E551" s="40"/>
      <c r="F551" s="40"/>
      <c r="G551" s="42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20"/>
      <c r="AE551" s="40"/>
    </row>
    <row r="552" ht="14.25" customHeight="1">
      <c r="A552" s="40"/>
      <c r="B552" s="40"/>
      <c r="C552" s="40"/>
      <c r="D552" s="419"/>
      <c r="E552" s="40"/>
      <c r="F552" s="40"/>
      <c r="G552" s="42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20"/>
      <c r="AE552" s="40"/>
    </row>
    <row r="553" ht="14.25" customHeight="1">
      <c r="A553" s="40"/>
      <c r="B553" s="40"/>
      <c r="C553" s="40"/>
      <c r="D553" s="419"/>
      <c r="E553" s="40"/>
      <c r="F553" s="40"/>
      <c r="G553" s="42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20"/>
      <c r="AE553" s="40"/>
    </row>
    <row r="554" ht="14.25" customHeight="1">
      <c r="A554" s="40"/>
      <c r="B554" s="40"/>
      <c r="C554" s="40"/>
      <c r="D554" s="419"/>
      <c r="E554" s="40"/>
      <c r="F554" s="40"/>
      <c r="G554" s="42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20"/>
      <c r="AE554" s="40"/>
    </row>
    <row r="555" ht="14.25" customHeight="1">
      <c r="A555" s="40"/>
      <c r="B555" s="40"/>
      <c r="C555" s="40"/>
      <c r="D555" s="419"/>
      <c r="E555" s="40"/>
      <c r="F555" s="40"/>
      <c r="G555" s="42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20"/>
      <c r="AE555" s="40"/>
    </row>
    <row r="556" ht="14.25" customHeight="1">
      <c r="A556" s="40"/>
      <c r="B556" s="40"/>
      <c r="C556" s="40"/>
      <c r="D556" s="419"/>
      <c r="E556" s="40"/>
      <c r="F556" s="40"/>
      <c r="G556" s="42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20"/>
      <c r="AE556" s="40"/>
    </row>
    <row r="557" ht="14.25" customHeight="1">
      <c r="A557" s="40"/>
      <c r="B557" s="40"/>
      <c r="C557" s="40"/>
      <c r="D557" s="419"/>
      <c r="E557" s="40"/>
      <c r="F557" s="40"/>
      <c r="G557" s="42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20"/>
      <c r="AE557" s="40"/>
    </row>
    <row r="558" ht="14.25" customHeight="1">
      <c r="A558" s="40"/>
      <c r="B558" s="40"/>
      <c r="C558" s="40"/>
      <c r="D558" s="419"/>
      <c r="E558" s="40"/>
      <c r="F558" s="40"/>
      <c r="G558" s="42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20"/>
      <c r="AE558" s="40"/>
    </row>
    <row r="559" ht="14.25" customHeight="1">
      <c r="A559" s="40"/>
      <c r="B559" s="40"/>
      <c r="C559" s="40"/>
      <c r="D559" s="419"/>
      <c r="E559" s="40"/>
      <c r="F559" s="40"/>
      <c r="G559" s="42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20"/>
      <c r="AE559" s="40"/>
    </row>
    <row r="560" ht="14.25" customHeight="1">
      <c r="A560" s="40"/>
      <c r="B560" s="40"/>
      <c r="C560" s="40"/>
      <c r="D560" s="419"/>
      <c r="E560" s="40"/>
      <c r="F560" s="40"/>
      <c r="G560" s="42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20"/>
      <c r="AE560" s="40"/>
    </row>
    <row r="561" ht="14.25" customHeight="1">
      <c r="A561" s="40"/>
      <c r="B561" s="40"/>
      <c r="C561" s="40"/>
      <c r="D561" s="419"/>
      <c r="E561" s="40"/>
      <c r="F561" s="40"/>
      <c r="G561" s="42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20"/>
      <c r="AE561" s="40"/>
    </row>
    <row r="562" ht="14.25" customHeight="1">
      <c r="A562" s="40"/>
      <c r="B562" s="40"/>
      <c r="C562" s="40"/>
      <c r="D562" s="419"/>
      <c r="E562" s="40"/>
      <c r="F562" s="40"/>
      <c r="G562" s="42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20"/>
      <c r="AE562" s="40"/>
    </row>
    <row r="563" ht="14.25" customHeight="1">
      <c r="A563" s="40"/>
      <c r="B563" s="40"/>
      <c r="C563" s="40"/>
      <c r="D563" s="419"/>
      <c r="E563" s="40"/>
      <c r="F563" s="40"/>
      <c r="G563" s="42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20"/>
      <c r="AE563" s="40"/>
    </row>
    <row r="564" ht="14.25" customHeight="1">
      <c r="A564" s="40"/>
      <c r="B564" s="40"/>
      <c r="C564" s="40"/>
      <c r="D564" s="419"/>
      <c r="E564" s="40"/>
      <c r="F564" s="40"/>
      <c r="G564" s="42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20"/>
      <c r="AE564" s="40"/>
    </row>
    <row r="565" ht="14.25" customHeight="1">
      <c r="A565" s="40"/>
      <c r="B565" s="40"/>
      <c r="C565" s="40"/>
      <c r="D565" s="419"/>
      <c r="E565" s="40"/>
      <c r="F565" s="40"/>
      <c r="G565" s="42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20"/>
      <c r="AE565" s="40"/>
    </row>
    <row r="566" ht="14.25" customHeight="1">
      <c r="A566" s="40"/>
      <c r="B566" s="40"/>
      <c r="C566" s="40"/>
      <c r="D566" s="419"/>
      <c r="E566" s="40"/>
      <c r="F566" s="40"/>
      <c r="G566" s="42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20"/>
      <c r="AE566" s="40"/>
    </row>
    <row r="567" ht="14.25" customHeight="1">
      <c r="A567" s="40"/>
      <c r="B567" s="40"/>
      <c r="C567" s="40"/>
      <c r="D567" s="419"/>
      <c r="E567" s="40"/>
      <c r="F567" s="40"/>
      <c r="G567" s="42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20"/>
      <c r="AE567" s="40"/>
    </row>
    <row r="568" ht="14.25" customHeight="1">
      <c r="A568" s="40"/>
      <c r="B568" s="40"/>
      <c r="C568" s="40"/>
      <c r="D568" s="419"/>
      <c r="E568" s="40"/>
      <c r="F568" s="40"/>
      <c r="G568" s="42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20"/>
      <c r="AE568" s="40"/>
    </row>
    <row r="569" ht="14.25" customHeight="1">
      <c r="A569" s="40"/>
      <c r="B569" s="40"/>
      <c r="C569" s="40"/>
      <c r="D569" s="419"/>
      <c r="E569" s="40"/>
      <c r="F569" s="40"/>
      <c r="G569" s="42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20"/>
      <c r="AE569" s="40"/>
    </row>
    <row r="570" ht="14.25" customHeight="1">
      <c r="A570" s="40"/>
      <c r="B570" s="40"/>
      <c r="C570" s="40"/>
      <c r="D570" s="419"/>
      <c r="E570" s="40"/>
      <c r="F570" s="40"/>
      <c r="G570" s="42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20"/>
      <c r="AE570" s="40"/>
    </row>
    <row r="571" ht="14.25" customHeight="1">
      <c r="A571" s="40"/>
      <c r="B571" s="40"/>
      <c r="C571" s="40"/>
      <c r="D571" s="419"/>
      <c r="E571" s="40"/>
      <c r="F571" s="40"/>
      <c r="G571" s="42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20"/>
      <c r="AE571" s="40"/>
    </row>
    <row r="572" ht="14.25" customHeight="1">
      <c r="A572" s="40"/>
      <c r="B572" s="40"/>
      <c r="C572" s="40"/>
      <c r="D572" s="419"/>
      <c r="E572" s="40"/>
      <c r="F572" s="40"/>
      <c r="G572" s="42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20"/>
      <c r="AE572" s="40"/>
    </row>
    <row r="573" ht="14.25" customHeight="1">
      <c r="A573" s="40"/>
      <c r="B573" s="40"/>
      <c r="C573" s="40"/>
      <c r="D573" s="419"/>
      <c r="E573" s="40"/>
      <c r="F573" s="40"/>
      <c r="G573" s="42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20"/>
      <c r="AE573" s="40"/>
    </row>
    <row r="574" ht="14.25" customHeight="1">
      <c r="A574" s="40"/>
      <c r="B574" s="40"/>
      <c r="C574" s="40"/>
      <c r="D574" s="419"/>
      <c r="E574" s="40"/>
      <c r="F574" s="40"/>
      <c r="G574" s="42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20"/>
      <c r="AE574" s="40"/>
    </row>
    <row r="575" ht="14.25" customHeight="1">
      <c r="A575" s="40"/>
      <c r="B575" s="40"/>
      <c r="C575" s="40"/>
      <c r="D575" s="419"/>
      <c r="E575" s="40"/>
      <c r="F575" s="40"/>
      <c r="G575" s="42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20"/>
      <c r="AE575" s="40"/>
    </row>
    <row r="576" ht="14.25" customHeight="1">
      <c r="A576" s="40"/>
      <c r="B576" s="40"/>
      <c r="C576" s="40"/>
      <c r="D576" s="419"/>
      <c r="E576" s="40"/>
      <c r="F576" s="40"/>
      <c r="G576" s="42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20"/>
      <c r="AE576" s="40"/>
    </row>
    <row r="577" ht="14.25" customHeight="1">
      <c r="A577" s="40"/>
      <c r="B577" s="40"/>
      <c r="C577" s="40"/>
      <c r="D577" s="419"/>
      <c r="E577" s="40"/>
      <c r="F577" s="40"/>
      <c r="G577" s="42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20"/>
      <c r="AE577" s="40"/>
    </row>
    <row r="578" ht="14.25" customHeight="1">
      <c r="A578" s="40"/>
      <c r="B578" s="40"/>
      <c r="C578" s="40"/>
      <c r="D578" s="419"/>
      <c r="E578" s="40"/>
      <c r="F578" s="40"/>
      <c r="G578" s="42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20"/>
      <c r="AE578" s="40"/>
    </row>
    <row r="579" ht="14.25" customHeight="1">
      <c r="A579" s="40"/>
      <c r="B579" s="40"/>
      <c r="C579" s="40"/>
      <c r="D579" s="419"/>
      <c r="E579" s="40"/>
      <c r="F579" s="40"/>
      <c r="G579" s="42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20"/>
      <c r="AE579" s="40"/>
    </row>
    <row r="580" ht="14.25" customHeight="1">
      <c r="A580" s="40"/>
      <c r="B580" s="40"/>
      <c r="C580" s="40"/>
      <c r="D580" s="419"/>
      <c r="E580" s="40"/>
      <c r="F580" s="40"/>
      <c r="G580" s="42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20"/>
      <c r="AE580" s="40"/>
    </row>
    <row r="581" ht="14.25" customHeight="1">
      <c r="A581" s="40"/>
      <c r="B581" s="40"/>
      <c r="C581" s="40"/>
      <c r="D581" s="419"/>
      <c r="E581" s="40"/>
      <c r="F581" s="40"/>
      <c r="G581" s="42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20"/>
      <c r="AE581" s="40"/>
    </row>
    <row r="582" ht="14.25" customHeight="1">
      <c r="A582" s="40"/>
      <c r="B582" s="40"/>
      <c r="C582" s="40"/>
      <c r="D582" s="419"/>
      <c r="E582" s="40"/>
      <c r="F582" s="40"/>
      <c r="G582" s="42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20"/>
      <c r="AE582" s="40"/>
    </row>
    <row r="583" ht="14.25" customHeight="1">
      <c r="A583" s="40"/>
      <c r="B583" s="40"/>
      <c r="C583" s="40"/>
      <c r="D583" s="419"/>
      <c r="E583" s="40"/>
      <c r="F583" s="40"/>
      <c r="G583" s="42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20"/>
      <c r="AE583" s="40"/>
    </row>
    <row r="584" ht="14.25" customHeight="1">
      <c r="A584" s="40"/>
      <c r="B584" s="40"/>
      <c r="C584" s="40"/>
      <c r="D584" s="419"/>
      <c r="E584" s="40"/>
      <c r="F584" s="40"/>
      <c r="G584" s="42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20"/>
      <c r="AE584" s="40"/>
    </row>
    <row r="585" ht="14.25" customHeight="1">
      <c r="A585" s="40"/>
      <c r="B585" s="40"/>
      <c r="C585" s="40"/>
      <c r="D585" s="419"/>
      <c r="E585" s="40"/>
      <c r="F585" s="40"/>
      <c r="G585" s="42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20"/>
      <c r="AE585" s="40"/>
    </row>
    <row r="586" ht="14.25" customHeight="1">
      <c r="A586" s="40"/>
      <c r="B586" s="40"/>
      <c r="C586" s="40"/>
      <c r="D586" s="419"/>
      <c r="E586" s="40"/>
      <c r="F586" s="40"/>
      <c r="G586" s="42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20"/>
      <c r="AE586" s="40"/>
    </row>
    <row r="587" ht="14.25" customHeight="1">
      <c r="A587" s="40"/>
      <c r="B587" s="40"/>
      <c r="C587" s="40"/>
      <c r="D587" s="419"/>
      <c r="E587" s="40"/>
      <c r="F587" s="40"/>
      <c r="G587" s="42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20"/>
      <c r="AE587" s="40"/>
    </row>
    <row r="588" ht="14.25" customHeight="1">
      <c r="A588" s="40"/>
      <c r="B588" s="40"/>
      <c r="C588" s="40"/>
      <c r="D588" s="419"/>
      <c r="E588" s="40"/>
      <c r="F588" s="40"/>
      <c r="G588" s="42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20"/>
      <c r="AE588" s="40"/>
    </row>
    <row r="589" ht="14.25" customHeight="1">
      <c r="A589" s="40"/>
      <c r="B589" s="40"/>
      <c r="C589" s="40"/>
      <c r="D589" s="419"/>
      <c r="E589" s="40"/>
      <c r="F589" s="40"/>
      <c r="G589" s="42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20"/>
      <c r="AE589" s="40"/>
    </row>
    <row r="590" ht="14.25" customHeight="1">
      <c r="A590" s="40"/>
      <c r="B590" s="40"/>
      <c r="C590" s="40"/>
      <c r="D590" s="419"/>
      <c r="E590" s="40"/>
      <c r="F590" s="40"/>
      <c r="G590" s="42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20"/>
      <c r="AE590" s="40"/>
    </row>
    <row r="591" ht="14.25" customHeight="1">
      <c r="A591" s="40"/>
      <c r="B591" s="40"/>
      <c r="C591" s="40"/>
      <c r="D591" s="419"/>
      <c r="E591" s="40"/>
      <c r="F591" s="40"/>
      <c r="G591" s="42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20"/>
      <c r="AE591" s="40"/>
    </row>
    <row r="592" ht="14.25" customHeight="1">
      <c r="A592" s="40"/>
      <c r="B592" s="40"/>
      <c r="C592" s="40"/>
      <c r="D592" s="419"/>
      <c r="E592" s="40"/>
      <c r="F592" s="40"/>
      <c r="G592" s="42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20"/>
      <c r="AE592" s="40"/>
    </row>
    <row r="593" ht="14.25" customHeight="1">
      <c r="A593" s="40"/>
      <c r="B593" s="40"/>
      <c r="C593" s="40"/>
      <c r="D593" s="419"/>
      <c r="E593" s="40"/>
      <c r="F593" s="40"/>
      <c r="G593" s="42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20"/>
      <c r="AE593" s="40"/>
    </row>
    <row r="594" ht="14.25" customHeight="1">
      <c r="A594" s="40"/>
      <c r="B594" s="40"/>
      <c r="C594" s="40"/>
      <c r="D594" s="419"/>
      <c r="E594" s="40"/>
      <c r="F594" s="40"/>
      <c r="G594" s="42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20"/>
      <c r="AE594" s="40"/>
    </row>
    <row r="595" ht="14.25" customHeight="1">
      <c r="A595" s="40"/>
      <c r="B595" s="40"/>
      <c r="C595" s="40"/>
      <c r="D595" s="419"/>
      <c r="E595" s="40"/>
      <c r="F595" s="40"/>
      <c r="G595" s="42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20"/>
      <c r="AE595" s="40"/>
    </row>
    <row r="596" ht="14.25" customHeight="1">
      <c r="A596" s="40"/>
      <c r="B596" s="40"/>
      <c r="C596" s="40"/>
      <c r="D596" s="419"/>
      <c r="E596" s="40"/>
      <c r="F596" s="40"/>
      <c r="G596" s="42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20"/>
      <c r="AE596" s="40"/>
    </row>
    <row r="597" ht="14.25" customHeight="1">
      <c r="A597" s="40"/>
      <c r="B597" s="40"/>
      <c r="C597" s="40"/>
      <c r="D597" s="419"/>
      <c r="E597" s="40"/>
      <c r="F597" s="40"/>
      <c r="G597" s="42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20"/>
      <c r="AE597" s="40"/>
    </row>
    <row r="598" ht="14.25" customHeight="1">
      <c r="A598" s="40"/>
      <c r="B598" s="40"/>
      <c r="C598" s="40"/>
      <c r="D598" s="419"/>
      <c r="E598" s="40"/>
      <c r="F598" s="40"/>
      <c r="G598" s="42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20"/>
      <c r="AE598" s="40"/>
    </row>
    <row r="599" ht="14.25" customHeight="1">
      <c r="A599" s="40"/>
      <c r="B599" s="40"/>
      <c r="C599" s="40"/>
      <c r="D599" s="419"/>
      <c r="E599" s="40"/>
      <c r="F599" s="40"/>
      <c r="G599" s="42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20"/>
      <c r="AE599" s="40"/>
    </row>
    <row r="600" ht="14.25" customHeight="1">
      <c r="A600" s="40"/>
      <c r="B600" s="40"/>
      <c r="C600" s="40"/>
      <c r="D600" s="419"/>
      <c r="E600" s="40"/>
      <c r="F600" s="40"/>
      <c r="G600" s="42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20"/>
      <c r="AE600" s="40"/>
    </row>
    <row r="601" ht="14.25" customHeight="1">
      <c r="A601" s="40"/>
      <c r="B601" s="40"/>
      <c r="C601" s="40"/>
      <c r="D601" s="419"/>
      <c r="E601" s="40"/>
      <c r="F601" s="40"/>
      <c r="G601" s="42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20"/>
      <c r="AE601" s="40"/>
    </row>
    <row r="602" ht="14.25" customHeight="1">
      <c r="A602" s="40"/>
      <c r="B602" s="40"/>
      <c r="C602" s="40"/>
      <c r="D602" s="419"/>
      <c r="E602" s="40"/>
      <c r="F602" s="40"/>
      <c r="G602" s="42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20"/>
      <c r="AE602" s="40"/>
    </row>
    <row r="603" ht="14.25" customHeight="1">
      <c r="A603" s="40"/>
      <c r="B603" s="40"/>
      <c r="C603" s="40"/>
      <c r="D603" s="419"/>
      <c r="E603" s="40"/>
      <c r="F603" s="40"/>
      <c r="G603" s="42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20"/>
      <c r="AE603" s="40"/>
    </row>
    <row r="604" ht="14.25" customHeight="1">
      <c r="A604" s="40"/>
      <c r="B604" s="40"/>
      <c r="C604" s="40"/>
      <c r="D604" s="419"/>
      <c r="E604" s="40"/>
      <c r="F604" s="40"/>
      <c r="G604" s="42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20"/>
      <c r="AE604" s="40"/>
    </row>
    <row r="605" ht="14.25" customHeight="1">
      <c r="A605" s="40"/>
      <c r="B605" s="40"/>
      <c r="C605" s="40"/>
      <c r="D605" s="419"/>
      <c r="E605" s="40"/>
      <c r="F605" s="40"/>
      <c r="G605" s="42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20"/>
      <c r="AE605" s="40"/>
    </row>
    <row r="606" ht="14.25" customHeight="1">
      <c r="A606" s="40"/>
      <c r="B606" s="40"/>
      <c r="C606" s="40"/>
      <c r="D606" s="419"/>
      <c r="E606" s="40"/>
      <c r="F606" s="40"/>
      <c r="G606" s="42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20"/>
      <c r="AE606" s="40"/>
    </row>
    <row r="607" ht="14.25" customHeight="1">
      <c r="A607" s="40"/>
      <c r="B607" s="40"/>
      <c r="C607" s="40"/>
      <c r="D607" s="419"/>
      <c r="E607" s="40"/>
      <c r="F607" s="40"/>
      <c r="G607" s="42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20"/>
      <c r="AE607" s="40"/>
    </row>
    <row r="608" ht="14.25" customHeight="1">
      <c r="A608" s="40"/>
      <c r="B608" s="40"/>
      <c r="C608" s="40"/>
      <c r="D608" s="419"/>
      <c r="E608" s="40"/>
      <c r="F608" s="40"/>
      <c r="G608" s="42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20"/>
      <c r="AE608" s="40"/>
    </row>
    <row r="609" ht="14.25" customHeight="1">
      <c r="A609" s="40"/>
      <c r="B609" s="40"/>
      <c r="C609" s="40"/>
      <c r="D609" s="419"/>
      <c r="E609" s="40"/>
      <c r="F609" s="40"/>
      <c r="G609" s="42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20"/>
      <c r="AE609" s="40"/>
    </row>
    <row r="610" ht="14.25" customHeight="1">
      <c r="A610" s="40"/>
      <c r="B610" s="40"/>
      <c r="C610" s="40"/>
      <c r="D610" s="419"/>
      <c r="E610" s="40"/>
      <c r="F610" s="40"/>
      <c r="G610" s="42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20"/>
      <c r="AE610" s="40"/>
    </row>
    <row r="611" ht="14.25" customHeight="1">
      <c r="A611" s="40"/>
      <c r="B611" s="40"/>
      <c r="C611" s="40"/>
      <c r="D611" s="419"/>
      <c r="E611" s="40"/>
      <c r="F611" s="40"/>
      <c r="G611" s="42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20"/>
      <c r="AE611" s="40"/>
    </row>
    <row r="612" ht="14.25" customHeight="1">
      <c r="A612" s="40"/>
      <c r="B612" s="40"/>
      <c r="C612" s="40"/>
      <c r="D612" s="419"/>
      <c r="E612" s="40"/>
      <c r="F612" s="40"/>
      <c r="G612" s="42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20"/>
      <c r="AE612" s="40"/>
    </row>
    <row r="613" ht="14.25" customHeight="1">
      <c r="A613" s="40"/>
      <c r="B613" s="40"/>
      <c r="C613" s="40"/>
      <c r="D613" s="419"/>
      <c r="E613" s="40"/>
      <c r="F613" s="40"/>
      <c r="G613" s="42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20"/>
      <c r="AE613" s="40"/>
    </row>
    <row r="614" ht="14.25" customHeight="1">
      <c r="A614" s="40"/>
      <c r="B614" s="40"/>
      <c r="C614" s="40"/>
      <c r="D614" s="419"/>
      <c r="E614" s="40"/>
      <c r="F614" s="40"/>
      <c r="G614" s="42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20"/>
      <c r="AE614" s="40"/>
    </row>
    <row r="615" ht="14.25" customHeight="1">
      <c r="A615" s="40"/>
      <c r="B615" s="40"/>
      <c r="C615" s="40"/>
      <c r="D615" s="419"/>
      <c r="E615" s="40"/>
      <c r="F615" s="40"/>
      <c r="G615" s="42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20"/>
      <c r="AE615" s="40"/>
    </row>
    <row r="616" ht="14.25" customHeight="1">
      <c r="A616" s="40"/>
      <c r="B616" s="40"/>
      <c r="C616" s="40"/>
      <c r="D616" s="419"/>
      <c r="E616" s="40"/>
      <c r="F616" s="40"/>
      <c r="G616" s="42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20"/>
      <c r="AE616" s="40"/>
    </row>
    <row r="617" ht="14.25" customHeight="1">
      <c r="A617" s="40"/>
      <c r="B617" s="40"/>
      <c r="C617" s="40"/>
      <c r="D617" s="419"/>
      <c r="E617" s="40"/>
      <c r="F617" s="40"/>
      <c r="G617" s="42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20"/>
      <c r="AE617" s="40"/>
    </row>
    <row r="618" ht="14.25" customHeight="1">
      <c r="A618" s="40"/>
      <c r="B618" s="40"/>
      <c r="C618" s="40"/>
      <c r="D618" s="419"/>
      <c r="E618" s="40"/>
      <c r="F618" s="40"/>
      <c r="G618" s="42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20"/>
      <c r="AE618" s="40"/>
    </row>
    <row r="619" ht="14.25" customHeight="1">
      <c r="A619" s="40"/>
      <c r="B619" s="40"/>
      <c r="C619" s="40"/>
      <c r="D619" s="419"/>
      <c r="E619" s="40"/>
      <c r="F619" s="40"/>
      <c r="G619" s="42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20"/>
      <c r="AE619" s="40"/>
    </row>
    <row r="620" ht="14.25" customHeight="1">
      <c r="A620" s="40"/>
      <c r="B620" s="40"/>
      <c r="C620" s="40"/>
      <c r="D620" s="419"/>
      <c r="E620" s="40"/>
      <c r="F620" s="40"/>
      <c r="G620" s="42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20"/>
      <c r="AE620" s="40"/>
    </row>
    <row r="621" ht="14.25" customHeight="1">
      <c r="A621" s="40"/>
      <c r="B621" s="40"/>
      <c r="C621" s="40"/>
      <c r="D621" s="419"/>
      <c r="E621" s="40"/>
      <c r="F621" s="40"/>
      <c r="G621" s="42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20"/>
      <c r="AE621" s="40"/>
    </row>
    <row r="622" ht="14.25" customHeight="1">
      <c r="A622" s="40"/>
      <c r="B622" s="40"/>
      <c r="C622" s="40"/>
      <c r="D622" s="419"/>
      <c r="E622" s="40"/>
      <c r="F622" s="40"/>
      <c r="G622" s="42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20"/>
      <c r="AE622" s="40"/>
    </row>
    <row r="623" ht="14.25" customHeight="1">
      <c r="A623" s="40"/>
      <c r="B623" s="40"/>
      <c r="C623" s="40"/>
      <c r="D623" s="419"/>
      <c r="E623" s="40"/>
      <c r="F623" s="40"/>
      <c r="G623" s="42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20"/>
      <c r="AE623" s="40"/>
    </row>
    <row r="624" ht="14.25" customHeight="1">
      <c r="A624" s="40"/>
      <c r="B624" s="40"/>
      <c r="C624" s="40"/>
      <c r="D624" s="419"/>
      <c r="E624" s="40"/>
      <c r="F624" s="40"/>
      <c r="G624" s="42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20"/>
      <c r="AE624" s="40"/>
    </row>
    <row r="625" ht="14.25" customHeight="1">
      <c r="A625" s="40"/>
      <c r="B625" s="40"/>
      <c r="C625" s="40"/>
      <c r="D625" s="419"/>
      <c r="E625" s="40"/>
      <c r="F625" s="40"/>
      <c r="G625" s="42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20"/>
      <c r="AE625" s="40"/>
    </row>
    <row r="626" ht="14.25" customHeight="1">
      <c r="A626" s="40"/>
      <c r="B626" s="40"/>
      <c r="C626" s="40"/>
      <c r="D626" s="419"/>
      <c r="E626" s="40"/>
      <c r="F626" s="40"/>
      <c r="G626" s="42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20"/>
      <c r="AE626" s="40"/>
    </row>
    <row r="627" ht="14.25" customHeight="1">
      <c r="A627" s="40"/>
      <c r="B627" s="40"/>
      <c r="C627" s="40"/>
      <c r="D627" s="419"/>
      <c r="E627" s="40"/>
      <c r="F627" s="40"/>
      <c r="G627" s="42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20"/>
      <c r="AE627" s="40"/>
    </row>
    <row r="628" ht="14.25" customHeight="1">
      <c r="A628" s="40"/>
      <c r="B628" s="40"/>
      <c r="C628" s="40"/>
      <c r="D628" s="419"/>
      <c r="E628" s="40"/>
      <c r="F628" s="40"/>
      <c r="G628" s="42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20"/>
      <c r="AE628" s="40"/>
    </row>
    <row r="629" ht="14.25" customHeight="1">
      <c r="A629" s="40"/>
      <c r="B629" s="40"/>
      <c r="C629" s="40"/>
      <c r="D629" s="419"/>
      <c r="E629" s="40"/>
      <c r="F629" s="40"/>
      <c r="G629" s="42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20"/>
      <c r="AE629" s="40"/>
    </row>
    <row r="630" ht="14.25" customHeight="1">
      <c r="A630" s="40"/>
      <c r="B630" s="40"/>
      <c r="C630" s="40"/>
      <c r="D630" s="419"/>
      <c r="E630" s="40"/>
      <c r="F630" s="40"/>
      <c r="G630" s="42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20"/>
      <c r="AE630" s="40"/>
    </row>
    <row r="631" ht="14.25" customHeight="1">
      <c r="A631" s="40"/>
      <c r="B631" s="40"/>
      <c r="C631" s="40"/>
      <c r="D631" s="419"/>
      <c r="E631" s="40"/>
      <c r="F631" s="40"/>
      <c r="G631" s="42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20"/>
      <c r="AE631" s="40"/>
    </row>
    <row r="632" ht="14.25" customHeight="1">
      <c r="A632" s="40"/>
      <c r="B632" s="40"/>
      <c r="C632" s="40"/>
      <c r="D632" s="419"/>
      <c r="E632" s="40"/>
      <c r="F632" s="40"/>
      <c r="G632" s="42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20"/>
      <c r="AE632" s="40"/>
    </row>
    <row r="633" ht="14.25" customHeight="1">
      <c r="A633" s="40"/>
      <c r="B633" s="40"/>
      <c r="C633" s="40"/>
      <c r="D633" s="419"/>
      <c r="E633" s="40"/>
      <c r="F633" s="40"/>
      <c r="G633" s="42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20"/>
      <c r="AE633" s="40"/>
    </row>
    <row r="634" ht="14.25" customHeight="1">
      <c r="A634" s="40"/>
      <c r="B634" s="40"/>
      <c r="C634" s="40"/>
      <c r="D634" s="419"/>
      <c r="E634" s="40"/>
      <c r="F634" s="40"/>
      <c r="G634" s="42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20"/>
      <c r="AE634" s="40"/>
    </row>
    <row r="635" ht="14.25" customHeight="1">
      <c r="A635" s="40"/>
      <c r="B635" s="40"/>
      <c r="C635" s="40"/>
      <c r="D635" s="419"/>
      <c r="E635" s="40"/>
      <c r="F635" s="40"/>
      <c r="G635" s="42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20"/>
      <c r="AE635" s="40"/>
    </row>
    <row r="636" ht="14.25" customHeight="1">
      <c r="A636" s="40"/>
      <c r="B636" s="40"/>
      <c r="C636" s="40"/>
      <c r="D636" s="419"/>
      <c r="E636" s="40"/>
      <c r="F636" s="40"/>
      <c r="G636" s="42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20"/>
      <c r="AE636" s="40"/>
    </row>
    <row r="637" ht="14.25" customHeight="1">
      <c r="A637" s="40"/>
      <c r="B637" s="40"/>
      <c r="C637" s="40"/>
      <c r="D637" s="419"/>
      <c r="E637" s="40"/>
      <c r="F637" s="40"/>
      <c r="G637" s="42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20"/>
      <c r="AE637" s="40"/>
    </row>
    <row r="638" ht="14.25" customHeight="1">
      <c r="A638" s="40"/>
      <c r="B638" s="40"/>
      <c r="C638" s="40"/>
      <c r="D638" s="419"/>
      <c r="E638" s="40"/>
      <c r="F638" s="40"/>
      <c r="G638" s="42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20"/>
      <c r="AE638" s="40"/>
    </row>
    <row r="639" ht="14.25" customHeight="1">
      <c r="A639" s="40"/>
      <c r="B639" s="40"/>
      <c r="C639" s="40"/>
      <c r="D639" s="419"/>
      <c r="E639" s="40"/>
      <c r="F639" s="40"/>
      <c r="G639" s="42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20"/>
      <c r="AE639" s="40"/>
    </row>
    <row r="640" ht="14.25" customHeight="1">
      <c r="A640" s="40"/>
      <c r="B640" s="40"/>
      <c r="C640" s="40"/>
      <c r="D640" s="419"/>
      <c r="E640" s="40"/>
      <c r="F640" s="40"/>
      <c r="G640" s="42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20"/>
      <c r="AE640" s="40"/>
    </row>
    <row r="641" ht="14.25" customHeight="1">
      <c r="A641" s="40"/>
      <c r="B641" s="40"/>
      <c r="C641" s="40"/>
      <c r="D641" s="419"/>
      <c r="E641" s="40"/>
      <c r="F641" s="40"/>
      <c r="G641" s="42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20"/>
      <c r="AE641" s="40"/>
    </row>
    <row r="642" ht="14.25" customHeight="1">
      <c r="A642" s="40"/>
      <c r="B642" s="40"/>
      <c r="C642" s="40"/>
      <c r="D642" s="419"/>
      <c r="E642" s="40"/>
      <c r="F642" s="40"/>
      <c r="G642" s="42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20"/>
      <c r="AE642" s="40"/>
    </row>
    <row r="643" ht="14.25" customHeight="1">
      <c r="A643" s="40"/>
      <c r="B643" s="40"/>
      <c r="C643" s="40"/>
      <c r="D643" s="419"/>
      <c r="E643" s="40"/>
      <c r="F643" s="40"/>
      <c r="G643" s="42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20"/>
      <c r="AE643" s="40"/>
    </row>
    <row r="644" ht="14.25" customHeight="1">
      <c r="A644" s="40"/>
      <c r="B644" s="40"/>
      <c r="C644" s="40"/>
      <c r="D644" s="419"/>
      <c r="E644" s="40"/>
      <c r="F644" s="40"/>
      <c r="G644" s="42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20"/>
      <c r="AE644" s="40"/>
    </row>
    <row r="645" ht="14.25" customHeight="1">
      <c r="A645" s="40"/>
      <c r="B645" s="40"/>
      <c r="C645" s="40"/>
      <c r="D645" s="419"/>
      <c r="E645" s="40"/>
      <c r="F645" s="40"/>
      <c r="G645" s="42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20"/>
      <c r="AE645" s="40"/>
    </row>
    <row r="646" ht="14.25" customHeight="1">
      <c r="A646" s="40"/>
      <c r="B646" s="40"/>
      <c r="C646" s="40"/>
      <c r="D646" s="419"/>
      <c r="E646" s="40"/>
      <c r="F646" s="40"/>
      <c r="G646" s="42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20"/>
      <c r="AE646" s="40"/>
    </row>
    <row r="647" ht="14.25" customHeight="1">
      <c r="A647" s="40"/>
      <c r="B647" s="40"/>
      <c r="C647" s="40"/>
      <c r="D647" s="419"/>
      <c r="E647" s="40"/>
      <c r="F647" s="40"/>
      <c r="G647" s="42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20"/>
      <c r="AE647" s="40"/>
    </row>
    <row r="648" ht="14.25" customHeight="1">
      <c r="A648" s="40"/>
      <c r="B648" s="40"/>
      <c r="C648" s="40"/>
      <c r="D648" s="419"/>
      <c r="E648" s="40"/>
      <c r="F648" s="40"/>
      <c r="G648" s="42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20"/>
      <c r="AE648" s="40"/>
    </row>
    <row r="649" ht="14.25" customHeight="1">
      <c r="A649" s="40"/>
      <c r="B649" s="40"/>
      <c r="C649" s="40"/>
      <c r="D649" s="419"/>
      <c r="E649" s="40"/>
      <c r="F649" s="40"/>
      <c r="G649" s="42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20"/>
      <c r="AE649" s="40"/>
    </row>
    <row r="650" ht="14.25" customHeight="1">
      <c r="A650" s="40"/>
      <c r="B650" s="40"/>
      <c r="C650" s="40"/>
      <c r="D650" s="419"/>
      <c r="E650" s="40"/>
      <c r="F650" s="40"/>
      <c r="G650" s="42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20"/>
      <c r="AE650" s="40"/>
    </row>
    <row r="651" ht="14.25" customHeight="1">
      <c r="A651" s="40"/>
      <c r="B651" s="40"/>
      <c r="C651" s="40"/>
      <c r="D651" s="419"/>
      <c r="E651" s="40"/>
      <c r="F651" s="40"/>
      <c r="G651" s="42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20"/>
      <c r="AE651" s="40"/>
    </row>
    <row r="652" ht="14.25" customHeight="1">
      <c r="A652" s="40"/>
      <c r="B652" s="40"/>
      <c r="C652" s="40"/>
      <c r="D652" s="419"/>
      <c r="E652" s="40"/>
      <c r="F652" s="40"/>
      <c r="G652" s="42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20"/>
      <c r="AE652" s="40"/>
    </row>
    <row r="653" ht="14.25" customHeight="1">
      <c r="A653" s="40"/>
      <c r="B653" s="40"/>
      <c r="C653" s="40"/>
      <c r="D653" s="419"/>
      <c r="E653" s="40"/>
      <c r="F653" s="40"/>
      <c r="G653" s="42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20"/>
      <c r="AE653" s="40"/>
    </row>
    <row r="654" ht="14.25" customHeight="1">
      <c r="A654" s="40"/>
      <c r="B654" s="40"/>
      <c r="C654" s="40"/>
      <c r="D654" s="419"/>
      <c r="E654" s="40"/>
      <c r="F654" s="40"/>
      <c r="G654" s="42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20"/>
      <c r="AE654" s="40"/>
    </row>
    <row r="655" ht="14.25" customHeight="1">
      <c r="A655" s="40"/>
      <c r="B655" s="40"/>
      <c r="C655" s="40"/>
      <c r="D655" s="419"/>
      <c r="E655" s="40"/>
      <c r="F655" s="40"/>
      <c r="G655" s="42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20"/>
      <c r="AE655" s="40"/>
    </row>
    <row r="656" ht="14.25" customHeight="1">
      <c r="A656" s="40"/>
      <c r="B656" s="40"/>
      <c r="C656" s="40"/>
      <c r="D656" s="419"/>
      <c r="E656" s="40"/>
      <c r="F656" s="40"/>
      <c r="G656" s="42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20"/>
      <c r="AE656" s="40"/>
    </row>
    <row r="657" ht="14.25" customHeight="1">
      <c r="A657" s="40"/>
      <c r="B657" s="40"/>
      <c r="C657" s="40"/>
      <c r="D657" s="419"/>
      <c r="E657" s="40"/>
      <c r="F657" s="40"/>
      <c r="G657" s="42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20"/>
      <c r="AE657" s="40"/>
    </row>
    <row r="658" ht="14.25" customHeight="1">
      <c r="A658" s="40"/>
      <c r="B658" s="40"/>
      <c r="C658" s="40"/>
      <c r="D658" s="419"/>
      <c r="E658" s="40"/>
      <c r="F658" s="40"/>
      <c r="G658" s="42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20"/>
      <c r="AE658" s="40"/>
    </row>
    <row r="659" ht="14.25" customHeight="1">
      <c r="A659" s="40"/>
      <c r="B659" s="40"/>
      <c r="C659" s="40"/>
      <c r="D659" s="419"/>
      <c r="E659" s="40"/>
      <c r="F659" s="40"/>
      <c r="G659" s="42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20"/>
      <c r="AE659" s="40"/>
    </row>
    <row r="660" ht="14.25" customHeight="1">
      <c r="A660" s="40"/>
      <c r="B660" s="40"/>
      <c r="C660" s="40"/>
      <c r="D660" s="419"/>
      <c r="E660" s="40"/>
      <c r="F660" s="40"/>
      <c r="G660" s="42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20"/>
      <c r="AE660" s="40"/>
    </row>
    <row r="661" ht="14.25" customHeight="1">
      <c r="A661" s="40"/>
      <c r="B661" s="40"/>
      <c r="C661" s="40"/>
      <c r="D661" s="419"/>
      <c r="E661" s="40"/>
      <c r="F661" s="40"/>
      <c r="G661" s="42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20"/>
      <c r="AE661" s="40"/>
    </row>
    <row r="662" ht="14.25" customHeight="1">
      <c r="A662" s="40"/>
      <c r="B662" s="40"/>
      <c r="C662" s="40"/>
      <c r="D662" s="419"/>
      <c r="E662" s="40"/>
      <c r="F662" s="40"/>
      <c r="G662" s="42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20"/>
      <c r="AE662" s="40"/>
    </row>
    <row r="663" ht="14.25" customHeight="1">
      <c r="A663" s="40"/>
      <c r="B663" s="40"/>
      <c r="C663" s="40"/>
      <c r="D663" s="419"/>
      <c r="E663" s="40"/>
      <c r="F663" s="40"/>
      <c r="G663" s="42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20"/>
      <c r="AE663" s="40"/>
    </row>
    <row r="664" ht="14.25" customHeight="1">
      <c r="A664" s="40"/>
      <c r="B664" s="40"/>
      <c r="C664" s="40"/>
      <c r="D664" s="419"/>
      <c r="E664" s="40"/>
      <c r="F664" s="40"/>
      <c r="G664" s="42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20"/>
      <c r="AE664" s="40"/>
    </row>
    <row r="665" ht="14.25" customHeight="1">
      <c r="A665" s="40"/>
      <c r="B665" s="40"/>
      <c r="C665" s="40"/>
      <c r="D665" s="419"/>
      <c r="E665" s="40"/>
      <c r="F665" s="40"/>
      <c r="G665" s="42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20"/>
      <c r="AE665" s="40"/>
    </row>
    <row r="666" ht="14.25" customHeight="1">
      <c r="A666" s="40"/>
      <c r="B666" s="40"/>
      <c r="C666" s="40"/>
      <c r="D666" s="419"/>
      <c r="E666" s="40"/>
      <c r="F666" s="40"/>
      <c r="G666" s="42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20"/>
      <c r="AE666" s="40"/>
    </row>
    <row r="667" ht="14.25" customHeight="1">
      <c r="A667" s="40"/>
      <c r="B667" s="40"/>
      <c r="C667" s="40"/>
      <c r="D667" s="419"/>
      <c r="E667" s="40"/>
      <c r="F667" s="40"/>
      <c r="G667" s="42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20"/>
      <c r="AE667" s="40"/>
    </row>
    <row r="668" ht="14.25" customHeight="1">
      <c r="A668" s="40"/>
      <c r="B668" s="40"/>
      <c r="C668" s="40"/>
      <c r="D668" s="419"/>
      <c r="E668" s="40"/>
      <c r="F668" s="40"/>
      <c r="G668" s="42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20"/>
      <c r="AE668" s="40"/>
    </row>
    <row r="669" ht="14.25" customHeight="1">
      <c r="A669" s="40"/>
      <c r="B669" s="40"/>
      <c r="C669" s="40"/>
      <c r="D669" s="419"/>
      <c r="E669" s="40"/>
      <c r="F669" s="40"/>
      <c r="G669" s="42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20"/>
      <c r="AE669" s="40"/>
    </row>
    <row r="670" ht="14.25" customHeight="1">
      <c r="A670" s="40"/>
      <c r="B670" s="40"/>
      <c r="C670" s="40"/>
      <c r="D670" s="419"/>
      <c r="E670" s="40"/>
      <c r="F670" s="40"/>
      <c r="G670" s="42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20"/>
      <c r="AE670" s="40"/>
    </row>
    <row r="671" ht="14.25" customHeight="1">
      <c r="A671" s="40"/>
      <c r="B671" s="40"/>
      <c r="C671" s="40"/>
      <c r="D671" s="419"/>
      <c r="E671" s="40"/>
      <c r="F671" s="40"/>
      <c r="G671" s="42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20"/>
      <c r="AE671" s="40"/>
    </row>
    <row r="672" ht="14.25" customHeight="1">
      <c r="A672" s="40"/>
      <c r="B672" s="40"/>
      <c r="C672" s="40"/>
      <c r="D672" s="419"/>
      <c r="E672" s="40"/>
      <c r="F672" s="40"/>
      <c r="G672" s="42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20"/>
      <c r="AE672" s="40"/>
    </row>
    <row r="673" ht="14.25" customHeight="1">
      <c r="A673" s="40"/>
      <c r="B673" s="40"/>
      <c r="C673" s="40"/>
      <c r="D673" s="419"/>
      <c r="E673" s="40"/>
      <c r="F673" s="40"/>
      <c r="G673" s="42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20"/>
      <c r="AE673" s="40"/>
    </row>
    <row r="674" ht="14.25" customHeight="1">
      <c r="A674" s="40"/>
      <c r="B674" s="40"/>
      <c r="C674" s="40"/>
      <c r="D674" s="419"/>
      <c r="E674" s="40"/>
      <c r="F674" s="40"/>
      <c r="G674" s="42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20"/>
      <c r="AE674" s="40"/>
    </row>
    <row r="675" ht="14.25" customHeight="1">
      <c r="A675" s="40"/>
      <c r="B675" s="40"/>
      <c r="C675" s="40"/>
      <c r="D675" s="419"/>
      <c r="E675" s="40"/>
      <c r="F675" s="40"/>
      <c r="G675" s="42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20"/>
      <c r="AE675" s="40"/>
    </row>
    <row r="676" ht="14.25" customHeight="1">
      <c r="A676" s="40"/>
      <c r="B676" s="40"/>
      <c r="C676" s="40"/>
      <c r="D676" s="419"/>
      <c r="E676" s="40"/>
      <c r="F676" s="40"/>
      <c r="G676" s="42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20"/>
      <c r="AE676" s="40"/>
    </row>
    <row r="677" ht="14.25" customHeight="1">
      <c r="A677" s="40"/>
      <c r="B677" s="40"/>
      <c r="C677" s="40"/>
      <c r="D677" s="419"/>
      <c r="E677" s="40"/>
      <c r="F677" s="40"/>
      <c r="G677" s="42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20"/>
      <c r="AE677" s="40"/>
    </row>
    <row r="678" ht="14.25" customHeight="1">
      <c r="A678" s="40"/>
      <c r="B678" s="40"/>
      <c r="C678" s="40"/>
      <c r="D678" s="419"/>
      <c r="E678" s="40"/>
      <c r="F678" s="40"/>
      <c r="G678" s="42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20"/>
      <c r="AE678" s="40"/>
    </row>
    <row r="679" ht="14.25" customHeight="1">
      <c r="A679" s="40"/>
      <c r="B679" s="40"/>
      <c r="C679" s="40"/>
      <c r="D679" s="419"/>
      <c r="E679" s="40"/>
      <c r="F679" s="40"/>
      <c r="G679" s="42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20"/>
      <c r="AE679" s="40"/>
    </row>
    <row r="680" ht="14.25" customHeight="1">
      <c r="A680" s="40"/>
      <c r="B680" s="40"/>
      <c r="C680" s="40"/>
      <c r="D680" s="419"/>
      <c r="E680" s="40"/>
      <c r="F680" s="40"/>
      <c r="G680" s="42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20"/>
      <c r="AE680" s="40"/>
    </row>
    <row r="681" ht="14.25" customHeight="1">
      <c r="A681" s="40"/>
      <c r="B681" s="40"/>
      <c r="C681" s="40"/>
      <c r="D681" s="419"/>
      <c r="E681" s="40"/>
      <c r="F681" s="40"/>
      <c r="G681" s="42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20"/>
      <c r="AE681" s="40"/>
    </row>
    <row r="682" ht="14.25" customHeight="1">
      <c r="A682" s="40"/>
      <c r="B682" s="40"/>
      <c r="C682" s="40"/>
      <c r="D682" s="419"/>
      <c r="E682" s="40"/>
      <c r="F682" s="40"/>
      <c r="G682" s="42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20"/>
      <c r="AE682" s="40"/>
    </row>
    <row r="683" ht="14.25" customHeight="1">
      <c r="A683" s="40"/>
      <c r="B683" s="40"/>
      <c r="C683" s="40"/>
      <c r="D683" s="419"/>
      <c r="E683" s="40"/>
      <c r="F683" s="40"/>
      <c r="G683" s="42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20"/>
      <c r="AE683" s="40"/>
    </row>
    <row r="684" ht="14.25" customHeight="1">
      <c r="A684" s="40"/>
      <c r="B684" s="40"/>
      <c r="C684" s="40"/>
      <c r="D684" s="419"/>
      <c r="E684" s="40"/>
      <c r="F684" s="40"/>
      <c r="G684" s="42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20"/>
      <c r="AE684" s="40"/>
    </row>
    <row r="685" ht="14.25" customHeight="1">
      <c r="A685" s="40"/>
      <c r="B685" s="40"/>
      <c r="C685" s="40"/>
      <c r="D685" s="419"/>
      <c r="E685" s="40"/>
      <c r="F685" s="40"/>
      <c r="G685" s="42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20"/>
      <c r="AE685" s="40"/>
    </row>
    <row r="686" ht="14.25" customHeight="1">
      <c r="A686" s="40"/>
      <c r="B686" s="40"/>
      <c r="C686" s="40"/>
      <c r="D686" s="419"/>
      <c r="E686" s="40"/>
      <c r="F686" s="40"/>
      <c r="G686" s="42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20"/>
      <c r="AE686" s="40"/>
    </row>
    <row r="687" ht="14.25" customHeight="1">
      <c r="A687" s="40"/>
      <c r="B687" s="40"/>
      <c r="C687" s="40"/>
      <c r="D687" s="419"/>
      <c r="E687" s="40"/>
      <c r="F687" s="40"/>
      <c r="G687" s="42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20"/>
      <c r="AE687" s="40"/>
    </row>
    <row r="688" ht="14.25" customHeight="1">
      <c r="A688" s="40"/>
      <c r="B688" s="40"/>
      <c r="C688" s="40"/>
      <c r="D688" s="419"/>
      <c r="E688" s="40"/>
      <c r="F688" s="40"/>
      <c r="G688" s="42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20"/>
      <c r="AE688" s="40"/>
    </row>
    <row r="689" ht="14.25" customHeight="1">
      <c r="A689" s="40"/>
      <c r="B689" s="40"/>
      <c r="C689" s="40"/>
      <c r="D689" s="419"/>
      <c r="E689" s="40"/>
      <c r="F689" s="40"/>
      <c r="G689" s="42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20"/>
      <c r="AE689" s="40"/>
    </row>
    <row r="690" ht="14.25" customHeight="1">
      <c r="A690" s="40"/>
      <c r="B690" s="40"/>
      <c r="C690" s="40"/>
      <c r="D690" s="419"/>
      <c r="E690" s="40"/>
      <c r="F690" s="40"/>
      <c r="G690" s="42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20"/>
      <c r="AE690" s="40"/>
    </row>
    <row r="691" ht="14.25" customHeight="1">
      <c r="A691" s="40"/>
      <c r="B691" s="40"/>
      <c r="C691" s="40"/>
      <c r="D691" s="419"/>
      <c r="E691" s="40"/>
      <c r="F691" s="40"/>
      <c r="G691" s="42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20"/>
      <c r="AE691" s="40"/>
    </row>
    <row r="692" ht="14.25" customHeight="1">
      <c r="A692" s="40"/>
      <c r="B692" s="40"/>
      <c r="C692" s="40"/>
      <c r="D692" s="419"/>
      <c r="E692" s="40"/>
      <c r="F692" s="40"/>
      <c r="G692" s="42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20"/>
      <c r="AE692" s="40"/>
    </row>
    <row r="693" ht="14.25" customHeight="1">
      <c r="A693" s="40"/>
      <c r="B693" s="40"/>
      <c r="C693" s="40"/>
      <c r="D693" s="419"/>
      <c r="E693" s="40"/>
      <c r="F693" s="40"/>
      <c r="G693" s="42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20"/>
      <c r="AE693" s="40"/>
    </row>
    <row r="694" ht="14.25" customHeight="1">
      <c r="A694" s="40"/>
      <c r="B694" s="40"/>
      <c r="C694" s="40"/>
      <c r="D694" s="419"/>
      <c r="E694" s="40"/>
      <c r="F694" s="40"/>
      <c r="G694" s="42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20"/>
      <c r="AE694" s="40"/>
    </row>
    <row r="695" ht="14.25" customHeight="1">
      <c r="A695" s="40"/>
      <c r="B695" s="40"/>
      <c r="C695" s="40"/>
      <c r="D695" s="419"/>
      <c r="E695" s="40"/>
      <c r="F695" s="40"/>
      <c r="G695" s="42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20"/>
      <c r="AE695" s="40"/>
    </row>
    <row r="696" ht="14.25" customHeight="1">
      <c r="A696" s="40"/>
      <c r="B696" s="40"/>
      <c r="C696" s="40"/>
      <c r="D696" s="419"/>
      <c r="E696" s="40"/>
      <c r="F696" s="40"/>
      <c r="G696" s="42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20"/>
      <c r="AE696" s="40"/>
    </row>
    <row r="697" ht="14.25" customHeight="1">
      <c r="A697" s="40"/>
      <c r="B697" s="40"/>
      <c r="C697" s="40"/>
      <c r="D697" s="419"/>
      <c r="E697" s="40"/>
      <c r="F697" s="40"/>
      <c r="G697" s="42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20"/>
      <c r="AE697" s="40"/>
    </row>
    <row r="698" ht="14.25" customHeight="1">
      <c r="A698" s="40"/>
      <c r="B698" s="40"/>
      <c r="C698" s="40"/>
      <c r="D698" s="419"/>
      <c r="E698" s="40"/>
      <c r="F698" s="40"/>
      <c r="G698" s="42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20"/>
      <c r="AE698" s="40"/>
    </row>
    <row r="699" ht="14.25" customHeight="1">
      <c r="A699" s="40"/>
      <c r="B699" s="40"/>
      <c r="C699" s="40"/>
      <c r="D699" s="419"/>
      <c r="E699" s="40"/>
      <c r="F699" s="40"/>
      <c r="G699" s="42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20"/>
      <c r="AE699" s="40"/>
    </row>
    <row r="700" ht="14.25" customHeight="1">
      <c r="A700" s="40"/>
      <c r="B700" s="40"/>
      <c r="C700" s="40"/>
      <c r="D700" s="419"/>
      <c r="E700" s="40"/>
      <c r="F700" s="40"/>
      <c r="G700" s="42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20"/>
      <c r="AE700" s="40"/>
    </row>
    <row r="701" ht="14.25" customHeight="1">
      <c r="A701" s="40"/>
      <c r="B701" s="40"/>
      <c r="C701" s="40"/>
      <c r="D701" s="419"/>
      <c r="E701" s="40"/>
      <c r="F701" s="40"/>
      <c r="G701" s="42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20"/>
      <c r="AE701" s="40"/>
    </row>
    <row r="702" ht="14.25" customHeight="1">
      <c r="A702" s="40"/>
      <c r="B702" s="40"/>
      <c r="C702" s="40"/>
      <c r="D702" s="419"/>
      <c r="E702" s="40"/>
      <c r="F702" s="40"/>
      <c r="G702" s="42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20"/>
      <c r="AE702" s="40"/>
    </row>
    <row r="703" ht="14.25" customHeight="1">
      <c r="A703" s="40"/>
      <c r="B703" s="40"/>
      <c r="C703" s="40"/>
      <c r="D703" s="419"/>
      <c r="E703" s="40"/>
      <c r="F703" s="40"/>
      <c r="G703" s="42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20"/>
      <c r="AE703" s="40"/>
    </row>
    <row r="704" ht="14.25" customHeight="1">
      <c r="A704" s="40"/>
      <c r="B704" s="40"/>
      <c r="C704" s="40"/>
      <c r="D704" s="419"/>
      <c r="E704" s="40"/>
      <c r="F704" s="40"/>
      <c r="G704" s="42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20"/>
      <c r="AE704" s="40"/>
    </row>
    <row r="705" ht="14.25" customHeight="1">
      <c r="A705" s="40"/>
      <c r="B705" s="40"/>
      <c r="C705" s="40"/>
      <c r="D705" s="419"/>
      <c r="E705" s="40"/>
      <c r="F705" s="40"/>
      <c r="G705" s="42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20"/>
      <c r="AE705" s="40"/>
    </row>
    <row r="706" ht="14.25" customHeight="1">
      <c r="A706" s="40"/>
      <c r="B706" s="40"/>
      <c r="C706" s="40"/>
      <c r="D706" s="419"/>
      <c r="E706" s="40"/>
      <c r="F706" s="40"/>
      <c r="G706" s="42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20"/>
      <c r="AE706" s="40"/>
    </row>
    <row r="707" ht="14.25" customHeight="1">
      <c r="A707" s="40"/>
      <c r="B707" s="40"/>
      <c r="C707" s="40"/>
      <c r="D707" s="419"/>
      <c r="E707" s="40"/>
      <c r="F707" s="40"/>
      <c r="G707" s="42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20"/>
      <c r="AE707" s="40"/>
    </row>
    <row r="708" ht="14.25" customHeight="1">
      <c r="A708" s="40"/>
      <c r="B708" s="40"/>
      <c r="C708" s="40"/>
      <c r="D708" s="419"/>
      <c r="E708" s="40"/>
      <c r="F708" s="40"/>
      <c r="G708" s="42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20"/>
      <c r="AE708" s="40"/>
    </row>
    <row r="709" ht="14.25" customHeight="1">
      <c r="A709" s="40"/>
      <c r="B709" s="40"/>
      <c r="C709" s="40"/>
      <c r="D709" s="419"/>
      <c r="E709" s="40"/>
      <c r="F709" s="40"/>
      <c r="G709" s="42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20"/>
      <c r="AE709" s="40"/>
    </row>
    <row r="710" ht="14.25" customHeight="1">
      <c r="A710" s="40"/>
      <c r="B710" s="40"/>
      <c r="C710" s="40"/>
      <c r="D710" s="419"/>
      <c r="E710" s="40"/>
      <c r="F710" s="40"/>
      <c r="G710" s="42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20"/>
      <c r="AE710" s="40"/>
    </row>
    <row r="711" ht="14.25" customHeight="1">
      <c r="A711" s="40"/>
      <c r="B711" s="40"/>
      <c r="C711" s="40"/>
      <c r="D711" s="419"/>
      <c r="E711" s="40"/>
      <c r="F711" s="40"/>
      <c r="G711" s="42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20"/>
      <c r="AE711" s="40"/>
    </row>
    <row r="712" ht="14.25" customHeight="1">
      <c r="A712" s="40"/>
      <c r="B712" s="40"/>
      <c r="C712" s="40"/>
      <c r="D712" s="419"/>
      <c r="E712" s="40"/>
      <c r="F712" s="40"/>
      <c r="G712" s="42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20"/>
      <c r="AE712" s="40"/>
    </row>
    <row r="713" ht="14.25" customHeight="1">
      <c r="A713" s="40"/>
      <c r="B713" s="40"/>
      <c r="C713" s="40"/>
      <c r="D713" s="419"/>
      <c r="E713" s="40"/>
      <c r="F713" s="40"/>
      <c r="G713" s="42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20"/>
      <c r="AE713" s="40"/>
    </row>
    <row r="714" ht="14.25" customHeight="1">
      <c r="A714" s="40"/>
      <c r="B714" s="40"/>
      <c r="C714" s="40"/>
      <c r="D714" s="419"/>
      <c r="E714" s="40"/>
      <c r="F714" s="40"/>
      <c r="G714" s="42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20"/>
      <c r="AE714" s="40"/>
    </row>
    <row r="715" ht="14.25" customHeight="1">
      <c r="A715" s="40"/>
      <c r="B715" s="40"/>
      <c r="C715" s="40"/>
      <c r="D715" s="419"/>
      <c r="E715" s="40"/>
      <c r="F715" s="40"/>
      <c r="G715" s="42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20"/>
      <c r="AE715" s="40"/>
    </row>
    <row r="716" ht="14.25" customHeight="1">
      <c r="A716" s="40"/>
      <c r="B716" s="40"/>
      <c r="C716" s="40"/>
      <c r="D716" s="419"/>
      <c r="E716" s="40"/>
      <c r="F716" s="40"/>
      <c r="G716" s="42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20"/>
      <c r="AE716" s="40"/>
    </row>
    <row r="717" ht="14.25" customHeight="1">
      <c r="A717" s="40"/>
      <c r="B717" s="40"/>
      <c r="C717" s="40"/>
      <c r="D717" s="419"/>
      <c r="E717" s="40"/>
      <c r="F717" s="40"/>
      <c r="G717" s="42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20"/>
      <c r="AE717" s="40"/>
    </row>
    <row r="718" ht="14.25" customHeight="1">
      <c r="A718" s="40"/>
      <c r="B718" s="40"/>
      <c r="C718" s="40"/>
      <c r="D718" s="419"/>
      <c r="E718" s="40"/>
      <c r="F718" s="40"/>
      <c r="G718" s="42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20"/>
      <c r="AE718" s="40"/>
    </row>
    <row r="719" ht="14.25" customHeight="1">
      <c r="A719" s="40"/>
      <c r="B719" s="40"/>
      <c r="C719" s="40"/>
      <c r="D719" s="419"/>
      <c r="E719" s="40"/>
      <c r="F719" s="40"/>
      <c r="G719" s="42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20"/>
      <c r="AE719" s="40"/>
    </row>
    <row r="720" ht="14.25" customHeight="1">
      <c r="A720" s="40"/>
      <c r="B720" s="40"/>
      <c r="C720" s="40"/>
      <c r="D720" s="419"/>
      <c r="E720" s="40"/>
      <c r="F720" s="40"/>
      <c r="G720" s="42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20"/>
      <c r="AE720" s="40"/>
    </row>
    <row r="721" ht="14.25" customHeight="1">
      <c r="A721" s="40"/>
      <c r="B721" s="40"/>
      <c r="C721" s="40"/>
      <c r="D721" s="419"/>
      <c r="E721" s="40"/>
      <c r="F721" s="40"/>
      <c r="G721" s="42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20"/>
      <c r="AE721" s="40"/>
    </row>
    <row r="722" ht="14.25" customHeight="1">
      <c r="A722" s="40"/>
      <c r="B722" s="40"/>
      <c r="C722" s="40"/>
      <c r="D722" s="419"/>
      <c r="E722" s="40"/>
      <c r="F722" s="40"/>
      <c r="G722" s="42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20"/>
      <c r="AE722" s="40"/>
    </row>
    <row r="723" ht="14.25" customHeight="1">
      <c r="A723" s="40"/>
      <c r="B723" s="40"/>
      <c r="C723" s="40"/>
      <c r="D723" s="419"/>
      <c r="E723" s="40"/>
      <c r="F723" s="40"/>
      <c r="G723" s="42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20"/>
      <c r="AE723" s="40"/>
    </row>
    <row r="724" ht="14.25" customHeight="1">
      <c r="A724" s="40"/>
      <c r="B724" s="40"/>
      <c r="C724" s="40"/>
      <c r="D724" s="419"/>
      <c r="E724" s="40"/>
      <c r="F724" s="40"/>
      <c r="G724" s="42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20"/>
      <c r="AE724" s="40"/>
    </row>
    <row r="725" ht="14.25" customHeight="1">
      <c r="A725" s="40"/>
      <c r="B725" s="40"/>
      <c r="C725" s="40"/>
      <c r="D725" s="419"/>
      <c r="E725" s="40"/>
      <c r="F725" s="40"/>
      <c r="G725" s="42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20"/>
      <c r="AE725" s="40"/>
    </row>
    <row r="726" ht="14.25" customHeight="1">
      <c r="A726" s="40"/>
      <c r="B726" s="40"/>
      <c r="C726" s="40"/>
      <c r="D726" s="419"/>
      <c r="E726" s="40"/>
      <c r="F726" s="40"/>
      <c r="G726" s="42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20"/>
      <c r="AE726" s="40"/>
    </row>
    <row r="727" ht="14.25" customHeight="1">
      <c r="A727" s="40"/>
      <c r="B727" s="40"/>
      <c r="C727" s="40"/>
      <c r="D727" s="419"/>
      <c r="E727" s="40"/>
      <c r="F727" s="40"/>
      <c r="G727" s="42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20"/>
      <c r="AE727" s="40"/>
    </row>
    <row r="728" ht="14.25" customHeight="1">
      <c r="A728" s="40"/>
      <c r="B728" s="40"/>
      <c r="C728" s="40"/>
      <c r="D728" s="419"/>
      <c r="E728" s="40"/>
      <c r="F728" s="40"/>
      <c r="G728" s="42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20"/>
      <c r="AE728" s="40"/>
    </row>
    <row r="729" ht="14.25" customHeight="1">
      <c r="A729" s="40"/>
      <c r="B729" s="40"/>
      <c r="C729" s="40"/>
      <c r="D729" s="419"/>
      <c r="E729" s="40"/>
      <c r="F729" s="40"/>
      <c r="G729" s="42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20"/>
      <c r="AE729" s="40"/>
    </row>
    <row r="730" ht="14.25" customHeight="1">
      <c r="A730" s="40"/>
      <c r="B730" s="40"/>
      <c r="C730" s="40"/>
      <c r="D730" s="419"/>
      <c r="E730" s="40"/>
      <c r="F730" s="40"/>
      <c r="G730" s="42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20"/>
      <c r="AE730" s="40"/>
    </row>
    <row r="731" ht="14.25" customHeight="1">
      <c r="A731" s="40"/>
      <c r="B731" s="40"/>
      <c r="C731" s="40"/>
      <c r="D731" s="419"/>
      <c r="E731" s="40"/>
      <c r="F731" s="40"/>
      <c r="G731" s="42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20"/>
      <c r="AE731" s="40"/>
    </row>
    <row r="732" ht="14.25" customHeight="1">
      <c r="A732" s="40"/>
      <c r="B732" s="40"/>
      <c r="C732" s="40"/>
      <c r="D732" s="419"/>
      <c r="E732" s="40"/>
      <c r="F732" s="40"/>
      <c r="G732" s="42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20"/>
      <c r="AE732" s="40"/>
    </row>
    <row r="733" ht="14.25" customHeight="1">
      <c r="A733" s="40"/>
      <c r="B733" s="40"/>
      <c r="C733" s="40"/>
      <c r="D733" s="419"/>
      <c r="E733" s="40"/>
      <c r="F733" s="40"/>
      <c r="G733" s="42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20"/>
      <c r="AE733" s="40"/>
    </row>
    <row r="734" ht="14.25" customHeight="1">
      <c r="A734" s="40"/>
      <c r="B734" s="40"/>
      <c r="C734" s="40"/>
      <c r="D734" s="419"/>
      <c r="E734" s="40"/>
      <c r="F734" s="40"/>
      <c r="G734" s="42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20"/>
      <c r="AE734" s="40"/>
    </row>
    <row r="735" ht="14.25" customHeight="1">
      <c r="A735" s="40"/>
      <c r="B735" s="40"/>
      <c r="C735" s="40"/>
      <c r="D735" s="419"/>
      <c r="E735" s="40"/>
      <c r="F735" s="40"/>
      <c r="G735" s="42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20"/>
      <c r="AE735" s="40"/>
    </row>
    <row r="736" ht="14.25" customHeight="1">
      <c r="A736" s="40"/>
      <c r="B736" s="40"/>
      <c r="C736" s="40"/>
      <c r="D736" s="419"/>
      <c r="E736" s="40"/>
      <c r="F736" s="40"/>
      <c r="G736" s="42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20"/>
      <c r="AE736" s="40"/>
    </row>
    <row r="737" ht="14.25" customHeight="1">
      <c r="A737" s="40"/>
      <c r="B737" s="40"/>
      <c r="C737" s="40"/>
      <c r="D737" s="419"/>
      <c r="E737" s="40"/>
      <c r="F737" s="40"/>
      <c r="G737" s="42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20"/>
      <c r="AE737" s="40"/>
    </row>
    <row r="738" ht="14.25" customHeight="1">
      <c r="A738" s="40"/>
      <c r="B738" s="40"/>
      <c r="C738" s="40"/>
      <c r="D738" s="419"/>
      <c r="E738" s="40"/>
      <c r="F738" s="40"/>
      <c r="G738" s="42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20"/>
      <c r="AE738" s="40"/>
    </row>
    <row r="739" ht="14.25" customHeight="1">
      <c r="A739" s="40"/>
      <c r="B739" s="40"/>
      <c r="C739" s="40"/>
      <c r="D739" s="419"/>
      <c r="E739" s="40"/>
      <c r="F739" s="40"/>
      <c r="G739" s="42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20"/>
      <c r="AE739" s="40"/>
    </row>
    <row r="740" ht="14.25" customHeight="1">
      <c r="A740" s="40"/>
      <c r="B740" s="40"/>
      <c r="C740" s="40"/>
      <c r="D740" s="419"/>
      <c r="E740" s="40"/>
      <c r="F740" s="40"/>
      <c r="G740" s="42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20"/>
      <c r="AE740" s="40"/>
    </row>
    <row r="741" ht="14.25" customHeight="1">
      <c r="A741" s="40"/>
      <c r="B741" s="40"/>
      <c r="C741" s="40"/>
      <c r="D741" s="419"/>
      <c r="E741" s="40"/>
      <c r="F741" s="40"/>
      <c r="G741" s="42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20"/>
      <c r="AE741" s="40"/>
    </row>
    <row r="742" ht="14.25" customHeight="1">
      <c r="A742" s="40"/>
      <c r="B742" s="40"/>
      <c r="C742" s="40"/>
      <c r="D742" s="419"/>
      <c r="E742" s="40"/>
      <c r="F742" s="40"/>
      <c r="G742" s="42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20"/>
      <c r="AE742" s="40"/>
    </row>
    <row r="743" ht="14.25" customHeight="1">
      <c r="A743" s="40"/>
      <c r="B743" s="40"/>
      <c r="C743" s="40"/>
      <c r="D743" s="419"/>
      <c r="E743" s="40"/>
      <c r="F743" s="40"/>
      <c r="G743" s="42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20"/>
      <c r="AE743" s="40"/>
    </row>
    <row r="744" ht="14.25" customHeight="1">
      <c r="A744" s="40"/>
      <c r="B744" s="40"/>
      <c r="C744" s="40"/>
      <c r="D744" s="419"/>
      <c r="E744" s="40"/>
      <c r="F744" s="40"/>
      <c r="G744" s="42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20"/>
      <c r="AE744" s="40"/>
    </row>
    <row r="745" ht="14.25" customHeight="1">
      <c r="A745" s="40"/>
      <c r="B745" s="40"/>
      <c r="C745" s="40"/>
      <c r="D745" s="419"/>
      <c r="E745" s="40"/>
      <c r="F745" s="40"/>
      <c r="G745" s="42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20"/>
      <c r="AE745" s="40"/>
    </row>
    <row r="746" ht="14.25" customHeight="1">
      <c r="A746" s="40"/>
      <c r="B746" s="40"/>
      <c r="C746" s="40"/>
      <c r="D746" s="419"/>
      <c r="E746" s="40"/>
      <c r="F746" s="40"/>
      <c r="G746" s="42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20"/>
      <c r="AE746" s="40"/>
    </row>
    <row r="747" ht="14.25" customHeight="1">
      <c r="A747" s="40"/>
      <c r="B747" s="40"/>
      <c r="C747" s="40"/>
      <c r="D747" s="419"/>
      <c r="E747" s="40"/>
      <c r="F747" s="40"/>
      <c r="G747" s="42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20"/>
      <c r="AE747" s="40"/>
    </row>
    <row r="748" ht="14.25" customHeight="1">
      <c r="A748" s="40"/>
      <c r="B748" s="40"/>
      <c r="C748" s="40"/>
      <c r="D748" s="419"/>
      <c r="E748" s="40"/>
      <c r="F748" s="40"/>
      <c r="G748" s="42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20"/>
      <c r="AE748" s="40"/>
    </row>
    <row r="749" ht="14.25" customHeight="1">
      <c r="A749" s="40"/>
      <c r="B749" s="40"/>
      <c r="C749" s="40"/>
      <c r="D749" s="419"/>
      <c r="E749" s="40"/>
      <c r="F749" s="40"/>
      <c r="G749" s="42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20"/>
      <c r="AE749" s="40"/>
    </row>
    <row r="750" ht="14.25" customHeight="1">
      <c r="A750" s="40"/>
      <c r="B750" s="40"/>
      <c r="C750" s="40"/>
      <c r="D750" s="419"/>
      <c r="E750" s="40"/>
      <c r="F750" s="40"/>
      <c r="G750" s="42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20"/>
      <c r="AE750" s="40"/>
    </row>
    <row r="751" ht="14.25" customHeight="1">
      <c r="A751" s="40"/>
      <c r="B751" s="40"/>
      <c r="C751" s="40"/>
      <c r="D751" s="419"/>
      <c r="E751" s="40"/>
      <c r="F751" s="40"/>
      <c r="G751" s="42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20"/>
      <c r="AE751" s="40"/>
    </row>
    <row r="752" ht="14.25" customHeight="1">
      <c r="A752" s="40"/>
      <c r="B752" s="40"/>
      <c r="C752" s="40"/>
      <c r="D752" s="419"/>
      <c r="E752" s="40"/>
      <c r="F752" s="40"/>
      <c r="G752" s="42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20"/>
      <c r="AE752" s="40"/>
    </row>
    <row r="753" ht="14.25" customHeight="1">
      <c r="A753" s="40"/>
      <c r="B753" s="40"/>
      <c r="C753" s="40"/>
      <c r="D753" s="419"/>
      <c r="E753" s="40"/>
      <c r="F753" s="40"/>
      <c r="G753" s="42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20"/>
      <c r="AE753" s="40"/>
    </row>
    <row r="754" ht="14.25" customHeight="1">
      <c r="A754" s="40"/>
      <c r="B754" s="40"/>
      <c r="C754" s="40"/>
      <c r="D754" s="419"/>
      <c r="E754" s="40"/>
      <c r="F754" s="40"/>
      <c r="G754" s="42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20"/>
      <c r="AE754" s="40"/>
    </row>
    <row r="755" ht="14.25" customHeight="1">
      <c r="A755" s="40"/>
      <c r="B755" s="40"/>
      <c r="C755" s="40"/>
      <c r="D755" s="419"/>
      <c r="E755" s="40"/>
      <c r="F755" s="40"/>
      <c r="G755" s="42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20"/>
      <c r="AE755" s="40"/>
    </row>
    <row r="756" ht="14.25" customHeight="1">
      <c r="A756" s="40"/>
      <c r="B756" s="40"/>
      <c r="C756" s="40"/>
      <c r="D756" s="419"/>
      <c r="E756" s="40"/>
      <c r="F756" s="40"/>
      <c r="G756" s="42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20"/>
      <c r="AE756" s="40"/>
    </row>
    <row r="757" ht="14.25" customHeight="1">
      <c r="A757" s="40"/>
      <c r="B757" s="40"/>
      <c r="C757" s="40"/>
      <c r="D757" s="419"/>
      <c r="E757" s="40"/>
      <c r="F757" s="40"/>
      <c r="G757" s="42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20"/>
      <c r="AE757" s="40"/>
    </row>
    <row r="758" ht="14.25" customHeight="1">
      <c r="A758" s="40"/>
      <c r="B758" s="40"/>
      <c r="C758" s="40"/>
      <c r="D758" s="419"/>
      <c r="E758" s="40"/>
      <c r="F758" s="40"/>
      <c r="G758" s="42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20"/>
      <c r="AE758" s="40"/>
    </row>
    <row r="759" ht="14.25" customHeight="1">
      <c r="A759" s="40"/>
      <c r="B759" s="40"/>
      <c r="C759" s="40"/>
      <c r="D759" s="419"/>
      <c r="E759" s="40"/>
      <c r="F759" s="40"/>
      <c r="G759" s="42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20"/>
      <c r="AE759" s="40"/>
    </row>
    <row r="760" ht="14.25" customHeight="1">
      <c r="A760" s="40"/>
      <c r="B760" s="40"/>
      <c r="C760" s="40"/>
      <c r="D760" s="419"/>
      <c r="E760" s="40"/>
      <c r="F760" s="40"/>
      <c r="G760" s="42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20"/>
      <c r="AE760" s="40"/>
    </row>
    <row r="761" ht="14.25" customHeight="1">
      <c r="A761" s="40"/>
      <c r="B761" s="40"/>
      <c r="C761" s="40"/>
      <c r="D761" s="419"/>
      <c r="E761" s="40"/>
      <c r="F761" s="40"/>
      <c r="G761" s="42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20"/>
      <c r="AE761" s="40"/>
    </row>
    <row r="762" ht="14.25" customHeight="1">
      <c r="A762" s="40"/>
      <c r="B762" s="40"/>
      <c r="C762" s="40"/>
      <c r="D762" s="419"/>
      <c r="E762" s="40"/>
      <c r="F762" s="40"/>
      <c r="G762" s="42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20"/>
      <c r="AE762" s="40"/>
    </row>
    <row r="763" ht="14.25" customHeight="1">
      <c r="A763" s="40"/>
      <c r="B763" s="40"/>
      <c r="C763" s="40"/>
      <c r="D763" s="419"/>
      <c r="E763" s="40"/>
      <c r="F763" s="40"/>
      <c r="G763" s="42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20"/>
      <c r="AE763" s="40"/>
    </row>
    <row r="764" ht="14.25" customHeight="1">
      <c r="A764" s="40"/>
      <c r="B764" s="40"/>
      <c r="C764" s="40"/>
      <c r="D764" s="419"/>
      <c r="E764" s="40"/>
      <c r="F764" s="40"/>
      <c r="G764" s="42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20"/>
      <c r="AE764" s="40"/>
    </row>
    <row r="765" ht="14.25" customHeight="1">
      <c r="A765" s="40"/>
      <c r="B765" s="40"/>
      <c r="C765" s="40"/>
      <c r="D765" s="419"/>
      <c r="E765" s="40"/>
      <c r="F765" s="40"/>
      <c r="G765" s="42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20"/>
      <c r="AE765" s="40"/>
    </row>
    <row r="766" ht="14.25" customHeight="1">
      <c r="A766" s="40"/>
      <c r="B766" s="40"/>
      <c r="C766" s="40"/>
      <c r="D766" s="419"/>
      <c r="E766" s="40"/>
      <c r="F766" s="40"/>
      <c r="G766" s="42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20"/>
      <c r="AE766" s="40"/>
    </row>
    <row r="767" ht="14.25" customHeight="1">
      <c r="A767" s="40"/>
      <c r="B767" s="40"/>
      <c r="C767" s="40"/>
      <c r="D767" s="419"/>
      <c r="E767" s="40"/>
      <c r="F767" s="40"/>
      <c r="G767" s="42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20"/>
      <c r="AE767" s="40"/>
    </row>
    <row r="768" ht="14.25" customHeight="1">
      <c r="A768" s="40"/>
      <c r="B768" s="40"/>
      <c r="C768" s="40"/>
      <c r="D768" s="419"/>
      <c r="E768" s="40"/>
      <c r="F768" s="40"/>
      <c r="G768" s="42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20"/>
      <c r="AE768" s="40"/>
    </row>
    <row r="769" ht="14.25" customHeight="1">
      <c r="A769" s="40"/>
      <c r="B769" s="40"/>
      <c r="C769" s="40"/>
      <c r="D769" s="419"/>
      <c r="E769" s="40"/>
      <c r="F769" s="40"/>
      <c r="G769" s="42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20"/>
      <c r="AE769" s="40"/>
    </row>
    <row r="770" ht="14.25" customHeight="1">
      <c r="A770" s="40"/>
      <c r="B770" s="40"/>
      <c r="C770" s="40"/>
      <c r="D770" s="419"/>
      <c r="E770" s="40"/>
      <c r="F770" s="40"/>
      <c r="G770" s="42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20"/>
      <c r="AE770" s="40"/>
    </row>
    <row r="771" ht="14.25" customHeight="1">
      <c r="A771" s="40"/>
      <c r="B771" s="40"/>
      <c r="C771" s="40"/>
      <c r="D771" s="419"/>
      <c r="E771" s="40"/>
      <c r="F771" s="40"/>
      <c r="G771" s="42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20"/>
      <c r="AE771" s="40"/>
    </row>
    <row r="772" ht="14.25" customHeight="1">
      <c r="A772" s="40"/>
      <c r="B772" s="40"/>
      <c r="C772" s="40"/>
      <c r="D772" s="419"/>
      <c r="E772" s="40"/>
      <c r="F772" s="40"/>
      <c r="G772" s="42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20"/>
      <c r="AE772" s="40"/>
    </row>
    <row r="773" ht="14.25" customHeight="1">
      <c r="A773" s="40"/>
      <c r="B773" s="40"/>
      <c r="C773" s="40"/>
      <c r="D773" s="419"/>
      <c r="E773" s="40"/>
      <c r="F773" s="40"/>
      <c r="G773" s="42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20"/>
      <c r="AE773" s="40"/>
    </row>
    <row r="774" ht="14.25" customHeight="1">
      <c r="A774" s="40"/>
      <c r="B774" s="40"/>
      <c r="C774" s="40"/>
      <c r="D774" s="419"/>
      <c r="E774" s="40"/>
      <c r="F774" s="40"/>
      <c r="G774" s="42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20"/>
      <c r="AE774" s="40"/>
    </row>
    <row r="775" ht="14.25" customHeight="1">
      <c r="A775" s="40"/>
      <c r="B775" s="40"/>
      <c r="C775" s="40"/>
      <c r="D775" s="419"/>
      <c r="E775" s="40"/>
      <c r="F775" s="40"/>
      <c r="G775" s="42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20"/>
      <c r="AE775" s="40"/>
    </row>
    <row r="776" ht="14.25" customHeight="1">
      <c r="A776" s="40"/>
      <c r="B776" s="40"/>
      <c r="C776" s="40"/>
      <c r="D776" s="419"/>
      <c r="E776" s="40"/>
      <c r="F776" s="40"/>
      <c r="G776" s="42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20"/>
      <c r="AE776" s="40"/>
    </row>
    <row r="777" ht="14.25" customHeight="1">
      <c r="A777" s="40"/>
      <c r="B777" s="40"/>
      <c r="C777" s="40"/>
      <c r="D777" s="419"/>
      <c r="E777" s="40"/>
      <c r="F777" s="40"/>
      <c r="G777" s="42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20"/>
      <c r="AE777" s="40"/>
    </row>
    <row r="778" ht="14.25" customHeight="1">
      <c r="A778" s="40"/>
      <c r="B778" s="40"/>
      <c r="C778" s="40"/>
      <c r="D778" s="419"/>
      <c r="E778" s="40"/>
      <c r="F778" s="40"/>
      <c r="G778" s="42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20"/>
      <c r="AE778" s="40"/>
    </row>
    <row r="779" ht="14.25" customHeight="1">
      <c r="A779" s="40"/>
      <c r="B779" s="40"/>
      <c r="C779" s="40"/>
      <c r="D779" s="419"/>
      <c r="E779" s="40"/>
      <c r="F779" s="40"/>
      <c r="G779" s="42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20"/>
      <c r="AE779" s="40"/>
    </row>
    <row r="780" ht="14.25" customHeight="1">
      <c r="A780" s="40"/>
      <c r="B780" s="40"/>
      <c r="C780" s="40"/>
      <c r="D780" s="419"/>
      <c r="E780" s="40"/>
      <c r="F780" s="40"/>
      <c r="G780" s="42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20"/>
      <c r="AE780" s="40"/>
    </row>
    <row r="781" ht="14.25" customHeight="1">
      <c r="A781" s="40"/>
      <c r="B781" s="40"/>
      <c r="C781" s="40"/>
      <c r="D781" s="419"/>
      <c r="E781" s="40"/>
      <c r="F781" s="40"/>
      <c r="G781" s="42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20"/>
      <c r="AE781" s="40"/>
    </row>
    <row r="782" ht="14.25" customHeight="1">
      <c r="A782" s="40"/>
      <c r="B782" s="40"/>
      <c r="C782" s="40"/>
      <c r="D782" s="419"/>
      <c r="E782" s="40"/>
      <c r="F782" s="40"/>
      <c r="G782" s="42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20"/>
      <c r="AE782" s="40"/>
    </row>
    <row r="783" ht="14.25" customHeight="1">
      <c r="A783" s="40"/>
      <c r="B783" s="40"/>
      <c r="C783" s="40"/>
      <c r="D783" s="419"/>
      <c r="E783" s="40"/>
      <c r="F783" s="40"/>
      <c r="G783" s="42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20"/>
      <c r="AE783" s="40"/>
    </row>
    <row r="784" ht="14.25" customHeight="1">
      <c r="A784" s="40"/>
      <c r="B784" s="40"/>
      <c r="C784" s="40"/>
      <c r="D784" s="419"/>
      <c r="E784" s="40"/>
      <c r="F784" s="40"/>
      <c r="G784" s="42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20"/>
      <c r="AE784" s="40"/>
    </row>
    <row r="785" ht="14.25" customHeight="1">
      <c r="A785" s="40"/>
      <c r="B785" s="40"/>
      <c r="C785" s="40"/>
      <c r="D785" s="419"/>
      <c r="E785" s="40"/>
      <c r="F785" s="40"/>
      <c r="G785" s="42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20"/>
      <c r="AE785" s="40"/>
    </row>
    <row r="786" ht="14.25" customHeight="1">
      <c r="A786" s="40"/>
      <c r="B786" s="40"/>
      <c r="C786" s="40"/>
      <c r="D786" s="419"/>
      <c r="E786" s="40"/>
      <c r="F786" s="40"/>
      <c r="G786" s="42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20"/>
      <c r="AE786" s="40"/>
    </row>
    <row r="787" ht="14.25" customHeight="1">
      <c r="A787" s="40"/>
      <c r="B787" s="40"/>
      <c r="C787" s="40"/>
      <c r="D787" s="419"/>
      <c r="E787" s="40"/>
      <c r="F787" s="40"/>
      <c r="G787" s="42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20"/>
      <c r="AE787" s="40"/>
    </row>
    <row r="788" ht="14.25" customHeight="1">
      <c r="A788" s="40"/>
      <c r="B788" s="40"/>
      <c r="C788" s="40"/>
      <c r="D788" s="419"/>
      <c r="E788" s="40"/>
      <c r="F788" s="40"/>
      <c r="G788" s="42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20"/>
      <c r="AE788" s="40"/>
    </row>
    <row r="789" ht="14.25" customHeight="1">
      <c r="A789" s="40"/>
      <c r="B789" s="40"/>
      <c r="C789" s="40"/>
      <c r="D789" s="419"/>
      <c r="E789" s="40"/>
      <c r="F789" s="40"/>
      <c r="G789" s="42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20"/>
      <c r="AE789" s="40"/>
    </row>
    <row r="790" ht="14.25" customHeight="1">
      <c r="A790" s="40"/>
      <c r="B790" s="40"/>
      <c r="C790" s="40"/>
      <c r="D790" s="419"/>
      <c r="E790" s="40"/>
      <c r="F790" s="40"/>
      <c r="G790" s="42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20"/>
      <c r="AE790" s="40"/>
    </row>
    <row r="791" ht="14.25" customHeight="1">
      <c r="A791" s="40"/>
      <c r="B791" s="40"/>
      <c r="C791" s="40"/>
      <c r="D791" s="419"/>
      <c r="E791" s="40"/>
      <c r="F791" s="40"/>
      <c r="G791" s="42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20"/>
      <c r="AE791" s="40"/>
    </row>
    <row r="792" ht="14.25" customHeight="1">
      <c r="A792" s="40"/>
      <c r="B792" s="40"/>
      <c r="C792" s="40"/>
      <c r="D792" s="419"/>
      <c r="E792" s="40"/>
      <c r="F792" s="40"/>
      <c r="G792" s="42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20"/>
      <c r="AE792" s="40"/>
    </row>
    <row r="793" ht="14.25" customHeight="1">
      <c r="A793" s="40"/>
      <c r="B793" s="40"/>
      <c r="C793" s="40"/>
      <c r="D793" s="419"/>
      <c r="E793" s="40"/>
      <c r="F793" s="40"/>
      <c r="G793" s="42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20"/>
      <c r="AE793" s="40"/>
    </row>
    <row r="794" ht="14.25" customHeight="1">
      <c r="A794" s="40"/>
      <c r="B794" s="40"/>
      <c r="C794" s="40"/>
      <c r="D794" s="419"/>
      <c r="E794" s="40"/>
      <c r="F794" s="40"/>
      <c r="G794" s="42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20"/>
      <c r="AE794" s="40"/>
    </row>
    <row r="795" ht="14.25" customHeight="1">
      <c r="A795" s="40"/>
      <c r="B795" s="40"/>
      <c r="C795" s="40"/>
      <c r="D795" s="419"/>
      <c r="E795" s="40"/>
      <c r="F795" s="40"/>
      <c r="G795" s="42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20"/>
      <c r="AE795" s="40"/>
    </row>
    <row r="796" ht="14.25" customHeight="1">
      <c r="A796" s="40"/>
      <c r="B796" s="40"/>
      <c r="C796" s="40"/>
      <c r="D796" s="419"/>
      <c r="E796" s="40"/>
      <c r="F796" s="40"/>
      <c r="G796" s="42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20"/>
      <c r="AE796" s="40"/>
    </row>
    <row r="797" ht="14.25" customHeight="1">
      <c r="A797" s="40"/>
      <c r="B797" s="40"/>
      <c r="C797" s="40"/>
      <c r="D797" s="419"/>
      <c r="E797" s="40"/>
      <c r="F797" s="40"/>
      <c r="G797" s="42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20"/>
      <c r="AE797" s="40"/>
    </row>
    <row r="798" ht="14.25" customHeight="1">
      <c r="A798" s="40"/>
      <c r="B798" s="40"/>
      <c r="C798" s="40"/>
      <c r="D798" s="419"/>
      <c r="E798" s="40"/>
      <c r="F798" s="40"/>
      <c r="G798" s="42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20"/>
      <c r="AE798" s="40"/>
    </row>
    <row r="799" ht="14.25" customHeight="1">
      <c r="A799" s="40"/>
      <c r="B799" s="40"/>
      <c r="C799" s="40"/>
      <c r="D799" s="419"/>
      <c r="E799" s="40"/>
      <c r="F799" s="40"/>
      <c r="G799" s="42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20"/>
      <c r="AE799" s="40"/>
    </row>
    <row r="800" ht="14.25" customHeight="1">
      <c r="A800" s="40"/>
      <c r="B800" s="40"/>
      <c r="C800" s="40"/>
      <c r="D800" s="419"/>
      <c r="E800" s="40"/>
      <c r="F800" s="40"/>
      <c r="G800" s="42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20"/>
      <c r="AE800" s="40"/>
    </row>
    <row r="801" ht="14.25" customHeight="1">
      <c r="A801" s="40"/>
      <c r="B801" s="40"/>
      <c r="C801" s="40"/>
      <c r="D801" s="419"/>
      <c r="E801" s="40"/>
      <c r="F801" s="40"/>
      <c r="G801" s="42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20"/>
      <c r="AE801" s="40"/>
    </row>
    <row r="802" ht="14.25" customHeight="1">
      <c r="A802" s="40"/>
      <c r="B802" s="40"/>
      <c r="C802" s="40"/>
      <c r="D802" s="419"/>
      <c r="E802" s="40"/>
      <c r="F802" s="40"/>
      <c r="G802" s="42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20"/>
      <c r="AE802" s="40"/>
    </row>
    <row r="803" ht="14.25" customHeight="1">
      <c r="A803" s="40"/>
      <c r="B803" s="40"/>
      <c r="C803" s="40"/>
      <c r="D803" s="419"/>
      <c r="E803" s="40"/>
      <c r="F803" s="40"/>
      <c r="G803" s="42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20"/>
      <c r="AE803" s="40"/>
    </row>
    <row r="804" ht="14.25" customHeight="1">
      <c r="A804" s="40"/>
      <c r="B804" s="40"/>
      <c r="C804" s="40"/>
      <c r="D804" s="419"/>
      <c r="E804" s="40"/>
      <c r="F804" s="40"/>
      <c r="G804" s="42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20"/>
      <c r="AE804" s="40"/>
    </row>
    <row r="805" ht="14.25" customHeight="1">
      <c r="A805" s="40"/>
      <c r="B805" s="40"/>
      <c r="C805" s="40"/>
      <c r="D805" s="419"/>
      <c r="E805" s="40"/>
      <c r="F805" s="40"/>
      <c r="G805" s="42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20"/>
      <c r="AE805" s="40"/>
    </row>
    <row r="806" ht="14.25" customHeight="1">
      <c r="A806" s="40"/>
      <c r="B806" s="40"/>
      <c r="C806" s="40"/>
      <c r="D806" s="419"/>
      <c r="E806" s="40"/>
      <c r="F806" s="40"/>
      <c r="G806" s="42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20"/>
      <c r="AE806" s="40"/>
    </row>
    <row r="807" ht="14.25" customHeight="1">
      <c r="A807" s="40"/>
      <c r="B807" s="40"/>
      <c r="C807" s="40"/>
      <c r="D807" s="419"/>
      <c r="E807" s="40"/>
      <c r="F807" s="40"/>
      <c r="G807" s="42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20"/>
      <c r="AE807" s="40"/>
    </row>
    <row r="808" ht="14.25" customHeight="1">
      <c r="A808" s="40"/>
      <c r="B808" s="40"/>
      <c r="C808" s="40"/>
      <c r="D808" s="419"/>
      <c r="E808" s="40"/>
      <c r="F808" s="40"/>
      <c r="G808" s="42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20"/>
      <c r="AE808" s="40"/>
    </row>
    <row r="809" ht="14.25" customHeight="1">
      <c r="A809" s="40"/>
      <c r="B809" s="40"/>
      <c r="C809" s="40"/>
      <c r="D809" s="419"/>
      <c r="E809" s="40"/>
      <c r="F809" s="40"/>
      <c r="G809" s="42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20"/>
      <c r="AE809" s="40"/>
    </row>
    <row r="810" ht="14.25" customHeight="1">
      <c r="A810" s="40"/>
      <c r="B810" s="40"/>
      <c r="C810" s="40"/>
      <c r="D810" s="419"/>
      <c r="E810" s="40"/>
      <c r="F810" s="40"/>
      <c r="G810" s="42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20"/>
      <c r="AE810" s="40"/>
    </row>
    <row r="811" ht="14.25" customHeight="1">
      <c r="A811" s="40"/>
      <c r="B811" s="40"/>
      <c r="C811" s="40"/>
      <c r="D811" s="419"/>
      <c r="E811" s="40"/>
      <c r="F811" s="40"/>
      <c r="G811" s="42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20"/>
      <c r="AE811" s="40"/>
    </row>
    <row r="812" ht="14.25" customHeight="1">
      <c r="A812" s="40"/>
      <c r="B812" s="40"/>
      <c r="C812" s="40"/>
      <c r="D812" s="419"/>
      <c r="E812" s="40"/>
      <c r="F812" s="40"/>
      <c r="G812" s="42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20"/>
      <c r="AE812" s="40"/>
    </row>
    <row r="813" ht="14.25" customHeight="1">
      <c r="A813" s="40"/>
      <c r="B813" s="40"/>
      <c r="C813" s="40"/>
      <c r="D813" s="419"/>
      <c r="E813" s="40"/>
      <c r="F813" s="40"/>
      <c r="G813" s="42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20"/>
      <c r="AE813" s="40"/>
    </row>
    <row r="814" ht="14.25" customHeight="1">
      <c r="A814" s="40"/>
      <c r="B814" s="40"/>
      <c r="C814" s="40"/>
      <c r="D814" s="419"/>
      <c r="E814" s="40"/>
      <c r="F814" s="40"/>
      <c r="G814" s="42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20"/>
      <c r="AE814" s="40"/>
    </row>
    <row r="815" ht="14.25" customHeight="1">
      <c r="A815" s="40"/>
      <c r="B815" s="40"/>
      <c r="C815" s="40"/>
      <c r="D815" s="419"/>
      <c r="E815" s="40"/>
      <c r="F815" s="40"/>
      <c r="G815" s="42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20"/>
      <c r="AE815" s="40"/>
    </row>
    <row r="816" ht="14.25" customHeight="1">
      <c r="A816" s="40"/>
      <c r="B816" s="40"/>
      <c r="C816" s="40"/>
      <c r="D816" s="419"/>
      <c r="E816" s="40"/>
      <c r="F816" s="40"/>
      <c r="G816" s="42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20"/>
      <c r="AE816" s="40"/>
    </row>
    <row r="817" ht="14.25" customHeight="1">
      <c r="A817" s="40"/>
      <c r="B817" s="40"/>
      <c r="C817" s="40"/>
      <c r="D817" s="419"/>
      <c r="E817" s="40"/>
      <c r="F817" s="40"/>
      <c r="G817" s="42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20"/>
      <c r="AE817" s="40"/>
    </row>
    <row r="818" ht="14.25" customHeight="1">
      <c r="A818" s="40"/>
      <c r="B818" s="40"/>
      <c r="C818" s="40"/>
      <c r="D818" s="419"/>
      <c r="E818" s="40"/>
      <c r="F818" s="40"/>
      <c r="G818" s="42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20"/>
      <c r="AE818" s="40"/>
    </row>
    <row r="819" ht="14.25" customHeight="1">
      <c r="A819" s="40"/>
      <c r="B819" s="40"/>
      <c r="C819" s="40"/>
      <c r="D819" s="419"/>
      <c r="E819" s="40"/>
      <c r="F819" s="40"/>
      <c r="G819" s="42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20"/>
      <c r="AE819" s="40"/>
    </row>
    <row r="820" ht="14.25" customHeight="1">
      <c r="A820" s="40"/>
      <c r="B820" s="40"/>
      <c r="C820" s="40"/>
      <c r="D820" s="419"/>
      <c r="E820" s="40"/>
      <c r="F820" s="40"/>
      <c r="G820" s="42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20"/>
      <c r="AE820" s="40"/>
    </row>
    <row r="821" ht="14.25" customHeight="1">
      <c r="A821" s="40"/>
      <c r="B821" s="40"/>
      <c r="C821" s="40"/>
      <c r="D821" s="419"/>
      <c r="E821" s="40"/>
      <c r="F821" s="40"/>
      <c r="G821" s="42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20"/>
      <c r="AE821" s="40"/>
    </row>
    <row r="822" ht="14.25" customHeight="1">
      <c r="A822" s="40"/>
      <c r="B822" s="40"/>
      <c r="C822" s="40"/>
      <c r="D822" s="419"/>
      <c r="E822" s="40"/>
      <c r="F822" s="40"/>
      <c r="G822" s="42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20"/>
      <c r="AE822" s="40"/>
    </row>
    <row r="823" ht="14.25" customHeight="1">
      <c r="A823" s="40"/>
      <c r="B823" s="40"/>
      <c r="C823" s="40"/>
      <c r="D823" s="419"/>
      <c r="E823" s="40"/>
      <c r="F823" s="40"/>
      <c r="G823" s="42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20"/>
      <c r="AE823" s="40"/>
    </row>
    <row r="824" ht="14.25" customHeight="1">
      <c r="A824" s="40"/>
      <c r="B824" s="40"/>
      <c r="C824" s="40"/>
      <c r="D824" s="419"/>
      <c r="E824" s="40"/>
      <c r="F824" s="40"/>
      <c r="G824" s="42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20"/>
      <c r="AE824" s="40"/>
    </row>
    <row r="825" ht="14.25" customHeight="1">
      <c r="A825" s="40"/>
      <c r="B825" s="40"/>
      <c r="C825" s="40"/>
      <c r="D825" s="419"/>
      <c r="E825" s="40"/>
      <c r="F825" s="40"/>
      <c r="G825" s="42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20"/>
      <c r="AE825" s="40"/>
    </row>
    <row r="826" ht="14.25" customHeight="1">
      <c r="A826" s="40"/>
      <c r="B826" s="40"/>
      <c r="C826" s="40"/>
      <c r="D826" s="419"/>
      <c r="E826" s="40"/>
      <c r="F826" s="40"/>
      <c r="G826" s="42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20"/>
      <c r="AE826" s="40"/>
    </row>
    <row r="827" ht="14.25" customHeight="1">
      <c r="A827" s="40"/>
      <c r="B827" s="40"/>
      <c r="C827" s="40"/>
      <c r="D827" s="419"/>
      <c r="E827" s="40"/>
      <c r="F827" s="40"/>
      <c r="G827" s="42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20"/>
      <c r="AE827" s="40"/>
    </row>
    <row r="828" ht="14.25" customHeight="1">
      <c r="A828" s="40"/>
      <c r="B828" s="40"/>
      <c r="C828" s="40"/>
      <c r="D828" s="419"/>
      <c r="E828" s="40"/>
      <c r="F828" s="40"/>
      <c r="G828" s="42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20"/>
      <c r="AE828" s="40"/>
    </row>
    <row r="829" ht="14.25" customHeight="1">
      <c r="A829" s="40"/>
      <c r="B829" s="40"/>
      <c r="C829" s="40"/>
      <c r="D829" s="419"/>
      <c r="E829" s="40"/>
      <c r="F829" s="40"/>
      <c r="G829" s="42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20"/>
      <c r="AE829" s="40"/>
    </row>
    <row r="830" ht="14.25" customHeight="1">
      <c r="A830" s="40"/>
      <c r="B830" s="40"/>
      <c r="C830" s="40"/>
      <c r="D830" s="419"/>
      <c r="E830" s="40"/>
      <c r="F830" s="40"/>
      <c r="G830" s="42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20"/>
      <c r="AE830" s="40"/>
    </row>
    <row r="831" ht="14.25" customHeight="1">
      <c r="A831" s="40"/>
      <c r="B831" s="40"/>
      <c r="C831" s="40"/>
      <c r="D831" s="419"/>
      <c r="E831" s="40"/>
      <c r="F831" s="40"/>
      <c r="G831" s="42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20"/>
      <c r="AE831" s="40"/>
    </row>
    <row r="832" ht="14.25" customHeight="1">
      <c r="A832" s="40"/>
      <c r="B832" s="40"/>
      <c r="C832" s="40"/>
      <c r="D832" s="419"/>
      <c r="E832" s="40"/>
      <c r="F832" s="40"/>
      <c r="G832" s="42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20"/>
      <c r="AE832" s="40"/>
    </row>
    <row r="833" ht="14.25" customHeight="1">
      <c r="A833" s="40"/>
      <c r="B833" s="40"/>
      <c r="C833" s="40"/>
      <c r="D833" s="419"/>
      <c r="E833" s="40"/>
      <c r="F833" s="40"/>
      <c r="G833" s="42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20"/>
      <c r="AE833" s="40"/>
    </row>
    <row r="834" ht="14.25" customHeight="1">
      <c r="A834" s="40"/>
      <c r="B834" s="40"/>
      <c r="C834" s="40"/>
      <c r="D834" s="419"/>
      <c r="E834" s="40"/>
      <c r="F834" s="40"/>
      <c r="G834" s="42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20"/>
      <c r="AE834" s="40"/>
    </row>
    <row r="835" ht="14.25" customHeight="1">
      <c r="A835" s="40"/>
      <c r="B835" s="40"/>
      <c r="C835" s="40"/>
      <c r="D835" s="419"/>
      <c r="E835" s="40"/>
      <c r="F835" s="40"/>
      <c r="G835" s="42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20"/>
      <c r="AE835" s="40"/>
    </row>
    <row r="836" ht="14.25" customHeight="1">
      <c r="A836" s="40"/>
      <c r="B836" s="40"/>
      <c r="C836" s="40"/>
      <c r="D836" s="419"/>
      <c r="E836" s="40"/>
      <c r="F836" s="40"/>
      <c r="G836" s="42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20"/>
      <c r="AE836" s="40"/>
    </row>
    <row r="837" ht="14.25" customHeight="1">
      <c r="A837" s="40"/>
      <c r="B837" s="40"/>
      <c r="C837" s="40"/>
      <c r="D837" s="419"/>
      <c r="E837" s="40"/>
      <c r="F837" s="40"/>
      <c r="G837" s="42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20"/>
      <c r="AE837" s="40"/>
    </row>
    <row r="838" ht="14.25" customHeight="1">
      <c r="A838" s="40"/>
      <c r="B838" s="40"/>
      <c r="C838" s="40"/>
      <c r="D838" s="419"/>
      <c r="E838" s="40"/>
      <c r="F838" s="40"/>
      <c r="G838" s="42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20"/>
      <c r="AE838" s="40"/>
    </row>
    <row r="839" ht="14.25" customHeight="1">
      <c r="A839" s="40"/>
      <c r="B839" s="40"/>
      <c r="C839" s="40"/>
      <c r="D839" s="419"/>
      <c r="E839" s="40"/>
      <c r="F839" s="40"/>
      <c r="G839" s="42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20"/>
      <c r="AE839" s="40"/>
    </row>
    <row r="840" ht="14.25" customHeight="1">
      <c r="A840" s="40"/>
      <c r="B840" s="40"/>
      <c r="C840" s="40"/>
      <c r="D840" s="419"/>
      <c r="E840" s="40"/>
      <c r="F840" s="40"/>
      <c r="G840" s="42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20"/>
      <c r="AE840" s="40"/>
    </row>
    <row r="841" ht="14.25" customHeight="1">
      <c r="A841" s="40"/>
      <c r="B841" s="40"/>
      <c r="C841" s="40"/>
      <c r="D841" s="419"/>
      <c r="E841" s="40"/>
      <c r="F841" s="40"/>
      <c r="G841" s="42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20"/>
      <c r="AE841" s="40"/>
    </row>
    <row r="842" ht="14.25" customHeight="1">
      <c r="A842" s="40"/>
      <c r="B842" s="40"/>
      <c r="C842" s="40"/>
      <c r="D842" s="419"/>
      <c r="E842" s="40"/>
      <c r="F842" s="40"/>
      <c r="G842" s="42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20"/>
      <c r="AE842" s="40"/>
    </row>
    <row r="843" ht="14.25" customHeight="1">
      <c r="A843" s="40"/>
      <c r="B843" s="40"/>
      <c r="C843" s="40"/>
      <c r="D843" s="419"/>
      <c r="E843" s="40"/>
      <c r="F843" s="40"/>
      <c r="G843" s="42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20"/>
      <c r="AE843" s="40"/>
    </row>
    <row r="844" ht="14.25" customHeight="1">
      <c r="A844" s="40"/>
      <c r="B844" s="40"/>
      <c r="C844" s="40"/>
      <c r="D844" s="419"/>
      <c r="E844" s="40"/>
      <c r="F844" s="40"/>
      <c r="G844" s="42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20"/>
      <c r="AE844" s="40"/>
    </row>
    <row r="845" ht="14.25" customHeight="1">
      <c r="A845" s="40"/>
      <c r="B845" s="40"/>
      <c r="C845" s="40"/>
      <c r="D845" s="419"/>
      <c r="E845" s="40"/>
      <c r="F845" s="40"/>
      <c r="G845" s="42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20"/>
      <c r="AE845" s="40"/>
    </row>
    <row r="846" ht="14.25" customHeight="1">
      <c r="A846" s="40"/>
      <c r="B846" s="40"/>
      <c r="C846" s="40"/>
      <c r="D846" s="419"/>
      <c r="E846" s="40"/>
      <c r="F846" s="40"/>
      <c r="G846" s="42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20"/>
      <c r="AE846" s="40"/>
    </row>
    <row r="847" ht="14.25" customHeight="1">
      <c r="A847" s="40"/>
      <c r="B847" s="40"/>
      <c r="C847" s="40"/>
      <c r="D847" s="419"/>
      <c r="E847" s="40"/>
      <c r="F847" s="40"/>
      <c r="G847" s="42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20"/>
      <c r="AE847" s="40"/>
    </row>
    <row r="848" ht="14.25" customHeight="1">
      <c r="A848" s="40"/>
      <c r="B848" s="40"/>
      <c r="C848" s="40"/>
      <c r="D848" s="419"/>
      <c r="E848" s="40"/>
      <c r="F848" s="40"/>
      <c r="G848" s="42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20"/>
      <c r="AE848" s="40"/>
    </row>
    <row r="849" ht="14.25" customHeight="1">
      <c r="A849" s="40"/>
      <c r="B849" s="40"/>
      <c r="C849" s="40"/>
      <c r="D849" s="419"/>
      <c r="E849" s="40"/>
      <c r="F849" s="40"/>
      <c r="G849" s="42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20"/>
      <c r="AE849" s="40"/>
    </row>
    <row r="850" ht="14.25" customHeight="1">
      <c r="A850" s="40"/>
      <c r="B850" s="40"/>
      <c r="C850" s="40"/>
      <c r="D850" s="419"/>
      <c r="E850" s="40"/>
      <c r="F850" s="40"/>
      <c r="G850" s="42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20"/>
      <c r="AE850" s="40"/>
    </row>
    <row r="851" ht="14.25" customHeight="1">
      <c r="A851" s="40"/>
      <c r="B851" s="40"/>
      <c r="C851" s="40"/>
      <c r="D851" s="419"/>
      <c r="E851" s="40"/>
      <c r="F851" s="40"/>
      <c r="G851" s="42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20"/>
      <c r="AE851" s="40"/>
    </row>
    <row r="852" ht="14.25" customHeight="1">
      <c r="A852" s="40"/>
      <c r="B852" s="40"/>
      <c r="C852" s="40"/>
      <c r="D852" s="419"/>
      <c r="E852" s="40"/>
      <c r="F852" s="40"/>
      <c r="G852" s="42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20"/>
      <c r="AE852" s="40"/>
    </row>
    <row r="853" ht="14.25" customHeight="1">
      <c r="A853" s="40"/>
      <c r="B853" s="40"/>
      <c r="C853" s="40"/>
      <c r="D853" s="419"/>
      <c r="E853" s="40"/>
      <c r="F853" s="40"/>
      <c r="G853" s="42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20"/>
      <c r="AE853" s="40"/>
    </row>
    <row r="854" ht="14.25" customHeight="1">
      <c r="A854" s="40"/>
      <c r="B854" s="40"/>
      <c r="C854" s="40"/>
      <c r="D854" s="419"/>
      <c r="E854" s="40"/>
      <c r="F854" s="40"/>
      <c r="G854" s="42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20"/>
      <c r="AE854" s="40"/>
    </row>
    <row r="855" ht="14.25" customHeight="1">
      <c r="A855" s="40"/>
      <c r="B855" s="40"/>
      <c r="C855" s="40"/>
      <c r="D855" s="419"/>
      <c r="E855" s="40"/>
      <c r="F855" s="40"/>
      <c r="G855" s="42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20"/>
      <c r="AE855" s="40"/>
    </row>
    <row r="856" ht="14.25" customHeight="1">
      <c r="A856" s="40"/>
      <c r="B856" s="40"/>
      <c r="C856" s="40"/>
      <c r="D856" s="419"/>
      <c r="E856" s="40"/>
      <c r="F856" s="40"/>
      <c r="G856" s="42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20"/>
      <c r="AE856" s="40"/>
    </row>
    <row r="857" ht="14.25" customHeight="1">
      <c r="A857" s="40"/>
      <c r="B857" s="40"/>
      <c r="C857" s="40"/>
      <c r="D857" s="419"/>
      <c r="E857" s="40"/>
      <c r="F857" s="40"/>
      <c r="G857" s="42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20"/>
      <c r="AE857" s="40"/>
    </row>
    <row r="858" ht="14.25" customHeight="1">
      <c r="A858" s="40"/>
      <c r="B858" s="40"/>
      <c r="C858" s="40"/>
      <c r="D858" s="419"/>
      <c r="E858" s="40"/>
      <c r="F858" s="40"/>
      <c r="G858" s="42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20"/>
      <c r="AE858" s="40"/>
    </row>
    <row r="859" ht="14.25" customHeight="1">
      <c r="A859" s="40"/>
      <c r="B859" s="40"/>
      <c r="C859" s="40"/>
      <c r="D859" s="419"/>
      <c r="E859" s="40"/>
      <c r="F859" s="40"/>
      <c r="G859" s="42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20"/>
      <c r="AE859" s="40"/>
    </row>
    <row r="860" ht="14.25" customHeight="1">
      <c r="A860" s="40"/>
      <c r="B860" s="40"/>
      <c r="C860" s="40"/>
      <c r="D860" s="419"/>
      <c r="E860" s="40"/>
      <c r="F860" s="40"/>
      <c r="G860" s="42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20"/>
      <c r="AE860" s="40"/>
    </row>
    <row r="861" ht="14.25" customHeight="1">
      <c r="A861" s="40"/>
      <c r="B861" s="40"/>
      <c r="C861" s="40"/>
      <c r="D861" s="419"/>
      <c r="E861" s="40"/>
      <c r="F861" s="40"/>
      <c r="G861" s="42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20"/>
      <c r="AE861" s="40"/>
    </row>
    <row r="862" ht="14.25" customHeight="1">
      <c r="A862" s="40"/>
      <c r="B862" s="40"/>
      <c r="C862" s="40"/>
      <c r="D862" s="419"/>
      <c r="E862" s="40"/>
      <c r="F862" s="40"/>
      <c r="G862" s="42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20"/>
      <c r="AE862" s="40"/>
    </row>
    <row r="863" ht="14.25" customHeight="1">
      <c r="A863" s="40"/>
      <c r="B863" s="40"/>
      <c r="C863" s="40"/>
      <c r="D863" s="419"/>
      <c r="E863" s="40"/>
      <c r="F863" s="40"/>
      <c r="G863" s="42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20"/>
      <c r="AE863" s="40"/>
    </row>
    <row r="864" ht="14.25" customHeight="1">
      <c r="A864" s="40"/>
      <c r="B864" s="40"/>
      <c r="C864" s="40"/>
      <c r="D864" s="419"/>
      <c r="E864" s="40"/>
      <c r="F864" s="40"/>
      <c r="G864" s="42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20"/>
      <c r="AE864" s="40"/>
    </row>
    <row r="865" ht="14.25" customHeight="1">
      <c r="A865" s="40"/>
      <c r="B865" s="40"/>
      <c r="C865" s="40"/>
      <c r="D865" s="419"/>
      <c r="E865" s="40"/>
      <c r="F865" s="40"/>
      <c r="G865" s="42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20"/>
      <c r="AE865" s="40"/>
    </row>
    <row r="866" ht="14.25" customHeight="1">
      <c r="A866" s="40"/>
      <c r="B866" s="40"/>
      <c r="C866" s="40"/>
      <c r="D866" s="419"/>
      <c r="E866" s="40"/>
      <c r="F866" s="40"/>
      <c r="G866" s="42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20"/>
      <c r="AE866" s="40"/>
    </row>
    <row r="867" ht="14.25" customHeight="1">
      <c r="A867" s="40"/>
      <c r="B867" s="40"/>
      <c r="C867" s="40"/>
      <c r="D867" s="419"/>
      <c r="E867" s="40"/>
      <c r="F867" s="40"/>
      <c r="G867" s="42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20"/>
      <c r="AE867" s="40"/>
    </row>
    <row r="868" ht="14.25" customHeight="1">
      <c r="A868" s="40"/>
      <c r="B868" s="40"/>
      <c r="C868" s="40"/>
      <c r="D868" s="419"/>
      <c r="E868" s="40"/>
      <c r="F868" s="40"/>
      <c r="G868" s="42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20"/>
      <c r="AE868" s="40"/>
    </row>
    <row r="869" ht="14.25" customHeight="1">
      <c r="A869" s="40"/>
      <c r="B869" s="40"/>
      <c r="C869" s="40"/>
      <c r="D869" s="419"/>
      <c r="E869" s="40"/>
      <c r="F869" s="40"/>
      <c r="G869" s="42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20"/>
      <c r="AE869" s="40"/>
    </row>
    <row r="870" ht="14.25" customHeight="1">
      <c r="A870" s="40"/>
      <c r="B870" s="40"/>
      <c r="C870" s="40"/>
      <c r="D870" s="419"/>
      <c r="E870" s="40"/>
      <c r="F870" s="40"/>
      <c r="G870" s="42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20"/>
      <c r="AE870" s="40"/>
    </row>
    <row r="871" ht="14.25" customHeight="1">
      <c r="A871" s="40"/>
      <c r="B871" s="40"/>
      <c r="C871" s="40"/>
      <c r="D871" s="419"/>
      <c r="E871" s="40"/>
      <c r="F871" s="40"/>
      <c r="G871" s="42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20"/>
      <c r="AE871" s="40"/>
    </row>
    <row r="872" ht="14.25" customHeight="1">
      <c r="A872" s="40"/>
      <c r="B872" s="40"/>
      <c r="C872" s="40"/>
      <c r="D872" s="419"/>
      <c r="E872" s="40"/>
      <c r="F872" s="40"/>
      <c r="G872" s="42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20"/>
      <c r="AE872" s="40"/>
    </row>
    <row r="873" ht="14.25" customHeight="1">
      <c r="A873" s="40"/>
      <c r="B873" s="40"/>
      <c r="C873" s="40"/>
      <c r="D873" s="419"/>
      <c r="E873" s="40"/>
      <c r="F873" s="40"/>
      <c r="G873" s="42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20"/>
      <c r="AE873" s="40"/>
    </row>
    <row r="874" ht="14.25" customHeight="1">
      <c r="A874" s="40"/>
      <c r="B874" s="40"/>
      <c r="C874" s="40"/>
      <c r="D874" s="419"/>
      <c r="E874" s="40"/>
      <c r="F874" s="40"/>
      <c r="G874" s="42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20"/>
      <c r="AE874" s="40"/>
    </row>
    <row r="875" ht="14.25" customHeight="1">
      <c r="A875" s="40"/>
      <c r="B875" s="40"/>
      <c r="C875" s="40"/>
      <c r="D875" s="419"/>
      <c r="E875" s="40"/>
      <c r="F875" s="40"/>
      <c r="G875" s="42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20"/>
      <c r="AE875" s="40"/>
    </row>
    <row r="876" ht="14.25" customHeight="1">
      <c r="A876" s="40"/>
      <c r="B876" s="40"/>
      <c r="C876" s="40"/>
      <c r="D876" s="419"/>
      <c r="E876" s="40"/>
      <c r="F876" s="40"/>
      <c r="G876" s="42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20"/>
      <c r="AE876" s="40"/>
    </row>
    <row r="877" ht="14.25" customHeight="1">
      <c r="A877" s="40"/>
      <c r="B877" s="40"/>
      <c r="C877" s="40"/>
      <c r="D877" s="419"/>
      <c r="E877" s="40"/>
      <c r="F877" s="40"/>
      <c r="G877" s="42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20"/>
      <c r="AE877" s="40"/>
    </row>
    <row r="878" ht="14.25" customHeight="1">
      <c r="A878" s="40"/>
      <c r="B878" s="40"/>
      <c r="C878" s="40"/>
      <c r="D878" s="419"/>
      <c r="E878" s="40"/>
      <c r="F878" s="40"/>
      <c r="G878" s="42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20"/>
      <c r="AE878" s="40"/>
    </row>
    <row r="879" ht="14.25" customHeight="1">
      <c r="A879" s="40"/>
      <c r="B879" s="40"/>
      <c r="C879" s="40"/>
      <c r="D879" s="419"/>
      <c r="E879" s="40"/>
      <c r="F879" s="40"/>
      <c r="G879" s="42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20"/>
      <c r="AE879" s="40"/>
    </row>
    <row r="880" ht="14.25" customHeight="1">
      <c r="A880" s="40"/>
      <c r="B880" s="40"/>
      <c r="C880" s="40"/>
      <c r="D880" s="419"/>
      <c r="E880" s="40"/>
      <c r="F880" s="40"/>
      <c r="G880" s="42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20"/>
      <c r="AE880" s="40"/>
    </row>
    <row r="881" ht="14.25" customHeight="1">
      <c r="A881" s="40"/>
      <c r="B881" s="40"/>
      <c r="C881" s="40"/>
      <c r="D881" s="419"/>
      <c r="E881" s="40"/>
      <c r="F881" s="40"/>
      <c r="G881" s="42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20"/>
      <c r="AE881" s="40"/>
    </row>
    <row r="882" ht="14.25" customHeight="1">
      <c r="A882" s="40"/>
      <c r="B882" s="40"/>
      <c r="C882" s="40"/>
      <c r="D882" s="419"/>
      <c r="E882" s="40"/>
      <c r="F882" s="40"/>
      <c r="G882" s="42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20"/>
      <c r="AE882" s="40"/>
    </row>
    <row r="883" ht="14.25" customHeight="1">
      <c r="A883" s="40"/>
      <c r="B883" s="40"/>
      <c r="C883" s="40"/>
      <c r="D883" s="419"/>
      <c r="E883" s="40"/>
      <c r="F883" s="40"/>
      <c r="G883" s="42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20"/>
      <c r="AE883" s="40"/>
    </row>
    <row r="884" ht="14.25" customHeight="1">
      <c r="A884" s="40"/>
      <c r="B884" s="40"/>
      <c r="C884" s="40"/>
      <c r="D884" s="419"/>
      <c r="E884" s="40"/>
      <c r="F884" s="40"/>
      <c r="G884" s="42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20"/>
      <c r="AE884" s="40"/>
    </row>
    <row r="885" ht="14.25" customHeight="1">
      <c r="A885" s="40"/>
      <c r="B885" s="40"/>
      <c r="C885" s="40"/>
      <c r="D885" s="419"/>
      <c r="E885" s="40"/>
      <c r="F885" s="40"/>
      <c r="G885" s="42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20"/>
      <c r="AE885" s="40"/>
    </row>
    <row r="886" ht="14.25" customHeight="1">
      <c r="A886" s="40"/>
      <c r="B886" s="40"/>
      <c r="C886" s="40"/>
      <c r="D886" s="419"/>
      <c r="E886" s="40"/>
      <c r="F886" s="40"/>
      <c r="G886" s="42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20"/>
      <c r="AE886" s="40"/>
    </row>
    <row r="887" ht="14.25" customHeight="1">
      <c r="A887" s="40"/>
      <c r="B887" s="40"/>
      <c r="C887" s="40"/>
      <c r="D887" s="419"/>
      <c r="E887" s="40"/>
      <c r="F887" s="40"/>
      <c r="G887" s="42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20"/>
      <c r="AE887" s="40"/>
    </row>
    <row r="888" ht="14.25" customHeight="1">
      <c r="A888" s="40"/>
      <c r="B888" s="40"/>
      <c r="C888" s="40"/>
      <c r="D888" s="419"/>
      <c r="E888" s="40"/>
      <c r="F888" s="40"/>
      <c r="G888" s="42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20"/>
      <c r="AE888" s="40"/>
    </row>
    <row r="889" ht="14.25" customHeight="1">
      <c r="A889" s="40"/>
      <c r="B889" s="40"/>
      <c r="C889" s="40"/>
      <c r="D889" s="419"/>
      <c r="E889" s="40"/>
      <c r="F889" s="40"/>
      <c r="G889" s="42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20"/>
      <c r="AE889" s="40"/>
    </row>
    <row r="890" ht="14.25" customHeight="1">
      <c r="A890" s="40"/>
      <c r="B890" s="40"/>
      <c r="C890" s="40"/>
      <c r="D890" s="419"/>
      <c r="E890" s="40"/>
      <c r="F890" s="40"/>
      <c r="G890" s="42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20"/>
      <c r="AE890" s="40"/>
    </row>
    <row r="891" ht="14.25" customHeight="1">
      <c r="A891" s="40"/>
      <c r="B891" s="40"/>
      <c r="C891" s="40"/>
      <c r="D891" s="419"/>
      <c r="E891" s="40"/>
      <c r="F891" s="40"/>
      <c r="G891" s="42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20"/>
      <c r="AE891" s="40"/>
    </row>
    <row r="892" ht="14.25" customHeight="1">
      <c r="A892" s="40"/>
      <c r="B892" s="40"/>
      <c r="C892" s="40"/>
      <c r="D892" s="419"/>
      <c r="E892" s="40"/>
      <c r="F892" s="40"/>
      <c r="G892" s="42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20"/>
      <c r="AE892" s="40"/>
    </row>
    <row r="893" ht="14.25" customHeight="1">
      <c r="A893" s="40"/>
      <c r="B893" s="40"/>
      <c r="C893" s="40"/>
      <c r="D893" s="419"/>
      <c r="E893" s="40"/>
      <c r="F893" s="40"/>
      <c r="G893" s="42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20"/>
      <c r="AE893" s="40"/>
    </row>
    <row r="894" ht="14.25" customHeight="1">
      <c r="A894" s="40"/>
      <c r="B894" s="40"/>
      <c r="C894" s="40"/>
      <c r="D894" s="419"/>
      <c r="E894" s="40"/>
      <c r="F894" s="40"/>
      <c r="G894" s="42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20"/>
      <c r="AE894" s="40"/>
    </row>
    <row r="895" ht="14.25" customHeight="1">
      <c r="A895" s="40"/>
      <c r="B895" s="40"/>
      <c r="C895" s="40"/>
      <c r="D895" s="419"/>
      <c r="E895" s="40"/>
      <c r="F895" s="40"/>
      <c r="G895" s="42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20"/>
      <c r="AE895" s="40"/>
    </row>
    <row r="896" ht="14.25" customHeight="1">
      <c r="A896" s="40"/>
      <c r="B896" s="40"/>
      <c r="C896" s="40"/>
      <c r="D896" s="419"/>
      <c r="E896" s="40"/>
      <c r="F896" s="40"/>
      <c r="G896" s="42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20"/>
      <c r="AE896" s="40"/>
    </row>
    <row r="897" ht="14.25" customHeight="1">
      <c r="A897" s="40"/>
      <c r="B897" s="40"/>
      <c r="C897" s="40"/>
      <c r="D897" s="419"/>
      <c r="E897" s="40"/>
      <c r="F897" s="40"/>
      <c r="G897" s="42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20"/>
      <c r="AE897" s="40"/>
    </row>
    <row r="898" ht="14.25" customHeight="1">
      <c r="A898" s="40"/>
      <c r="B898" s="40"/>
      <c r="C898" s="40"/>
      <c r="D898" s="419"/>
      <c r="E898" s="40"/>
      <c r="F898" s="40"/>
      <c r="G898" s="42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20"/>
      <c r="AE898" s="40"/>
    </row>
    <row r="899" ht="14.25" customHeight="1">
      <c r="A899" s="40"/>
      <c r="B899" s="40"/>
      <c r="C899" s="40"/>
      <c r="D899" s="419"/>
      <c r="E899" s="40"/>
      <c r="F899" s="40"/>
      <c r="G899" s="42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20"/>
      <c r="AE899" s="40"/>
    </row>
    <row r="900" ht="14.25" customHeight="1">
      <c r="A900" s="40"/>
      <c r="B900" s="40"/>
      <c r="C900" s="40"/>
      <c r="D900" s="419"/>
      <c r="E900" s="40"/>
      <c r="F900" s="40"/>
      <c r="G900" s="42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20"/>
      <c r="AE900" s="40"/>
    </row>
    <row r="901" ht="14.25" customHeight="1">
      <c r="A901" s="40"/>
      <c r="B901" s="40"/>
      <c r="C901" s="40"/>
      <c r="D901" s="419"/>
      <c r="E901" s="40"/>
      <c r="F901" s="40"/>
      <c r="G901" s="42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20"/>
      <c r="AE901" s="40"/>
    </row>
    <row r="902" ht="14.25" customHeight="1">
      <c r="A902" s="40"/>
      <c r="B902" s="40"/>
      <c r="C902" s="40"/>
      <c r="D902" s="419"/>
      <c r="E902" s="40"/>
      <c r="F902" s="40"/>
      <c r="G902" s="42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20"/>
      <c r="AE902" s="40"/>
    </row>
    <row r="903" ht="14.25" customHeight="1">
      <c r="A903" s="40"/>
      <c r="B903" s="40"/>
      <c r="C903" s="40"/>
      <c r="D903" s="419"/>
      <c r="E903" s="40"/>
      <c r="F903" s="40"/>
      <c r="G903" s="42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20"/>
      <c r="AE903" s="40"/>
    </row>
    <row r="904" ht="14.25" customHeight="1">
      <c r="A904" s="40"/>
      <c r="B904" s="40"/>
      <c r="C904" s="40"/>
      <c r="D904" s="419"/>
      <c r="E904" s="40"/>
      <c r="F904" s="40"/>
      <c r="G904" s="42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20"/>
      <c r="AE904" s="40"/>
    </row>
    <row r="905" ht="14.25" customHeight="1">
      <c r="A905" s="40"/>
      <c r="B905" s="40"/>
      <c r="C905" s="40"/>
      <c r="D905" s="419"/>
      <c r="E905" s="40"/>
      <c r="F905" s="40"/>
      <c r="G905" s="42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20"/>
      <c r="AE905" s="40"/>
    </row>
    <row r="906" ht="14.25" customHeight="1">
      <c r="A906" s="40"/>
      <c r="B906" s="40"/>
      <c r="C906" s="40"/>
      <c r="D906" s="419"/>
      <c r="E906" s="40"/>
      <c r="F906" s="40"/>
      <c r="G906" s="42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20"/>
      <c r="AE906" s="40"/>
    </row>
    <row r="907" ht="14.25" customHeight="1">
      <c r="A907" s="40"/>
      <c r="B907" s="40"/>
      <c r="C907" s="40"/>
      <c r="D907" s="419"/>
      <c r="E907" s="40"/>
      <c r="F907" s="40"/>
      <c r="G907" s="42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20"/>
      <c r="AE907" s="40"/>
    </row>
    <row r="908" ht="14.25" customHeight="1">
      <c r="A908" s="40"/>
      <c r="B908" s="40"/>
      <c r="C908" s="40"/>
      <c r="D908" s="419"/>
      <c r="E908" s="40"/>
      <c r="F908" s="40"/>
      <c r="G908" s="42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20"/>
      <c r="AE908" s="40"/>
    </row>
    <row r="909" ht="14.25" customHeight="1">
      <c r="A909" s="40"/>
      <c r="B909" s="40"/>
      <c r="C909" s="40"/>
      <c r="D909" s="419"/>
      <c r="E909" s="40"/>
      <c r="F909" s="40"/>
      <c r="G909" s="42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20"/>
      <c r="AE909" s="40"/>
    </row>
    <row r="910" ht="14.25" customHeight="1">
      <c r="A910" s="40"/>
      <c r="B910" s="40"/>
      <c r="C910" s="40"/>
      <c r="D910" s="419"/>
      <c r="E910" s="40"/>
      <c r="F910" s="40"/>
      <c r="G910" s="42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20"/>
      <c r="AE910" s="40"/>
    </row>
    <row r="911" ht="14.25" customHeight="1">
      <c r="A911" s="40"/>
      <c r="B911" s="40"/>
      <c r="C911" s="40"/>
      <c r="D911" s="419"/>
      <c r="E911" s="40"/>
      <c r="F911" s="40"/>
      <c r="G911" s="42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20"/>
      <c r="AE911" s="40"/>
    </row>
    <row r="912" ht="14.25" customHeight="1">
      <c r="A912" s="40"/>
      <c r="B912" s="40"/>
      <c r="C912" s="40"/>
      <c r="D912" s="419"/>
      <c r="E912" s="40"/>
      <c r="F912" s="40"/>
      <c r="G912" s="42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20"/>
      <c r="AE912" s="40"/>
    </row>
    <row r="913" ht="14.25" customHeight="1">
      <c r="A913" s="40"/>
      <c r="B913" s="40"/>
      <c r="C913" s="40"/>
      <c r="D913" s="419"/>
      <c r="E913" s="40"/>
      <c r="F913" s="40"/>
      <c r="G913" s="42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20"/>
      <c r="AE913" s="40"/>
    </row>
    <row r="914" ht="14.25" customHeight="1">
      <c r="A914" s="40"/>
      <c r="B914" s="40"/>
      <c r="C914" s="40"/>
      <c r="D914" s="419"/>
      <c r="E914" s="40"/>
      <c r="F914" s="40"/>
      <c r="G914" s="42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20"/>
      <c r="AE914" s="40"/>
    </row>
    <row r="915" ht="14.25" customHeight="1">
      <c r="A915" s="40"/>
      <c r="B915" s="40"/>
      <c r="C915" s="40"/>
      <c r="D915" s="419"/>
      <c r="E915" s="40"/>
      <c r="F915" s="40"/>
      <c r="G915" s="42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20"/>
      <c r="AE915" s="40"/>
    </row>
    <row r="916" ht="14.25" customHeight="1">
      <c r="A916" s="40"/>
      <c r="B916" s="40"/>
      <c r="C916" s="40"/>
      <c r="D916" s="419"/>
      <c r="E916" s="40"/>
      <c r="F916" s="40"/>
      <c r="G916" s="42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20"/>
      <c r="AE916" s="40"/>
    </row>
    <row r="917" ht="14.25" customHeight="1">
      <c r="A917" s="40"/>
      <c r="B917" s="40"/>
      <c r="C917" s="40"/>
      <c r="D917" s="419"/>
      <c r="E917" s="40"/>
      <c r="F917" s="40"/>
      <c r="G917" s="42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20"/>
      <c r="AE917" s="40"/>
    </row>
    <row r="918" ht="14.25" customHeight="1">
      <c r="A918" s="40"/>
      <c r="B918" s="40"/>
      <c r="C918" s="40"/>
      <c r="D918" s="419"/>
      <c r="E918" s="40"/>
      <c r="F918" s="40"/>
      <c r="G918" s="42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20"/>
      <c r="AE918" s="40"/>
    </row>
    <row r="919" ht="14.25" customHeight="1">
      <c r="A919" s="40"/>
      <c r="B919" s="40"/>
      <c r="C919" s="40"/>
      <c r="D919" s="419"/>
      <c r="E919" s="40"/>
      <c r="F919" s="40"/>
      <c r="G919" s="42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20"/>
      <c r="AE919" s="40"/>
    </row>
    <row r="920" ht="14.25" customHeight="1">
      <c r="A920" s="40"/>
      <c r="B920" s="40"/>
      <c r="C920" s="40"/>
      <c r="D920" s="419"/>
      <c r="E920" s="40"/>
      <c r="F920" s="40"/>
      <c r="G920" s="42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20"/>
      <c r="AE920" s="40"/>
    </row>
    <row r="921" ht="14.25" customHeight="1">
      <c r="A921" s="40"/>
      <c r="B921" s="40"/>
      <c r="C921" s="40"/>
      <c r="D921" s="419"/>
      <c r="E921" s="40"/>
      <c r="F921" s="40"/>
      <c r="G921" s="42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20"/>
      <c r="AE921" s="40"/>
    </row>
    <row r="922" ht="14.25" customHeight="1">
      <c r="A922" s="40"/>
      <c r="B922" s="40"/>
      <c r="C922" s="40"/>
      <c r="D922" s="419"/>
      <c r="E922" s="40"/>
      <c r="F922" s="40"/>
      <c r="G922" s="42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20"/>
      <c r="AE922" s="40"/>
    </row>
    <row r="923" ht="14.25" customHeight="1">
      <c r="A923" s="40"/>
      <c r="B923" s="40"/>
      <c r="C923" s="40"/>
      <c r="D923" s="419"/>
      <c r="E923" s="40"/>
      <c r="F923" s="40"/>
      <c r="G923" s="42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20"/>
      <c r="AE923" s="40"/>
    </row>
    <row r="924" ht="14.25" customHeight="1">
      <c r="A924" s="40"/>
      <c r="B924" s="40"/>
      <c r="C924" s="40"/>
      <c r="D924" s="419"/>
      <c r="E924" s="40"/>
      <c r="F924" s="40"/>
      <c r="G924" s="42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20"/>
      <c r="AE924" s="40"/>
    </row>
    <row r="925" ht="14.25" customHeight="1">
      <c r="A925" s="40"/>
      <c r="B925" s="40"/>
      <c r="C925" s="40"/>
      <c r="D925" s="419"/>
      <c r="E925" s="40"/>
      <c r="F925" s="40"/>
      <c r="G925" s="42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20"/>
      <c r="AE925" s="40"/>
    </row>
    <row r="926" ht="14.25" customHeight="1">
      <c r="A926" s="40"/>
      <c r="B926" s="40"/>
      <c r="C926" s="40"/>
      <c r="D926" s="419"/>
      <c r="E926" s="40"/>
      <c r="F926" s="40"/>
      <c r="G926" s="42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20"/>
      <c r="AE926" s="40"/>
    </row>
    <row r="927" ht="14.25" customHeight="1">
      <c r="A927" s="40"/>
      <c r="B927" s="40"/>
      <c r="C927" s="40"/>
      <c r="D927" s="419"/>
      <c r="E927" s="40"/>
      <c r="F927" s="40"/>
      <c r="G927" s="42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20"/>
      <c r="AE927" s="40"/>
    </row>
    <row r="928" ht="14.25" customHeight="1">
      <c r="A928" s="40"/>
      <c r="B928" s="40"/>
      <c r="C928" s="40"/>
      <c r="D928" s="419"/>
      <c r="E928" s="40"/>
      <c r="F928" s="40"/>
      <c r="G928" s="42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20"/>
      <c r="AE928" s="40"/>
    </row>
    <row r="929" ht="14.25" customHeight="1">
      <c r="A929" s="40"/>
      <c r="B929" s="40"/>
      <c r="C929" s="40"/>
      <c r="D929" s="419"/>
      <c r="E929" s="40"/>
      <c r="F929" s="40"/>
      <c r="G929" s="42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20"/>
      <c r="AE929" s="40"/>
    </row>
    <row r="930" ht="14.25" customHeight="1">
      <c r="A930" s="40"/>
      <c r="B930" s="40"/>
      <c r="C930" s="40"/>
      <c r="D930" s="419"/>
      <c r="E930" s="40"/>
      <c r="F930" s="40"/>
      <c r="G930" s="42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20"/>
      <c r="AE930" s="40"/>
    </row>
    <row r="931" ht="14.25" customHeight="1">
      <c r="A931" s="40"/>
      <c r="B931" s="40"/>
      <c r="C931" s="40"/>
      <c r="D931" s="419"/>
      <c r="E931" s="40"/>
      <c r="F931" s="40"/>
      <c r="G931" s="42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20"/>
      <c r="AE931" s="40"/>
    </row>
    <row r="932" ht="14.25" customHeight="1">
      <c r="A932" s="40"/>
      <c r="B932" s="40"/>
      <c r="C932" s="40"/>
      <c r="D932" s="419"/>
      <c r="E932" s="40"/>
      <c r="F932" s="40"/>
      <c r="G932" s="42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20"/>
      <c r="AE932" s="40"/>
    </row>
    <row r="933" ht="14.25" customHeight="1">
      <c r="A933" s="40"/>
      <c r="B933" s="40"/>
      <c r="C933" s="40"/>
      <c r="D933" s="419"/>
      <c r="E933" s="40"/>
      <c r="F933" s="40"/>
      <c r="G933" s="42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20"/>
      <c r="AE933" s="40"/>
    </row>
    <row r="934" ht="14.25" customHeight="1">
      <c r="A934" s="40"/>
      <c r="B934" s="40"/>
      <c r="C934" s="40"/>
      <c r="D934" s="419"/>
      <c r="E934" s="40"/>
      <c r="F934" s="40"/>
      <c r="G934" s="42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20"/>
      <c r="AE934" s="40"/>
    </row>
    <row r="935" ht="14.25" customHeight="1">
      <c r="A935" s="40"/>
      <c r="B935" s="40"/>
      <c r="C935" s="40"/>
      <c r="D935" s="419"/>
      <c r="E935" s="40"/>
      <c r="F935" s="40"/>
      <c r="G935" s="42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20"/>
      <c r="AE935" s="40"/>
    </row>
    <row r="936" ht="14.25" customHeight="1">
      <c r="A936" s="40"/>
      <c r="B936" s="40"/>
      <c r="C936" s="40"/>
      <c r="D936" s="419"/>
      <c r="E936" s="40"/>
      <c r="F936" s="40"/>
      <c r="G936" s="42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20"/>
      <c r="AE936" s="40"/>
    </row>
    <row r="937" ht="14.25" customHeight="1">
      <c r="A937" s="40"/>
      <c r="B937" s="40"/>
      <c r="C937" s="40"/>
      <c r="D937" s="419"/>
      <c r="E937" s="40"/>
      <c r="F937" s="40"/>
      <c r="G937" s="42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20"/>
      <c r="AE937" s="40"/>
    </row>
    <row r="938" ht="14.25" customHeight="1">
      <c r="A938" s="40"/>
      <c r="B938" s="40"/>
      <c r="C938" s="40"/>
      <c r="D938" s="419"/>
      <c r="E938" s="40"/>
      <c r="F938" s="40"/>
      <c r="G938" s="42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20"/>
      <c r="AE938" s="40"/>
    </row>
    <row r="939" ht="14.25" customHeight="1">
      <c r="A939" s="40"/>
      <c r="B939" s="40"/>
      <c r="C939" s="40"/>
      <c r="D939" s="419"/>
      <c r="E939" s="40"/>
      <c r="F939" s="40"/>
      <c r="G939" s="42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20"/>
      <c r="AE939" s="40"/>
    </row>
    <row r="940" ht="14.25" customHeight="1">
      <c r="A940" s="40"/>
      <c r="B940" s="40"/>
      <c r="C940" s="40"/>
      <c r="D940" s="419"/>
      <c r="E940" s="40"/>
      <c r="F940" s="40"/>
      <c r="G940" s="42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20"/>
      <c r="AE940" s="40"/>
    </row>
    <row r="941" ht="14.25" customHeight="1">
      <c r="A941" s="40"/>
      <c r="B941" s="40"/>
      <c r="C941" s="40"/>
      <c r="D941" s="419"/>
      <c r="E941" s="40"/>
      <c r="F941" s="40"/>
      <c r="G941" s="42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20"/>
      <c r="AE941" s="40"/>
    </row>
    <row r="942" ht="14.25" customHeight="1">
      <c r="A942" s="40"/>
      <c r="B942" s="40"/>
      <c r="C942" s="40"/>
      <c r="D942" s="419"/>
      <c r="E942" s="40"/>
      <c r="F942" s="40"/>
      <c r="G942" s="42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20"/>
      <c r="AE942" s="40"/>
    </row>
    <row r="943" ht="14.25" customHeight="1">
      <c r="A943" s="40"/>
      <c r="B943" s="40"/>
      <c r="C943" s="40"/>
      <c r="D943" s="419"/>
      <c r="E943" s="40"/>
      <c r="F943" s="40"/>
      <c r="G943" s="42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20"/>
      <c r="AE943" s="40"/>
    </row>
    <row r="944" ht="14.25" customHeight="1">
      <c r="A944" s="40"/>
      <c r="B944" s="40"/>
      <c r="C944" s="40"/>
      <c r="D944" s="419"/>
      <c r="E944" s="40"/>
      <c r="F944" s="40"/>
      <c r="G944" s="42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20"/>
      <c r="AE944" s="40"/>
    </row>
    <row r="945" ht="14.25" customHeight="1">
      <c r="A945" s="40"/>
      <c r="B945" s="40"/>
      <c r="C945" s="40"/>
      <c r="D945" s="419"/>
      <c r="E945" s="40"/>
      <c r="F945" s="40"/>
      <c r="G945" s="42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20"/>
      <c r="AE945" s="40"/>
    </row>
    <row r="946" ht="14.25" customHeight="1">
      <c r="A946" s="40"/>
      <c r="B946" s="40"/>
      <c r="C946" s="40"/>
      <c r="D946" s="419"/>
      <c r="E946" s="40"/>
      <c r="F946" s="40"/>
      <c r="G946" s="42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20"/>
      <c r="AE946" s="40"/>
    </row>
    <row r="947" ht="14.25" customHeight="1">
      <c r="A947" s="40"/>
      <c r="B947" s="40"/>
      <c r="C947" s="40"/>
      <c r="D947" s="419"/>
      <c r="E947" s="40"/>
      <c r="F947" s="40"/>
      <c r="G947" s="42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20"/>
      <c r="AE947" s="40"/>
    </row>
    <row r="948" ht="14.25" customHeight="1">
      <c r="A948" s="40"/>
      <c r="B948" s="40"/>
      <c r="C948" s="40"/>
      <c r="D948" s="419"/>
      <c r="E948" s="40"/>
      <c r="F948" s="40"/>
      <c r="G948" s="42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20"/>
      <c r="AE948" s="40"/>
    </row>
    <row r="949" ht="14.25" customHeight="1">
      <c r="A949" s="40"/>
      <c r="B949" s="40"/>
      <c r="C949" s="40"/>
      <c r="D949" s="419"/>
      <c r="E949" s="40"/>
      <c r="F949" s="40"/>
      <c r="G949" s="42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20"/>
      <c r="AE949" s="40"/>
    </row>
    <row r="950" ht="14.25" customHeight="1">
      <c r="A950" s="40"/>
      <c r="B950" s="40"/>
      <c r="C950" s="40"/>
      <c r="D950" s="419"/>
      <c r="E950" s="40"/>
      <c r="F950" s="40"/>
      <c r="G950" s="42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20"/>
      <c r="AE950" s="40"/>
    </row>
    <row r="951" ht="14.25" customHeight="1">
      <c r="A951" s="40"/>
      <c r="B951" s="40"/>
      <c r="C951" s="40"/>
      <c r="D951" s="419"/>
      <c r="E951" s="40"/>
      <c r="F951" s="40"/>
      <c r="G951" s="42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20"/>
      <c r="AE951" s="40"/>
    </row>
    <row r="952" ht="14.25" customHeight="1">
      <c r="A952" s="40"/>
      <c r="B952" s="40"/>
      <c r="C952" s="40"/>
      <c r="D952" s="419"/>
      <c r="E952" s="40"/>
      <c r="F952" s="40"/>
      <c r="G952" s="42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20"/>
      <c r="AE952" s="40"/>
    </row>
    <row r="953" ht="14.25" customHeight="1">
      <c r="A953" s="40"/>
      <c r="B953" s="40"/>
      <c r="C953" s="40"/>
      <c r="D953" s="419"/>
      <c r="E953" s="40"/>
      <c r="F953" s="40"/>
      <c r="G953" s="42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20"/>
      <c r="AE953" s="40"/>
    </row>
    <row r="954" ht="14.25" customHeight="1">
      <c r="A954" s="40"/>
      <c r="B954" s="40"/>
      <c r="C954" s="40"/>
      <c r="D954" s="419"/>
      <c r="E954" s="40"/>
      <c r="F954" s="40"/>
      <c r="G954" s="42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20"/>
      <c r="AE954" s="40"/>
    </row>
    <row r="955" ht="14.25" customHeight="1">
      <c r="A955" s="40"/>
      <c r="B955" s="40"/>
      <c r="C955" s="40"/>
      <c r="D955" s="419"/>
      <c r="E955" s="40"/>
      <c r="F955" s="40"/>
      <c r="G955" s="42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20"/>
      <c r="AE955" s="40"/>
    </row>
    <row r="956" ht="14.25" customHeight="1">
      <c r="A956" s="40"/>
      <c r="B956" s="40"/>
      <c r="C956" s="40"/>
      <c r="D956" s="419"/>
      <c r="E956" s="40"/>
      <c r="F956" s="40"/>
      <c r="G956" s="42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20"/>
      <c r="AE956" s="40"/>
    </row>
    <row r="957" ht="14.25" customHeight="1">
      <c r="A957" s="40"/>
      <c r="B957" s="40"/>
      <c r="C957" s="40"/>
      <c r="D957" s="419"/>
      <c r="E957" s="40"/>
      <c r="F957" s="40"/>
      <c r="G957" s="42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20"/>
      <c r="AE957" s="40"/>
    </row>
    <row r="958" ht="14.25" customHeight="1">
      <c r="A958" s="40"/>
      <c r="B958" s="40"/>
      <c r="C958" s="40"/>
      <c r="D958" s="419"/>
      <c r="E958" s="40"/>
      <c r="F958" s="40"/>
      <c r="G958" s="42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20"/>
      <c r="AE958" s="40"/>
    </row>
    <row r="959" ht="14.25" customHeight="1">
      <c r="A959" s="40"/>
      <c r="B959" s="40"/>
      <c r="C959" s="40"/>
      <c r="D959" s="419"/>
      <c r="E959" s="40"/>
      <c r="F959" s="40"/>
      <c r="G959" s="42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20"/>
      <c r="AE959" s="40"/>
    </row>
    <row r="960" ht="14.25" customHeight="1">
      <c r="A960" s="40"/>
      <c r="B960" s="40"/>
      <c r="C960" s="40"/>
      <c r="D960" s="419"/>
      <c r="E960" s="40"/>
      <c r="F960" s="40"/>
      <c r="G960" s="42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20"/>
      <c r="AE960" s="40"/>
    </row>
    <row r="961" ht="14.25" customHeight="1">
      <c r="A961" s="40"/>
      <c r="B961" s="40"/>
      <c r="C961" s="40"/>
      <c r="D961" s="419"/>
      <c r="E961" s="40"/>
      <c r="F961" s="40"/>
      <c r="G961" s="42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20"/>
      <c r="AE961" s="40"/>
    </row>
    <row r="962" ht="14.25" customHeight="1">
      <c r="A962" s="40"/>
      <c r="B962" s="40"/>
      <c r="C962" s="40"/>
      <c r="D962" s="419"/>
      <c r="E962" s="40"/>
      <c r="F962" s="40"/>
      <c r="G962" s="42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20"/>
      <c r="AE962" s="40"/>
    </row>
    <row r="963" ht="14.25" customHeight="1">
      <c r="A963" s="40"/>
      <c r="B963" s="40"/>
      <c r="C963" s="40"/>
      <c r="D963" s="419"/>
      <c r="E963" s="40"/>
      <c r="F963" s="40"/>
      <c r="G963" s="42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20"/>
      <c r="AE963" s="40"/>
    </row>
    <row r="964" ht="14.25" customHeight="1">
      <c r="A964" s="40"/>
      <c r="B964" s="40"/>
      <c r="C964" s="40"/>
      <c r="D964" s="419"/>
      <c r="E964" s="40"/>
      <c r="F964" s="40"/>
      <c r="G964" s="42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20"/>
      <c r="AE964" s="40"/>
    </row>
    <row r="965" ht="14.25" customHeight="1">
      <c r="A965" s="40"/>
      <c r="B965" s="40"/>
      <c r="C965" s="40"/>
      <c r="D965" s="419"/>
      <c r="E965" s="40"/>
      <c r="F965" s="40"/>
      <c r="G965" s="42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20"/>
      <c r="AE965" s="40"/>
    </row>
    <row r="966" ht="14.25" customHeight="1">
      <c r="A966" s="40"/>
      <c r="B966" s="40"/>
      <c r="C966" s="40"/>
      <c r="D966" s="419"/>
      <c r="E966" s="40"/>
      <c r="F966" s="40"/>
      <c r="G966" s="42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20"/>
      <c r="AE966" s="40"/>
    </row>
    <row r="967" ht="14.25" customHeight="1">
      <c r="A967" s="40"/>
      <c r="B967" s="40"/>
      <c r="C967" s="40"/>
      <c r="D967" s="419"/>
      <c r="E967" s="40"/>
      <c r="F967" s="40"/>
      <c r="G967" s="42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20"/>
      <c r="AE967" s="40"/>
    </row>
    <row r="968" ht="14.25" customHeight="1">
      <c r="A968" s="40"/>
      <c r="B968" s="40"/>
      <c r="C968" s="40"/>
      <c r="D968" s="419"/>
      <c r="E968" s="40"/>
      <c r="F968" s="40"/>
      <c r="G968" s="42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20"/>
      <c r="AE968" s="40"/>
    </row>
    <row r="969" ht="14.25" customHeight="1">
      <c r="A969" s="40"/>
      <c r="B969" s="40"/>
      <c r="C969" s="40"/>
      <c r="D969" s="419"/>
      <c r="E969" s="40"/>
      <c r="F969" s="40"/>
      <c r="G969" s="42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20"/>
      <c r="AE969" s="40"/>
    </row>
    <row r="970" ht="14.25" customHeight="1">
      <c r="A970" s="40"/>
      <c r="B970" s="40"/>
      <c r="C970" s="40"/>
      <c r="D970" s="419"/>
      <c r="E970" s="40"/>
      <c r="F970" s="40"/>
      <c r="G970" s="42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20"/>
      <c r="AE970" s="40"/>
    </row>
    <row r="971" ht="14.25" customHeight="1">
      <c r="A971" s="40"/>
      <c r="B971" s="40"/>
      <c r="C971" s="40"/>
      <c r="D971" s="419"/>
      <c r="E971" s="40"/>
      <c r="F971" s="40"/>
      <c r="G971" s="42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20"/>
      <c r="AE971" s="40"/>
    </row>
    <row r="972" ht="14.25" customHeight="1">
      <c r="A972" s="40"/>
      <c r="B972" s="40"/>
      <c r="C972" s="40"/>
      <c r="D972" s="419"/>
      <c r="E972" s="40"/>
      <c r="F972" s="40"/>
      <c r="G972" s="42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20"/>
      <c r="AE972" s="40"/>
    </row>
    <row r="973" ht="14.25" customHeight="1">
      <c r="A973" s="40"/>
      <c r="B973" s="40"/>
      <c r="C973" s="40"/>
      <c r="D973" s="419"/>
      <c r="E973" s="40"/>
      <c r="F973" s="40"/>
      <c r="G973" s="42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20"/>
      <c r="AE973" s="40"/>
    </row>
    <row r="974" ht="14.25" customHeight="1">
      <c r="A974" s="40"/>
      <c r="B974" s="40"/>
      <c r="C974" s="40"/>
      <c r="D974" s="419"/>
      <c r="E974" s="40"/>
      <c r="F974" s="40"/>
      <c r="G974" s="42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20"/>
      <c r="AE974" s="40"/>
    </row>
    <row r="975" ht="14.25" customHeight="1">
      <c r="A975" s="40"/>
      <c r="B975" s="40"/>
      <c r="C975" s="40"/>
      <c r="D975" s="419"/>
      <c r="E975" s="40"/>
      <c r="F975" s="40"/>
      <c r="G975" s="42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20"/>
      <c r="AE975" s="40"/>
    </row>
    <row r="976" ht="14.25" customHeight="1">
      <c r="A976" s="40"/>
      <c r="B976" s="40"/>
      <c r="C976" s="40"/>
      <c r="D976" s="419"/>
      <c r="E976" s="40"/>
      <c r="F976" s="40"/>
      <c r="G976" s="42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20"/>
      <c r="AE976" s="40"/>
    </row>
    <row r="977" ht="14.25" customHeight="1">
      <c r="A977" s="40"/>
      <c r="B977" s="40"/>
      <c r="C977" s="40"/>
      <c r="D977" s="419"/>
      <c r="E977" s="40"/>
      <c r="F977" s="40"/>
      <c r="G977" s="42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20"/>
      <c r="AE977" s="40"/>
    </row>
    <row r="978" ht="14.25" customHeight="1">
      <c r="A978" s="40"/>
      <c r="B978" s="40"/>
      <c r="C978" s="40"/>
      <c r="D978" s="419"/>
      <c r="E978" s="40"/>
      <c r="F978" s="40"/>
      <c r="G978" s="42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20"/>
      <c r="AE978" s="40"/>
    </row>
    <row r="979" ht="14.25" customHeight="1">
      <c r="A979" s="40"/>
      <c r="B979" s="40"/>
      <c r="C979" s="40"/>
      <c r="D979" s="419"/>
      <c r="E979" s="40"/>
      <c r="F979" s="40"/>
      <c r="G979" s="42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20"/>
      <c r="AE979" s="40"/>
    </row>
    <row r="980" ht="14.25" customHeight="1">
      <c r="A980" s="40"/>
      <c r="B980" s="40"/>
      <c r="C980" s="40"/>
      <c r="D980" s="419"/>
      <c r="E980" s="40"/>
      <c r="F980" s="40"/>
      <c r="G980" s="42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20"/>
      <c r="AE980" s="40"/>
    </row>
    <row r="981" ht="14.25" customHeight="1">
      <c r="A981" s="40"/>
      <c r="B981" s="40"/>
      <c r="C981" s="40"/>
      <c r="D981" s="419"/>
      <c r="E981" s="40"/>
      <c r="F981" s="40"/>
      <c r="G981" s="42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20"/>
      <c r="AE981" s="40"/>
    </row>
    <row r="982" ht="14.25" customHeight="1">
      <c r="A982" s="40"/>
      <c r="B982" s="40"/>
      <c r="C982" s="40"/>
      <c r="D982" s="419"/>
      <c r="E982" s="40"/>
      <c r="F982" s="40"/>
      <c r="G982" s="42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20"/>
      <c r="AE982" s="40"/>
    </row>
    <row r="983" ht="14.25" customHeight="1">
      <c r="A983" s="40"/>
      <c r="B983" s="40"/>
      <c r="C983" s="40"/>
      <c r="D983" s="419"/>
      <c r="E983" s="40"/>
      <c r="F983" s="40"/>
      <c r="G983" s="42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20"/>
      <c r="AE983" s="40"/>
    </row>
    <row r="984" ht="14.25" customHeight="1">
      <c r="A984" s="40"/>
      <c r="B984" s="40"/>
      <c r="C984" s="40"/>
      <c r="D984" s="419"/>
      <c r="E984" s="40"/>
      <c r="F984" s="40"/>
      <c r="G984" s="42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20"/>
      <c r="AE984" s="40"/>
    </row>
    <row r="985" ht="14.25" customHeight="1">
      <c r="A985" s="40"/>
      <c r="B985" s="40"/>
      <c r="C985" s="40"/>
      <c r="D985" s="419"/>
      <c r="E985" s="40"/>
      <c r="F985" s="40"/>
      <c r="G985" s="42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20"/>
      <c r="AE985" s="40"/>
    </row>
    <row r="986" ht="14.25" customHeight="1">
      <c r="A986" s="40"/>
      <c r="B986" s="40"/>
      <c r="C986" s="40"/>
      <c r="D986" s="419"/>
      <c r="E986" s="40"/>
      <c r="F986" s="40"/>
      <c r="G986" s="42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20"/>
      <c r="AE986" s="40"/>
    </row>
    <row r="987" ht="14.25" customHeight="1">
      <c r="A987" s="40"/>
      <c r="B987" s="40"/>
      <c r="C987" s="40"/>
      <c r="D987" s="419"/>
      <c r="E987" s="40"/>
      <c r="F987" s="40"/>
      <c r="G987" s="42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20"/>
      <c r="AE987" s="40"/>
    </row>
    <row r="988" ht="14.25" customHeight="1">
      <c r="A988" s="40"/>
      <c r="B988" s="40"/>
      <c r="C988" s="40"/>
      <c r="D988" s="419"/>
      <c r="E988" s="40"/>
      <c r="F988" s="40"/>
      <c r="G988" s="42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20"/>
      <c r="AE988" s="40"/>
    </row>
    <row r="989" ht="14.25" customHeight="1">
      <c r="A989" s="40"/>
      <c r="B989" s="40"/>
      <c r="C989" s="40"/>
      <c r="D989" s="419"/>
      <c r="E989" s="40"/>
      <c r="F989" s="40"/>
      <c r="G989" s="42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20"/>
      <c r="AE989" s="40"/>
    </row>
    <row r="990" ht="14.25" customHeight="1">
      <c r="A990" s="40"/>
      <c r="B990" s="40"/>
      <c r="C990" s="40"/>
      <c r="D990" s="419"/>
      <c r="E990" s="40"/>
      <c r="F990" s="40"/>
      <c r="G990" s="42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20"/>
      <c r="AE990" s="40"/>
    </row>
    <row r="991" ht="14.25" customHeight="1">
      <c r="A991" s="40"/>
      <c r="B991" s="40"/>
      <c r="C991" s="40"/>
      <c r="D991" s="419"/>
      <c r="E991" s="40"/>
      <c r="F991" s="40"/>
      <c r="G991" s="42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20"/>
      <c r="AE991" s="40"/>
    </row>
    <row r="992" ht="14.25" customHeight="1">
      <c r="A992" s="40"/>
      <c r="B992" s="40"/>
      <c r="C992" s="40"/>
      <c r="D992" s="419"/>
      <c r="E992" s="40"/>
      <c r="F992" s="40"/>
      <c r="G992" s="42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20"/>
      <c r="AE992" s="40"/>
    </row>
    <row r="993" ht="14.25" customHeight="1">
      <c r="A993" s="40"/>
      <c r="B993" s="40"/>
      <c r="C993" s="40"/>
      <c r="D993" s="419"/>
      <c r="E993" s="40"/>
      <c r="F993" s="40"/>
      <c r="G993" s="42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20"/>
      <c r="AE993" s="40"/>
    </row>
    <row r="994" ht="14.25" customHeight="1">
      <c r="A994" s="40"/>
      <c r="B994" s="40"/>
      <c r="C994" s="40"/>
      <c r="D994" s="419"/>
      <c r="E994" s="40"/>
      <c r="F994" s="40"/>
      <c r="G994" s="42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20"/>
      <c r="AE994" s="40"/>
    </row>
    <row r="995" ht="14.25" customHeight="1">
      <c r="A995" s="40"/>
      <c r="B995" s="40"/>
      <c r="C995" s="40"/>
      <c r="D995" s="419"/>
      <c r="E995" s="40"/>
      <c r="F995" s="40"/>
      <c r="G995" s="42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20"/>
      <c r="AE995" s="40"/>
    </row>
    <row r="996" ht="14.25" customHeight="1">
      <c r="A996" s="40"/>
      <c r="B996" s="40"/>
      <c r="C996" s="40"/>
      <c r="D996" s="419"/>
      <c r="E996" s="40"/>
      <c r="F996" s="40"/>
      <c r="G996" s="42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20"/>
      <c r="AE996" s="40"/>
    </row>
    <row r="997" ht="14.25" customHeight="1">
      <c r="A997" s="40"/>
      <c r="B997" s="40"/>
      <c r="C997" s="40"/>
      <c r="D997" s="419"/>
      <c r="E997" s="40"/>
      <c r="F997" s="40"/>
      <c r="G997" s="42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20"/>
      <c r="AE997" s="40"/>
    </row>
    <row r="998" ht="14.25" customHeight="1">
      <c r="A998" s="40"/>
      <c r="B998" s="40"/>
      <c r="C998" s="40"/>
      <c r="D998" s="419"/>
      <c r="E998" s="40"/>
      <c r="F998" s="40"/>
      <c r="G998" s="42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20"/>
      <c r="AE998" s="40"/>
    </row>
    <row r="999" ht="14.25" customHeight="1">
      <c r="A999" s="40"/>
      <c r="B999" s="40"/>
      <c r="C999" s="40"/>
      <c r="D999" s="419"/>
      <c r="E999" s="40"/>
      <c r="F999" s="40"/>
      <c r="G999" s="42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20"/>
      <c r="AE999" s="40"/>
    </row>
    <row r="1000" ht="14.25" customHeight="1">
      <c r="A1000" s="40"/>
      <c r="B1000" s="40"/>
      <c r="C1000" s="40"/>
      <c r="D1000" s="419"/>
      <c r="E1000" s="40"/>
      <c r="F1000" s="40"/>
      <c r="G1000" s="42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20"/>
      <c r="AE1000" s="40"/>
    </row>
  </sheetData>
  <mergeCells count="9">
    <mergeCell ref="W27:AC27"/>
    <mergeCell ref="W28:AC28"/>
    <mergeCell ref="H2:V2"/>
    <mergeCell ref="X5:AC5"/>
    <mergeCell ref="A6:A13"/>
    <mergeCell ref="X14:AC14"/>
    <mergeCell ref="A15:A22"/>
    <mergeCell ref="X25:AC25"/>
    <mergeCell ref="X26:AC26"/>
  </mergeCells>
  <hyperlinks>
    <hyperlink display="Click" location="Conclusion!A1" ref="D4"/>
  </hyperlinks>
  <printOptions/>
  <pageMargins bottom="0.787401575" footer="0.0" header="0.0" left="0.7" right="0.7" top="0.787401575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11.43"/>
  </cols>
  <sheetData>
    <row r="1" ht="14.2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R2" s="2"/>
      <c r="S2" s="2"/>
      <c r="T2" s="2"/>
      <c r="U2" s="2"/>
      <c r="V2" s="2"/>
      <c r="W2" s="2"/>
    </row>
    <row r="3" ht="14.2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</row>
    <row r="4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R4" s="2"/>
      <c r="S4" s="2"/>
      <c r="T4" s="2"/>
      <c r="U4" s="2"/>
      <c r="V4" s="2"/>
      <c r="W4" s="2"/>
    </row>
    <row r="5" ht="14.25" customHeight="1">
      <c r="A5" s="2"/>
      <c r="B5" s="2"/>
      <c r="C5" s="2"/>
      <c r="D5" s="2"/>
      <c r="E5" s="2"/>
      <c r="F5" s="2"/>
      <c r="G5" s="2"/>
      <c r="H5" s="2"/>
      <c r="I5" s="2"/>
      <c r="J5" s="41" t="s">
        <v>34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ht="14.25" customHeight="1">
      <c r="A6" s="2"/>
      <c r="B6" s="2"/>
      <c r="C6" s="2"/>
      <c r="D6" s="2"/>
      <c r="E6" s="2"/>
      <c r="F6" s="2"/>
      <c r="G6" s="2"/>
      <c r="H6" s="2"/>
      <c r="I6" s="2"/>
      <c r="J6" s="4" t="s">
        <v>35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ht="14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ht="14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hyperlinks>
    <hyperlink display="Click" location="Conclusion!A1" ref="J6"/>
  </hyperlinks>
  <printOptions/>
  <pageMargins bottom="0.787401575" footer="0.0" header="0.0" left="0.7" right="0.7" top="0.7874015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2019-06-04T15:05:37Z</dcterms:created>
  <dc:creator>Meiner</dc:creator>
</cp:coreProperties>
</file>