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" sheetId="1" r:id="rId4"/>
    <sheet state="visible" name="DELTA GRP" sheetId="2" r:id="rId5"/>
    <sheet state="visible" name="DELTA WOOD" sheetId="3" r:id="rId6"/>
    <sheet state="visible" name="DELTA PU" sheetId="4" r:id="rId7"/>
    <sheet state="hidden" name="GRP - PRODUCTION LIST" sheetId="5" r:id="rId8"/>
    <sheet state="hidden" name="WOOD - PRODUCTION LIST" sheetId="6" r:id="rId9"/>
    <sheet state="hidden" name="Uvoz za Vasco" sheetId="7" r:id="rId10"/>
    <sheet state="hidden" name="PACKING LIST WOOD" sheetId="8" r:id="rId11"/>
    <sheet state="hidden" name="PACKING LIST GRP" sheetId="9" r:id="rId12"/>
    <sheet state="hidden" name="PAKIRANJE " sheetId="10" r:id="rId13"/>
  </sheets>
  <definedNames>
    <definedName hidden="1" localSheetId="1" name="_xlnm._FilterDatabase">'DELTA GRP'!$AP$9:$AP$26</definedName>
    <definedName hidden="1" localSheetId="2" name="_xlnm._FilterDatabase">'DELTA WOOD'!$AQ$9:$AQ$14</definedName>
    <definedName hidden="1" localSheetId="4" name="_xlnm._FilterDatabase">'GRP - PRODUCTION LIST'!$P$6:$R$16</definedName>
    <definedName hidden="1" localSheetId="5" name="_xlnm._FilterDatabase">'WOOD - PRODUCTION LIST'!$P$6:$P$76</definedName>
    <definedName hidden="1" localSheetId="6" name="_xlnm._FilterDatabase">'Uvoz za Vasco'!$A$7:$E$1086</definedName>
    <definedName hidden="1" localSheetId="7" name="_xlnm._FilterDatabase">'PACKING LIST WOOD'!$Q$3:$Q$11</definedName>
    <definedName hidden="1" localSheetId="8" name="_xlnm._FilterDatabase">'PACKING LIST GRP'!$R$3:$R$13</definedName>
  </definedNames>
  <calcPr/>
  <extLst>
    <ext uri="GoogleSheetsCustomDataVersion2">
      <go:sheetsCustomData xmlns:go="http://customooxmlschemas.google.com/" r:id="rId14" roundtripDataChecksum="kBJgGfjLMqlNtG1NkQvv+QG3lqQKiE8V4AdXhMhAiMs="/>
    </ext>
  </extLst>
</workbook>
</file>

<file path=xl/sharedStrings.xml><?xml version="1.0" encoding="utf-8"?>
<sst xmlns="http://schemas.openxmlformats.org/spreadsheetml/2006/main" count="3238" uniqueCount="1662">
  <si>
    <t>DELTA order list: NOVEMBER 2023</t>
  </si>
  <si>
    <t>Billing information</t>
  </si>
  <si>
    <t>Company name</t>
  </si>
  <si>
    <t>Company address</t>
  </si>
  <si>
    <t>City</t>
  </si>
  <si>
    <t>ZIP</t>
  </si>
  <si>
    <t>Country</t>
  </si>
  <si>
    <t>VAT number</t>
  </si>
  <si>
    <t>Responsible person</t>
  </si>
  <si>
    <t>Telephone</t>
  </si>
  <si>
    <t>Email</t>
  </si>
  <si>
    <t>Delivery information</t>
  </si>
  <si>
    <t>Sum pieces</t>
  </si>
  <si>
    <t>Sum kg</t>
  </si>
  <si>
    <t>Price without VAT</t>
  </si>
  <si>
    <t>DELTA GRP</t>
  </si>
  <si>
    <t>DELTA WOOD</t>
  </si>
  <si>
    <t>DELTA PU</t>
  </si>
  <si>
    <t>GRP discount</t>
  </si>
  <si>
    <t>Wood discount</t>
  </si>
  <si>
    <t>PU discount</t>
  </si>
  <si>
    <t>SUM (price without VAT)</t>
  </si>
  <si>
    <t>Sum Price without VAT</t>
  </si>
  <si>
    <t>CHF</t>
  </si>
  <si>
    <t>Sum SETS</t>
  </si>
  <si>
    <t xml:space="preserve">SUM </t>
  </si>
  <si>
    <t>kg</t>
  </si>
  <si>
    <t>SUM of pcs.</t>
  </si>
  <si>
    <t xml:space="preserve">Sum pcs. by colour: </t>
  </si>
  <si>
    <t>SUM:</t>
  </si>
  <si>
    <t>NAME</t>
  </si>
  <si>
    <t>ID</t>
  </si>
  <si>
    <t>NOTES</t>
  </si>
  <si>
    <t>sum kg</t>
  </si>
  <si>
    <t>BLACK      RAL 9005</t>
  </si>
  <si>
    <t>WHITE</t>
  </si>
  <si>
    <t xml:space="preserve">RED            RAL 3000 </t>
  </si>
  <si>
    <t xml:space="preserve">YELLOW   RAL 1018 </t>
  </si>
  <si>
    <t>BLUE         RAL 5015</t>
  </si>
  <si>
    <t>GREEN    RAL 6018</t>
  </si>
  <si>
    <t>ORANGE RAL 1033</t>
  </si>
  <si>
    <t>DEEP ORANGE          RAL 2011</t>
  </si>
  <si>
    <t>PINK           RAL 4003</t>
  </si>
  <si>
    <t>GREY            RAL 7001</t>
  </si>
  <si>
    <t>PURPLE      S4050-R60B/M</t>
  </si>
  <si>
    <t>MINT   RAL6027</t>
  </si>
  <si>
    <t>DEEP ROSE RAL4008</t>
  </si>
  <si>
    <t>norma</t>
  </si>
  <si>
    <t>SIZE</t>
  </si>
  <si>
    <t>DIMENSIONS</t>
  </si>
  <si>
    <t>PCS. IN SET</t>
  </si>
  <si>
    <t>T-NUTS</t>
  </si>
  <si>
    <t>FIXING</t>
  </si>
  <si>
    <t>PRICE WITHOUT
VAT</t>
  </si>
  <si>
    <t>BLACK
RAL 9005</t>
  </si>
  <si>
    <t xml:space="preserve">RED
RAL 3000 </t>
  </si>
  <si>
    <t xml:space="preserve">YELLOW
RAL 1018 </t>
  </si>
  <si>
    <t>BLUE
RAL 5015</t>
  </si>
  <si>
    <t>GREEN
RAL 6018</t>
  </si>
  <si>
    <t>ORANGE 
RAL 1033</t>
  </si>
  <si>
    <t>DEEP ORANGE          
RAL 2011</t>
  </si>
  <si>
    <t>PINK
RAL 4003</t>
  </si>
  <si>
    <t>GREY  
RAL 7001</t>
  </si>
  <si>
    <t>PURPLE
S4050-R60B/M</t>
  </si>
  <si>
    <t>MINT   
RAL 6027</t>
  </si>
  <si>
    <t>DEEP ROSE 
RAL 4008</t>
  </si>
  <si>
    <t xml:space="preserve">Sum </t>
  </si>
  <si>
    <t>ordered</t>
  </si>
  <si>
    <t>mali vol</t>
  </si>
  <si>
    <t>veliki</t>
  </si>
  <si>
    <t>sajn/g</t>
  </si>
  <si>
    <t>polies/g</t>
  </si>
  <si>
    <t>posip/g</t>
  </si>
  <si>
    <t>unitke</t>
  </si>
  <si>
    <t>plosce/m2</t>
  </si>
  <si>
    <t>Production quota pet set</t>
  </si>
  <si>
    <t xml:space="preserve">Ordered production quota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</si>
  <si>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</si>
  <si>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</si>
  <si>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</si>
  <si>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</si>
  <si>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</si>
  <si>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</si>
  <si>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</si>
  <si>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</si>
  <si>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</si>
  <si>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</si>
  <si>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</si>
  <si>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</si>
  <si>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</si>
  <si>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BEGINNING</t>
  </si>
  <si>
    <t>BEGINNING 1</t>
  </si>
  <si>
    <t>D-BEG1-GRP-DT</t>
  </si>
  <si>
    <t>Dual tex.</t>
  </si>
  <si>
    <t>M</t>
  </si>
  <si>
    <t>38x15,5x5,5 cm, 38x15,5x6 cm</t>
  </si>
  <si>
    <t>screw-ons</t>
  </si>
  <si>
    <t>BEGINNING 2</t>
  </si>
  <si>
    <t>D-BEG2-GRP-DT</t>
  </si>
  <si>
    <t>37,5x15,5x8 cm, 38x14x7 cm</t>
  </si>
  <si>
    <t>BEGINNING 3</t>
  </si>
  <si>
    <t>D-BEG3-GRP-DT</t>
  </si>
  <si>
    <t>43x18,5x6,5 cm</t>
  </si>
  <si>
    <t>BEGINNING 4</t>
  </si>
  <si>
    <t>D-BEG4-GRP-DT</t>
  </si>
  <si>
    <t>L</t>
  </si>
  <si>
    <t>66x25,5x4,5 cm</t>
  </si>
  <si>
    <t>BEGINNING 5</t>
  </si>
  <si>
    <t>D-BEG5-GRP-DT</t>
  </si>
  <si>
    <t>64,5x26x6 cm</t>
  </si>
  <si>
    <t>BEGINNING 6</t>
  </si>
  <si>
    <t>D-BEG6-GRP-DT</t>
  </si>
  <si>
    <t>67x28,5x8,5 cm</t>
  </si>
  <si>
    <t>BEGINNING 7</t>
  </si>
  <si>
    <t>D-BEG7-GRP-DT</t>
  </si>
  <si>
    <t>67,5x29x11 cm</t>
  </si>
  <si>
    <t>BEGINNING 8</t>
  </si>
  <si>
    <t>D-BEG8-GRP-DT</t>
  </si>
  <si>
    <t>67,5x26,5x9,5 cm</t>
  </si>
  <si>
    <t>BEGINNING 9</t>
  </si>
  <si>
    <t>D-BEG9-GRP-DT</t>
  </si>
  <si>
    <t>65x27x11 cm</t>
  </si>
  <si>
    <t>BEGINNING 10</t>
  </si>
  <si>
    <t>D-BEG10-GRP-DT</t>
  </si>
  <si>
    <t>75x30,5x13,5 cm</t>
  </si>
  <si>
    <t>BEGINNING 11</t>
  </si>
  <si>
    <t>D-BEG11-GRP-DT</t>
  </si>
  <si>
    <t>77,5x29,5x14 cm</t>
  </si>
  <si>
    <t>BEGINNING 12</t>
  </si>
  <si>
    <t>D-BEG12-GRP-DT</t>
  </si>
  <si>
    <t>74,5x28x13 cm</t>
  </si>
  <si>
    <t>BEGINNING 13</t>
  </si>
  <si>
    <t>D-BEG13-GRP-DT</t>
  </si>
  <si>
    <t>XL</t>
  </si>
  <si>
    <t>94,5x32x17 cm</t>
  </si>
  <si>
    <t>BEGINNING 14</t>
  </si>
  <si>
    <t>D-BEG14-GRP-DT</t>
  </si>
  <si>
    <t>116,5x42,5x22 cm</t>
  </si>
  <si>
    <r>
      <rPr>
        <rFont val="Calibri"/>
        <b/>
        <color theme="1"/>
        <sz val="16.0"/>
      </rPr>
      <t>BEGINNING</t>
    </r>
    <r>
      <rPr>
        <rFont val="Calibri"/>
        <color theme="1"/>
        <sz val="16.0"/>
      </rPr>
      <t>: THE WHOLE RANGE</t>
    </r>
  </si>
  <si>
    <t>D-BEG-GRP-DT</t>
  </si>
  <si>
    <t>M-XL</t>
  </si>
  <si>
    <t>COLLISION</t>
  </si>
  <si>
    <t>D-COL1-GRP-DT</t>
  </si>
  <si>
    <t>S</t>
  </si>
  <si>
    <t>27x14x6,5 cm
29,5x14,5x5,5 cm</t>
  </si>
  <si>
    <t>D-COL2-GRP-DT</t>
  </si>
  <si>
    <t>46,5x30x8,5 cm
50,5x24x7 cm</t>
  </si>
  <si>
    <t>D-COL3-GRP-DT</t>
  </si>
  <si>
    <t>54x34x15 cm
63x31x13,5 cm</t>
  </si>
  <si>
    <t>D-COL4-GRP-DT</t>
  </si>
  <si>
    <t>62x30x8,5 cm</t>
  </si>
  <si>
    <t>D-COL5-GRP-DT</t>
  </si>
  <si>
    <t>74x35x16 cm</t>
  </si>
  <si>
    <t>D-COL7-GRP-DT</t>
  </si>
  <si>
    <t>80x39,5x13 cm</t>
  </si>
  <si>
    <t>D-COL8-GRP-DT</t>
  </si>
  <si>
    <t>83x45x21 cm</t>
  </si>
  <si>
    <t>D-COL9-GRP-DT</t>
  </si>
  <si>
    <t>108x51x22,5 cm</t>
  </si>
  <si>
    <t>D-COL10-GRP-DT</t>
  </si>
  <si>
    <t>99x52x24 cm</t>
  </si>
  <si>
    <t>D-COL13-GRP-DT</t>
  </si>
  <si>
    <t>40x19,5x7,5 cm
40x22,5x12 cm
39,5x19x7 cm</t>
  </si>
  <si>
    <t>D-COL14-GRP-DT</t>
  </si>
  <si>
    <t>45,5x29,5x13,5 cm
56x37x16 cm</t>
  </si>
  <si>
    <t>D-COL15-GRP-DT</t>
  </si>
  <si>
    <t>66x36,5x14 cm
66x35x14,5 cm</t>
  </si>
  <si>
    <t>D-COL16-GRP-DT</t>
  </si>
  <si>
    <t>79,5x40,5x12 cm</t>
  </si>
  <si>
    <t>D-COL17-GRP-DT</t>
  </si>
  <si>
    <t>70x42x18,5 cm</t>
  </si>
  <si>
    <t>D-COL18-GRP-DT</t>
  </si>
  <si>
    <t>80x49x21,5 cm</t>
  </si>
  <si>
    <t>D-COL19-GRP-DT</t>
  </si>
  <si>
    <t>96x55x24 cm</t>
  </si>
  <si>
    <r>
      <rPr>
        <rFont val="Calibri"/>
        <b/>
        <color theme="1"/>
        <sz val="16.0"/>
      </rPr>
      <t>COLLISION</t>
    </r>
    <r>
      <rPr>
        <rFont val="Calibri"/>
        <color theme="1"/>
        <sz val="16.0"/>
      </rPr>
      <t>: THE WHOLE RANGE</t>
    </r>
  </si>
  <si>
    <t>D-COL-GRP-DT</t>
  </si>
  <si>
    <t>S-XL</t>
  </si>
  <si>
    <t>SUM</t>
  </si>
  <si>
    <t>KG</t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</si>
  <si>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</si>
  <si>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</si>
  <si>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</si>
  <si>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</si>
  <si>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</si>
  <si>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</si>
  <si>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</si>
  <si>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</si>
  <si>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</si>
  <si>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</si>
  <si>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</si>
  <si>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</si>
  <si>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</si>
  <si>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PRICE WITHOUT VAT</t>
  </si>
  <si>
    <t>BLACK      
RAL 9005</t>
  </si>
  <si>
    <t xml:space="preserve">RED        
RAL 3000 </t>
  </si>
  <si>
    <t xml:space="preserve">YELLOW   
RAL 1018 </t>
  </si>
  <si>
    <t>BLUE         
RAL 5015</t>
  </si>
  <si>
    <t>GREEN       
RAL 6018</t>
  </si>
  <si>
    <t>ORANGE        
RAL 1033</t>
  </si>
  <si>
    <t>DEEP ORANGE
RAL 2011</t>
  </si>
  <si>
    <t>GREY
RAL 7001</t>
  </si>
  <si>
    <t>MINT
RAL 6027</t>
  </si>
  <si>
    <t>DEEP ROSE
RAL 4008</t>
  </si>
  <si>
    <t>GIZA</t>
  </si>
  <si>
    <t>no</t>
  </si>
  <si>
    <t>Giza-1</t>
  </si>
  <si>
    <t>D-GI1-W</t>
  </si>
  <si>
    <t>900x900x200 mm</t>
  </si>
  <si>
    <t>Giza-2</t>
  </si>
  <si>
    <t>D-GI2-W</t>
  </si>
  <si>
    <t>450x450x100 mm</t>
  </si>
  <si>
    <t>Giza-3</t>
  </si>
  <si>
    <t>D-GI3-W</t>
  </si>
  <si>
    <t>225x225x100 mm</t>
  </si>
  <si>
    <t>GIZA: THE WHOLE RANGE</t>
  </si>
  <si>
    <t>D-GI-W</t>
  </si>
  <si>
    <t>POINTER</t>
  </si>
  <si>
    <t>Pointer-1</t>
  </si>
  <si>
    <t>D-PO1-W</t>
  </si>
  <si>
    <t>3XL</t>
  </si>
  <si>
    <t>1800x1038x180 mm</t>
  </si>
  <si>
    <t>Pointer-2</t>
  </si>
  <si>
    <t>D-PO2-W</t>
  </si>
  <si>
    <t>1800x1053x180 mm</t>
  </si>
  <si>
    <t>Pointer-3</t>
  </si>
  <si>
    <t>D-PO3-W</t>
  </si>
  <si>
    <t>Pointer-4</t>
  </si>
  <si>
    <t>D-PO4-W</t>
  </si>
  <si>
    <t>POINTER: THE WHOLE RANGE</t>
  </si>
  <si>
    <t>D-PO-W</t>
  </si>
  <si>
    <t>MATRIX</t>
  </si>
  <si>
    <t>Matrix-1.1</t>
  </si>
  <si>
    <t>D-MX1.1-W</t>
  </si>
  <si>
    <t>300x33x30 mm</t>
  </si>
  <si>
    <t>Matrix-1.2</t>
  </si>
  <si>
    <t>D-MX1.2-W</t>
  </si>
  <si>
    <t>300x48x40 mm</t>
  </si>
  <si>
    <t>Matrix-1.3</t>
  </si>
  <si>
    <t>D-MX1.3-W</t>
  </si>
  <si>
    <t>300x69x50 mm</t>
  </si>
  <si>
    <t>Matrix-1.4</t>
  </si>
  <si>
    <t>D-MX1.4-W</t>
  </si>
  <si>
    <t>300x82x55 mm</t>
  </si>
  <si>
    <t>Matrix-2.1</t>
  </si>
  <si>
    <t>D-MX2.1-W</t>
  </si>
  <si>
    <t>400x50x30 mm</t>
  </si>
  <si>
    <t>Matrix-2.2</t>
  </si>
  <si>
    <t>D-MX2.2-W</t>
  </si>
  <si>
    <t>400x73x40 mm</t>
  </si>
  <si>
    <t>Matrix-2.3</t>
  </si>
  <si>
    <t>D-MX2.3-W</t>
  </si>
  <si>
    <t>400x103x50 mm</t>
  </si>
  <si>
    <t>Matrix-2.4</t>
  </si>
  <si>
    <t>D-MX2.4-W</t>
  </si>
  <si>
    <t>400x124x55 mm</t>
  </si>
  <si>
    <t>Matrix-3.1</t>
  </si>
  <si>
    <t>D-MX3.1-W</t>
  </si>
  <si>
    <t>600x67x30 mm</t>
  </si>
  <si>
    <t>Matrix-3.2</t>
  </si>
  <si>
    <t>D-MX3.2-W</t>
  </si>
  <si>
    <t>600x97x40 mm</t>
  </si>
  <si>
    <t>Matrix-3.3</t>
  </si>
  <si>
    <t>D-MX3.3-W</t>
  </si>
  <si>
    <t>600x138x50 mm</t>
  </si>
  <si>
    <t>Matrix-3.4</t>
  </si>
  <si>
    <t>D-MX3.4-W</t>
  </si>
  <si>
    <t>600x165x55 mm</t>
  </si>
  <si>
    <t>Matrix-4.1</t>
  </si>
  <si>
    <t>D-MX4.1-W</t>
  </si>
  <si>
    <t>800x100x30 mm</t>
  </si>
  <si>
    <t>Matrix-4.2</t>
  </si>
  <si>
    <t>D-MX4.2-W</t>
  </si>
  <si>
    <t>800x145x40 mm</t>
  </si>
  <si>
    <t>Matrix-4.3</t>
  </si>
  <si>
    <t>D-MX4.3-W</t>
  </si>
  <si>
    <t>800x206x50 mm</t>
  </si>
  <si>
    <t>Matrix-4.4</t>
  </si>
  <si>
    <t>D-MX4.4-W</t>
  </si>
  <si>
    <t>800x247x55 mm</t>
  </si>
  <si>
    <t>Matrix-5.1</t>
  </si>
  <si>
    <t>D-MX5.1-W</t>
  </si>
  <si>
    <t>1000x13330 mm</t>
  </si>
  <si>
    <t>Matrix-5.2</t>
  </si>
  <si>
    <t>D-MX5.2-W</t>
  </si>
  <si>
    <t>1000x194x40 mm</t>
  </si>
  <si>
    <t>Matrix-5.3</t>
  </si>
  <si>
    <t>D-MX5.3-W</t>
  </si>
  <si>
    <t>1000x275x50 mm</t>
  </si>
  <si>
    <t>Matrix-5.4</t>
  </si>
  <si>
    <t>D-MX5.4-W</t>
  </si>
  <si>
    <t>1000x330x55 mm</t>
  </si>
  <si>
    <t>Matrix-6.1</t>
  </si>
  <si>
    <t>D-MX6.1-W</t>
  </si>
  <si>
    <t>2XL</t>
  </si>
  <si>
    <t>1300x167x30 mm</t>
  </si>
  <si>
    <t>Matrix-6.2</t>
  </si>
  <si>
    <t>D-MX6.2-W</t>
  </si>
  <si>
    <t>1300x242x40 mm</t>
  </si>
  <si>
    <t>Matrix-6.3</t>
  </si>
  <si>
    <t>D-MX6.3-W</t>
  </si>
  <si>
    <t>1300x344x50 mm</t>
  </si>
  <si>
    <t>Matrix-6.4</t>
  </si>
  <si>
    <t>D-MX6.4-W</t>
  </si>
  <si>
    <t>1300x412x55 mm</t>
  </si>
  <si>
    <t>MATRIX: THE WHOLE RANGE</t>
  </si>
  <si>
    <t>D-MX-W</t>
  </si>
  <si>
    <t>S-2XL</t>
  </si>
  <si>
    <t>BOAT</t>
  </si>
  <si>
    <t>Boat-1</t>
  </si>
  <si>
    <t>D-BO1-W</t>
  </si>
  <si>
    <t>1800x500x200 mm</t>
  </si>
  <si>
    <t>Boat-2</t>
  </si>
  <si>
    <t>D-BO2-W</t>
  </si>
  <si>
    <t>1553x427x150 mm</t>
  </si>
  <si>
    <t>Boat-3</t>
  </si>
  <si>
    <t>D-BO3-W</t>
  </si>
  <si>
    <t>1264x369x150 mm</t>
  </si>
  <si>
    <t>Boat-4</t>
  </si>
  <si>
    <t>D-BO4-W</t>
  </si>
  <si>
    <t>981x315x120 mm</t>
  </si>
  <si>
    <t>Boat-5</t>
  </si>
  <si>
    <t>D-BO5-W</t>
  </si>
  <si>
    <t>755x265x110 mm</t>
  </si>
  <si>
    <t>BOAT: THE WHOLE RANGE</t>
  </si>
  <si>
    <t>D-BO-W</t>
  </si>
  <si>
    <t>L-3XL</t>
  </si>
  <si>
    <t>CLAM</t>
  </si>
  <si>
    <t>Clam-1</t>
  </si>
  <si>
    <t>D-CLA1-W</t>
  </si>
  <si>
    <t>1501x1300x325 mm</t>
  </si>
  <si>
    <t>Clam-2</t>
  </si>
  <si>
    <t>D-CLA2-W</t>
  </si>
  <si>
    <t>1155x1000x279 mm</t>
  </si>
  <si>
    <t>Clam-3</t>
  </si>
  <si>
    <t>D-CLA3-W</t>
  </si>
  <si>
    <t>924x800x237 mm</t>
  </si>
  <si>
    <t>Clam-4</t>
  </si>
  <si>
    <t>D-CLA4-W</t>
  </si>
  <si>
    <t>693x600x149 mm</t>
  </si>
  <si>
    <t>Clam-5</t>
  </si>
  <si>
    <t>D-CLA5-W</t>
  </si>
  <si>
    <t>462x400x123 mm</t>
  </si>
  <si>
    <t>CLAM: THE WHOLE RANGE</t>
  </si>
  <si>
    <t>D-CLA-W</t>
  </si>
  <si>
    <t>M-2XL</t>
  </si>
  <si>
    <t>NOSE</t>
  </si>
  <si>
    <t>Nose-1</t>
  </si>
  <si>
    <t>D-NO1-W</t>
  </si>
  <si>
    <t>115x1000x397 mm</t>
  </si>
  <si>
    <t>Nose-2</t>
  </si>
  <si>
    <t>D-NO2-W</t>
  </si>
  <si>
    <t>924x800x383 mm</t>
  </si>
  <si>
    <t>Nose-3</t>
  </si>
  <si>
    <t>D-NO3-W</t>
  </si>
  <si>
    <t>693x600x312 mm</t>
  </si>
  <si>
    <t>Nose-4</t>
  </si>
  <si>
    <t>D-NO4-W</t>
  </si>
  <si>
    <t>462x400x309 mm</t>
  </si>
  <si>
    <t>NOSE: THE WHOLE RANGE</t>
  </si>
  <si>
    <t>D-NO-W</t>
  </si>
  <si>
    <t>90'S</t>
  </si>
  <si>
    <t>90's-1</t>
  </si>
  <si>
    <t>D-901-W</t>
  </si>
  <si>
    <t>2000x866x317 mm</t>
  </si>
  <si>
    <t>90's-2</t>
  </si>
  <si>
    <t>D-902-W</t>
  </si>
  <si>
    <t>90's-3</t>
  </si>
  <si>
    <t>D-903-W</t>
  </si>
  <si>
    <t>1500x650x238 mm</t>
  </si>
  <si>
    <t>90's-4</t>
  </si>
  <si>
    <t>D-904-W</t>
  </si>
  <si>
    <t>90's-5</t>
  </si>
  <si>
    <t>D-905-W</t>
  </si>
  <si>
    <t>1000x433x159 mm</t>
  </si>
  <si>
    <t>90's-6</t>
  </si>
  <si>
    <t>D-906-W</t>
  </si>
  <si>
    <t>90's-7</t>
  </si>
  <si>
    <t>D-907-W</t>
  </si>
  <si>
    <t>750x325x119 mm</t>
  </si>
  <si>
    <t>90's-8</t>
  </si>
  <si>
    <t>D-908-W</t>
  </si>
  <si>
    <t>90'S: THE WHOLE RANGE</t>
  </si>
  <si>
    <t>D-90-W</t>
  </si>
  <si>
    <t>BLADE</t>
  </si>
  <si>
    <t>Blade-1</t>
  </si>
  <si>
    <t>D-BL1-W</t>
  </si>
  <si>
    <t>1800x715x188 mm</t>
  </si>
  <si>
    <t>Blade-2</t>
  </si>
  <si>
    <t>D-BL2-W</t>
  </si>
  <si>
    <t>1500x592x155 mm</t>
  </si>
  <si>
    <t>Blade-3</t>
  </si>
  <si>
    <t>D-BL3-W</t>
  </si>
  <si>
    <t>1200x466x122 mm</t>
  </si>
  <si>
    <t>Blade-4</t>
  </si>
  <si>
    <t>D-BL4-W</t>
  </si>
  <si>
    <t>800x305x80 mm</t>
  </si>
  <si>
    <t>BLADE: THE WHOLE RANGE</t>
  </si>
  <si>
    <t>D-BL-W</t>
  </si>
  <si>
    <t>ICEBERG</t>
  </si>
  <si>
    <t>Iceberg-1</t>
  </si>
  <si>
    <t>D-ICE1-W</t>
  </si>
  <si>
    <t>1100x400x390 mm</t>
  </si>
  <si>
    <t>Iceberg-2</t>
  </si>
  <si>
    <t>D-ICE2-W</t>
  </si>
  <si>
    <t>800x300x309 mm</t>
  </si>
  <si>
    <t>Iceberg-3</t>
  </si>
  <si>
    <t>D-ICE3-W</t>
  </si>
  <si>
    <t>750x220x211 mm</t>
  </si>
  <si>
    <t>Iceberg-4</t>
  </si>
  <si>
    <t>D-ICE4-W</t>
  </si>
  <si>
    <t>750x350x284 mm</t>
  </si>
  <si>
    <t>Iceberg-5</t>
  </si>
  <si>
    <t>D-ICE5-W</t>
  </si>
  <si>
    <t>500x240x211 mm</t>
  </si>
  <si>
    <t>ICEBERG: THE WHOLE RANGE</t>
  </si>
  <si>
    <t>D-ICE-W</t>
  </si>
  <si>
    <t>BAT</t>
  </si>
  <si>
    <t>Bat-11
Bat-1L
Bat-1R</t>
  </si>
  <si>
    <t>D-BAT1-W</t>
  </si>
  <si>
    <t>1000x800x230 mm</t>
  </si>
  <si>
    <t>Bat-21
Bat-2L
Bat-2R</t>
  </si>
  <si>
    <t>D-BAT2-W</t>
  </si>
  <si>
    <t>1000x800x300 mm</t>
  </si>
  <si>
    <t>Bat-31
Bat-32</t>
  </si>
  <si>
    <t>D-BAT3-W</t>
  </si>
  <si>
    <t>800x610x180 mm</t>
  </si>
  <si>
    <t>Bat-41
Bat-42</t>
  </si>
  <si>
    <t>D-BAT4-W</t>
  </si>
  <si>
    <t>800x700x260 mm</t>
  </si>
  <si>
    <t>D-BAT-W</t>
  </si>
  <si>
    <t>L-XL</t>
  </si>
  <si>
    <t>BROWN</t>
  </si>
  <si>
    <t>BLACK              RAL 9005</t>
  </si>
  <si>
    <t xml:space="preserve">RED                
RAL 3000 </t>
  </si>
  <si>
    <t xml:space="preserve">YELLOW       
RAL 1018 </t>
  </si>
  <si>
    <t>BLUE             
RAL 5015</t>
  </si>
  <si>
    <t>GREEN          
RAL 6018</t>
  </si>
  <si>
    <t>PINK             
RAL 4003</t>
  </si>
  <si>
    <t>PURPLE   nS4050-R60B/M</t>
  </si>
  <si>
    <t>BROWN
RAL 8003</t>
  </si>
  <si>
    <t>14</t>
  </si>
  <si>
    <t>D-BEG1-PU</t>
  </si>
  <si>
    <t>XS-S</t>
  </si>
  <si>
    <t>9x 5x2x1 cm,
5x2x2 cm,
6x3x1 cm</t>
  </si>
  <si>
    <t>D-BEG2-PU</t>
  </si>
  <si>
    <t>S-M</t>
  </si>
  <si>
    <t>3x 8x3x1 cm,
3x 8x2x1 cm,
8x3x2 cm,
9x3x1 cm</t>
  </si>
  <si>
    <t>D-BEG3-PU</t>
  </si>
  <si>
    <t>10x3x1 cm,
4x 10x3x2 cm,
10x3x3 cm,
2x 10x4x2 cm,
10x4x1 cm, 11x4x1 cm</t>
  </si>
  <si>
    <t>D-BEG4-PU</t>
  </si>
  <si>
    <t>M-L</t>
  </si>
  <si>
    <t>3x 13x6x2 cm,
2x 13x5x2 cm,
13x6x1 cm,
2x 13x5x1 cm,
14x6x1 cm, 14x6x2 cm</t>
  </si>
  <si>
    <t>D-BEG5-PU</t>
  </si>
  <si>
    <t>2x 13x6x2 cm,
13x5x1 cm, 13x7x2 cm, 
14x4x2 cm, 16x6x1 cm,
16x6x2 cm, 16x8x3 cm</t>
  </si>
  <si>
    <t>D-BEG6-PU</t>
  </si>
  <si>
    <t>18x9x3 cm,21x7x2 cm,
21x8x1 cm,21x7x3 cm,
21x8x1 cm,
2x 21x8x2 cm</t>
  </si>
  <si>
    <t>D-BEG8-PU</t>
  </si>
  <si>
    <t>16x3x3 cm, 16x3x1 cm,
15x4x2 cm, 19x3x2 cm,
21x5x4 cm, 29x4x4 cm</t>
  </si>
  <si>
    <t>D-BEG9-PU</t>
  </si>
  <si>
    <t>XL-2XL</t>
  </si>
  <si>
    <t>31x6x4 cm,
39x7x4 cm,
42x14x8 cm</t>
  </si>
  <si>
    <t>D-BEG11-PU</t>
  </si>
  <si>
    <t>26x13x4 cm,
27x13x5 cm,
27x14x7 cm</t>
  </si>
  <si>
    <t>D-BEG13-PU</t>
  </si>
  <si>
    <t>21x10x2 cm,
24x10x2 cm,
27x10x3 cm,
27x11x2 cm</t>
  </si>
  <si>
    <t>D-BEG14-PU</t>
  </si>
  <si>
    <t>27x13x3 cm,
32x13x3 cm,
33x11x2 cm</t>
  </si>
  <si>
    <t>D-BEG15-PU</t>
  </si>
  <si>
    <t>35x18x2 cm,
38x20x5 cm</t>
  </si>
  <si>
    <t>D-BEG16-PU</t>
  </si>
  <si>
    <t>28x11x4 cm,
29x11x3 cm,
32x13x4 cm,
35x13x4 cm,
35x14x3 cm</t>
  </si>
  <si>
    <t>D-BEG17-PU</t>
  </si>
  <si>
    <t>33x14x7 cm,
39x15x10 cm,
46x18x11 cm</t>
  </si>
  <si>
    <t>screw-ons/ bolt-on</t>
  </si>
  <si>
    <t>D-BEG18-PU</t>
  </si>
  <si>
    <t>37x20x9 cm,
37x21x8 cm</t>
  </si>
  <si>
    <t>D-BEG19-PU</t>
  </si>
  <si>
    <t>57x23x11 cm</t>
  </si>
  <si>
    <t>D-BEG20-PU</t>
  </si>
  <si>
    <t>51x18x11 cm</t>
  </si>
  <si>
    <t>D-BEG21-PU</t>
  </si>
  <si>
    <t>52x21x11 cm</t>
  </si>
  <si>
    <t>D-BEG22-PU</t>
  </si>
  <si>
    <t>51x26x15 cm</t>
  </si>
  <si>
    <t>D-BEG23-PU</t>
  </si>
  <si>
    <t>51x26x9 cm</t>
  </si>
  <si>
    <t>D-BEG25-PU</t>
  </si>
  <si>
    <t>24x13x7 cm,
27x15x7 cm</t>
  </si>
  <si>
    <t>D-BEG26-PU</t>
  </si>
  <si>
    <t>35x13x4 cm,
41x17x5 cm</t>
  </si>
  <si>
    <t>D-BEG27-PU</t>
  </si>
  <si>
    <t>35x13x4 cm,
40x16x5 cm</t>
  </si>
  <si>
    <t>D-BEG28-PU</t>
  </si>
  <si>
    <t>27x13x8 cm,
29x16x8 cm</t>
  </si>
  <si>
    <t>D-BEG29-PU</t>
  </si>
  <si>
    <t>37x20x10 cm,
38x20x11 cm</t>
  </si>
  <si>
    <t>D-BEG30-PU</t>
  </si>
  <si>
    <t>15x7x3 cm,
16x8x3 cm,
2x 16x7x3 cm,
18x8x4 cm,
19x9x4 cm</t>
  </si>
  <si>
    <t>D-BEG31-PU</t>
  </si>
  <si>
    <t>23x11x5 cm,
26x10x5 cm,
28x14x5 cm</t>
  </si>
  <si>
    <r>
      <rPr>
        <rFont val="Calibri"/>
        <b/>
        <color theme="1"/>
        <sz val="16.0"/>
      </rPr>
      <t>BEGINNING</t>
    </r>
    <r>
      <rPr>
        <rFont val="Calibri"/>
        <color theme="1"/>
        <sz val="16.0"/>
      </rPr>
      <t>: THE WHOLE RANGE</t>
    </r>
  </si>
  <si>
    <t>D-BEG-PU</t>
  </si>
  <si>
    <t>XS-3XL</t>
  </si>
  <si>
    <t>stranka</t>
  </si>
  <si>
    <t>št.naročila</t>
  </si>
  <si>
    <t>izdelek</t>
  </si>
  <si>
    <t>TEXTURE</t>
  </si>
  <si>
    <t>DEEP ORANGE RAL 2011</t>
  </si>
  <si>
    <t>sum set</t>
  </si>
  <si>
    <t>sum KOS</t>
  </si>
  <si>
    <t>sum kos norma</t>
  </si>
  <si>
    <t>št. naročila</t>
  </si>
  <si>
    <t>DT</t>
  </si>
  <si>
    <t>'GRP - PRODUCTION LIST'!</t>
  </si>
  <si>
    <t>P4</t>
  </si>
  <si>
    <t>GRP ORDER LIST</t>
  </si>
  <si>
    <t>GRP - SUMMARY</t>
  </si>
  <si>
    <t>DIFF GRP</t>
  </si>
  <si>
    <t>'WOOD - PRODUCTION LIST'!</t>
  </si>
  <si>
    <t>WOOD ORDER LIST</t>
  </si>
  <si>
    <t>WOOD -  SUMMARY</t>
  </si>
  <si>
    <t>DIFF WOOD</t>
  </si>
  <si>
    <t>A:O</t>
  </si>
  <si>
    <t>A5:O5</t>
  </si>
  <si>
    <t>Barva</t>
  </si>
  <si>
    <t>PU/non PU</t>
  </si>
  <si>
    <t>ŠIFRA BREZ BARVE</t>
  </si>
  <si>
    <t>SIFRA Z BARVO</t>
  </si>
  <si>
    <t>ŠTEVILO NAROČENIH</t>
  </si>
  <si>
    <t>D-BEG10-GRP-DT-01</t>
  </si>
  <si>
    <t>D-BEG10-GRP-DT-02</t>
  </si>
  <si>
    <t>D-BEG10-GRP-DT-03</t>
  </si>
  <si>
    <t>D-BEG10-GRP-DT-04</t>
  </si>
  <si>
    <t>D-BEG10-GRP-DT-05</t>
  </si>
  <si>
    <t>D-BEG10-GRP-DT-06</t>
  </si>
  <si>
    <t>D-BEG10-GRP-DT-07</t>
  </si>
  <si>
    <t>D-BEG10-GRP-DT-08</t>
  </si>
  <si>
    <t>D-BEG10-GRP-DT-09</t>
  </si>
  <si>
    <t>D-BEG10-GRP-DT-10</t>
  </si>
  <si>
    <t>D-BEG10-GRP-DT-11</t>
  </si>
  <si>
    <t>D-BEG10-GRP-DT-12</t>
  </si>
  <si>
    <t>D-BEG10-GRP-DT-13</t>
  </si>
  <si>
    <t>D-BEG11-GRP-DT-01</t>
  </si>
  <si>
    <t>D-BEG11-GRP-DT-02</t>
  </si>
  <si>
    <t>D-BEG11-GRP-DT-03</t>
  </si>
  <si>
    <t>D-BEG11-GRP-DT-04</t>
  </si>
  <si>
    <t>D-BEG11-GRP-DT-05</t>
  </si>
  <si>
    <t>D-BEG11-GRP-DT-06</t>
  </si>
  <si>
    <t>D-BEG11-GRP-DT-07</t>
  </si>
  <si>
    <t>D-BEG11-GRP-DT-08</t>
  </si>
  <si>
    <t>D-BEG11-GRP-DT-09</t>
  </si>
  <si>
    <t>D-BEG11-GRP-DT-10</t>
  </si>
  <si>
    <t>D-BEG11-GRP-DT-11</t>
  </si>
  <si>
    <t>D-BEG11-GRP-DT-12</t>
  </si>
  <si>
    <t>D-BEG11-GRP-DT-13</t>
  </si>
  <si>
    <t>D-BEG12-GRP-DT-01</t>
  </si>
  <si>
    <t>D-BEG12-GRP-DT-02</t>
  </si>
  <si>
    <t>D-BEG12-GRP-DT-03</t>
  </si>
  <si>
    <t>D-BEG12-GRP-DT-04</t>
  </si>
  <si>
    <t>D-BEG12-GRP-DT-05</t>
  </si>
  <si>
    <t>D-BEG12-GRP-DT-06</t>
  </si>
  <si>
    <t>D-BEG12-GRP-DT-07</t>
  </si>
  <si>
    <t>D-BEG12-GRP-DT-08</t>
  </si>
  <si>
    <t>D-BEG12-GRP-DT-09</t>
  </si>
  <si>
    <t>D-BEG12-GRP-DT-10</t>
  </si>
  <si>
    <t>D-BEG12-GRP-DT-11</t>
  </si>
  <si>
    <t>D-BEG12-GRP-DT-12</t>
  </si>
  <si>
    <t>D-BEG12-GRP-DT-13</t>
  </si>
  <si>
    <t>D-BEG13-GRP-DT-01</t>
  </si>
  <si>
    <t>D-BEG13-GRP-DT-02</t>
  </si>
  <si>
    <t>D-BEG13-GRP-DT-03</t>
  </si>
  <si>
    <t>D-BEG13-GRP-DT-04</t>
  </si>
  <si>
    <t>D-BEG13-GRP-DT-05</t>
  </si>
  <si>
    <t>D-BEG13-GRP-DT-06</t>
  </si>
  <si>
    <t>D-BEG13-GRP-DT-07</t>
  </si>
  <si>
    <t>D-BEG13-GRP-DT-08</t>
  </si>
  <si>
    <t>D-BEG13-GRP-DT-09</t>
  </si>
  <si>
    <t>D-BEG13-GRP-DT-10</t>
  </si>
  <si>
    <t>D-BEG13-GRP-DT-11</t>
  </si>
  <si>
    <t>D-BEG13-GRP-DT-12</t>
  </si>
  <si>
    <t>D-BEG13-GRP-DT-13</t>
  </si>
  <si>
    <t>D-BEG14-GRP-DT-01</t>
  </si>
  <si>
    <t>D-BEG14-GRP-DT-02</t>
  </si>
  <si>
    <t>D-BEG14-GRP-DT-03</t>
  </si>
  <si>
    <t>D-BEG14-GRP-DT-04</t>
  </si>
  <si>
    <t>D-BEG14-GRP-DT-05</t>
  </si>
  <si>
    <t>D-BEG14-GRP-DT-06</t>
  </si>
  <si>
    <t>D-BEG14-GRP-DT-07</t>
  </si>
  <si>
    <t>D-BEG14-GRP-DT-08</t>
  </si>
  <si>
    <t>D-BEG14-GRP-DT-09</t>
  </si>
  <si>
    <t>D-BEG14-GRP-DT-10</t>
  </si>
  <si>
    <t>D-BEG14-GRP-DT-11</t>
  </si>
  <si>
    <t>D-BEG14-GRP-DT-12</t>
  </si>
  <si>
    <t>D-BEG14-GRP-DT-13</t>
  </si>
  <si>
    <t>D-BEG1-GRP-DT-01</t>
  </si>
  <si>
    <t>D-BEG1-GRP-DT-02</t>
  </si>
  <si>
    <t>D-BEG1-GRP-DT-03</t>
  </si>
  <si>
    <t>D-BEG1-GRP-DT-04</t>
  </si>
  <si>
    <t>D-BEG1-GRP-DT-05</t>
  </si>
  <si>
    <t>D-BEG1-GRP-DT-06</t>
  </si>
  <si>
    <t>D-BEG1-GRP-DT-07</t>
  </si>
  <si>
    <t>D-BEG1-GRP-DT-08</t>
  </si>
  <si>
    <t>D-BEG1-GRP-DT-09</t>
  </si>
  <si>
    <t>D-BEG1-GRP-DT-10</t>
  </si>
  <si>
    <t>D-BEG1-GRP-DT-11</t>
  </si>
  <si>
    <t>D-BEG1-GRP-DT-12</t>
  </si>
  <si>
    <t>D-BEG1-GRP-DT-13</t>
  </si>
  <si>
    <t>D-BEG2-GRP-DT-01</t>
  </si>
  <si>
    <t>D-BEG2-GRP-DT-02</t>
  </si>
  <si>
    <t>D-BEG2-GRP-DT-03</t>
  </si>
  <si>
    <t>D-BEG2-GRP-DT-04</t>
  </si>
  <si>
    <t>D-BEG2-GRP-DT-05</t>
  </si>
  <si>
    <t>D-BEG2-GRP-DT-06</t>
  </si>
  <si>
    <t>D-BEG2-GRP-DT-07</t>
  </si>
  <si>
    <t>D-BEG2-GRP-DT-08</t>
  </si>
  <si>
    <t>D-BEG2-GRP-DT-09</t>
  </si>
  <si>
    <t>D-BEG2-GRP-DT-10</t>
  </si>
  <si>
    <t>D-BEG2-GRP-DT-11</t>
  </si>
  <si>
    <t>D-BEG2-GRP-DT-12</t>
  </si>
  <si>
    <t>D-BEG2-GRP-DT-13</t>
  </si>
  <si>
    <t>D-BEG3-GRP-DT-01</t>
  </si>
  <si>
    <t>D-BEG3-GRP-DT-02</t>
  </si>
  <si>
    <t>D-BEG3-GRP-DT-03</t>
  </si>
  <si>
    <t>D-BEG3-GRP-DT-04</t>
  </si>
  <si>
    <t>D-BEG3-GRP-DT-05</t>
  </si>
  <si>
    <t>D-BEG3-GRP-DT-06</t>
  </si>
  <si>
    <t>D-BEG3-GRP-DT-07</t>
  </si>
  <si>
    <t>D-BEG3-GRP-DT-08</t>
  </si>
  <si>
    <t>D-BEG3-GRP-DT-09</t>
  </si>
  <si>
    <t>D-BEG3-GRP-DT-10</t>
  </si>
  <si>
    <t>D-BEG3-GRP-DT-11</t>
  </si>
  <si>
    <t>D-BEG3-GRP-DT-12</t>
  </si>
  <si>
    <t>D-BEG3-GRP-DT-13</t>
  </si>
  <si>
    <t>D-BEG4-GRP-DT-01</t>
  </si>
  <si>
    <t>D-BEG4-GRP-DT-02</t>
  </si>
  <si>
    <t>D-BEG4-GRP-DT-03</t>
  </si>
  <si>
    <t>D-BEG4-GRP-DT-04</t>
  </si>
  <si>
    <t>D-BEG4-GRP-DT-05</t>
  </si>
  <si>
    <t>D-BEG4-GRP-DT-06</t>
  </si>
  <si>
    <t>D-BEG4-GRP-DT-07</t>
  </si>
  <si>
    <t>D-BEG4-GRP-DT-08</t>
  </si>
  <si>
    <t>D-BEG4-GRP-DT-09</t>
  </si>
  <si>
    <t>D-BEG4-GRP-DT-10</t>
  </si>
  <si>
    <t>D-BEG4-GRP-DT-11</t>
  </si>
  <si>
    <t>D-BEG4-GRP-DT-12</t>
  </si>
  <si>
    <t>D-BEG4-GRP-DT-13</t>
  </si>
  <si>
    <t>D-BEG5-GRP-DT-01</t>
  </si>
  <si>
    <t>D-BEG5-GRP-DT-02</t>
  </si>
  <si>
    <t>D-BEG5-GRP-DT-03</t>
  </si>
  <si>
    <t>D-BEG5-GRP-DT-04</t>
  </si>
  <si>
    <t>D-BEG5-GRP-DT-05</t>
  </si>
  <si>
    <t>D-BEG5-GRP-DT-06</t>
  </si>
  <si>
    <t>D-BEG5-GRP-DT-07</t>
  </si>
  <si>
    <t>D-BEG5-GRP-DT-08</t>
  </si>
  <si>
    <t>D-BEG5-GRP-DT-09</t>
  </si>
  <si>
    <t>D-BEG5-GRP-DT-10</t>
  </si>
  <si>
    <t>D-BEG5-GRP-DT-11</t>
  </si>
  <si>
    <t>D-BEG5-GRP-DT-12</t>
  </si>
  <si>
    <t>D-BEG5-GRP-DT-13</t>
  </si>
  <si>
    <t>D-BEG6-GRP-DT-01</t>
  </si>
  <si>
    <t>D-BEG6-GRP-DT-02</t>
  </si>
  <si>
    <t>D-BEG6-GRP-DT-03</t>
  </si>
  <si>
    <t>D-BEG6-GRP-DT-04</t>
  </si>
  <si>
    <t>D-BEG6-GRP-DT-05</t>
  </si>
  <si>
    <t>D-BEG6-GRP-DT-06</t>
  </si>
  <si>
    <t>D-BEG6-GRP-DT-07</t>
  </si>
  <si>
    <t>D-BEG6-GRP-DT-08</t>
  </si>
  <si>
    <t>D-BEG6-GRP-DT-09</t>
  </si>
  <si>
    <t>D-BEG6-GRP-DT-10</t>
  </si>
  <si>
    <t>D-BEG6-GRP-DT-11</t>
  </si>
  <si>
    <t>D-BEG6-GRP-DT-12</t>
  </si>
  <si>
    <t>D-BEG6-GRP-DT-13</t>
  </si>
  <si>
    <t>D-BEG7-GRP-DT-01</t>
  </si>
  <si>
    <t>D-BEG7-GRP-DT-02</t>
  </si>
  <si>
    <t>D-BEG7-GRP-DT-03</t>
  </si>
  <si>
    <t>D-BEG7-GRP-DT-04</t>
  </si>
  <si>
    <t>D-BEG7-GRP-DT-05</t>
  </si>
  <si>
    <t>D-BEG7-GRP-DT-06</t>
  </si>
  <si>
    <t>D-BEG7-GRP-DT-07</t>
  </si>
  <si>
    <t>D-BEG7-GRP-DT-08</t>
  </si>
  <si>
    <t>D-BEG7-GRP-DT-09</t>
  </si>
  <si>
    <t>D-BEG7-GRP-DT-10</t>
  </si>
  <si>
    <t>D-BEG7-GRP-DT-11</t>
  </si>
  <si>
    <t>D-BEG7-GRP-DT-12</t>
  </si>
  <si>
    <t>D-BEG7-GRP-DT-13</t>
  </si>
  <si>
    <t>D-BEG8-GRP-DT-01</t>
  </si>
  <si>
    <t>D-BEG8-GRP-DT-02</t>
  </si>
  <si>
    <t>D-BEG8-GRP-DT-03</t>
  </si>
  <si>
    <t>D-BEG8-GRP-DT-04</t>
  </si>
  <si>
    <t>D-BEG8-GRP-DT-05</t>
  </si>
  <si>
    <t>D-BEG8-GRP-DT-06</t>
  </si>
  <si>
    <t>D-BEG8-GRP-DT-07</t>
  </si>
  <si>
    <t>D-BEG8-GRP-DT-08</t>
  </si>
  <si>
    <t>D-BEG8-GRP-DT-09</t>
  </si>
  <si>
    <t>D-BEG8-GRP-DT-10</t>
  </si>
  <si>
    <t>D-BEG8-GRP-DT-11</t>
  </si>
  <si>
    <t>D-BEG8-GRP-DT-12</t>
  </si>
  <si>
    <t>D-BEG8-GRP-DT-13</t>
  </si>
  <si>
    <t>D-BEG9-GRP-DT-01</t>
  </si>
  <si>
    <t>D-BEG9-GRP-DT-02</t>
  </si>
  <si>
    <t>D-BEG9-GRP-DT-03</t>
  </si>
  <si>
    <t>D-BEG9-GRP-DT-04</t>
  </si>
  <si>
    <t>D-BEG9-GRP-DT-05</t>
  </si>
  <si>
    <t>D-BEG9-GRP-DT-06</t>
  </si>
  <si>
    <t>D-BEG9-GRP-DT-07</t>
  </si>
  <si>
    <t>D-BEG9-GRP-DT-08</t>
  </si>
  <si>
    <t>D-BEG9-GRP-DT-09</t>
  </si>
  <si>
    <t>D-BEG9-GRP-DT-10</t>
  </si>
  <si>
    <t>D-BEG9-GRP-DT-11</t>
  </si>
  <si>
    <t>D-BEG9-GRP-DT-12</t>
  </si>
  <si>
    <t>D-BEG9-GRP-DT-13</t>
  </si>
  <si>
    <t>D-GI1-W-01</t>
  </si>
  <si>
    <t>D-GI1-W-03</t>
  </si>
  <si>
    <t>D-GI1-W-04</t>
  </si>
  <si>
    <t>D-GI1-W-05</t>
  </si>
  <si>
    <t>D-GI1-W-06</t>
  </si>
  <si>
    <t>D-GI1-W-07</t>
  </si>
  <si>
    <t>D-GI1-W-11</t>
  </si>
  <si>
    <t>D-GI1-W-02</t>
  </si>
  <si>
    <t>D-GI1-W-08</t>
  </si>
  <si>
    <t>D-GI1-W-09</t>
  </si>
  <si>
    <t>D-GI1-W-10</t>
  </si>
  <si>
    <t>D-GI1-W-12</t>
  </si>
  <si>
    <t>D-GI1-W-13</t>
  </si>
  <si>
    <t>D-GI2-W-01</t>
  </si>
  <si>
    <t>D-GI2-W-03</t>
  </si>
  <si>
    <t>D-GI2-W-04</t>
  </si>
  <si>
    <t>D-GI2-W-05</t>
  </si>
  <si>
    <t>D-GI2-W-06</t>
  </si>
  <si>
    <t>D-GI2-W-07</t>
  </si>
  <si>
    <t>D-GI2-W-11</t>
  </si>
  <si>
    <t>D-GI2-W-02</t>
  </si>
  <si>
    <t>D-GI2-W-08</t>
  </si>
  <si>
    <t>D-GI2-W-09</t>
  </si>
  <si>
    <t>D-GI2-W-10</t>
  </si>
  <si>
    <t>D-GI2-W-12</t>
  </si>
  <si>
    <t>D-GI2-W-13</t>
  </si>
  <si>
    <t>D-GI3-W-01</t>
  </si>
  <si>
    <t>D-GI3-W-03</t>
  </si>
  <si>
    <t>D-GI3-W-04</t>
  </si>
  <si>
    <t>D-GI3-W-05</t>
  </si>
  <si>
    <t>D-GI3-W-06</t>
  </si>
  <si>
    <t>D-GI3-W-07</t>
  </si>
  <si>
    <t>D-GI3-W-11</t>
  </si>
  <si>
    <t>D-GI3-W-02</t>
  </si>
  <si>
    <t>D-GI3-W-08</t>
  </si>
  <si>
    <t>D-GI3-W-09</t>
  </si>
  <si>
    <t>D-GI3-W-10</t>
  </si>
  <si>
    <t>D-GI3-W-12</t>
  </si>
  <si>
    <t>D-GI3-W-13</t>
  </si>
  <si>
    <t>D-PO1-W-01</t>
  </si>
  <si>
    <t>D-PO1-W-03</t>
  </si>
  <si>
    <t>D-PO1-W-04</t>
  </si>
  <si>
    <t>D-PO1-W-05</t>
  </si>
  <si>
    <t>D-PO1-W-06</t>
  </si>
  <si>
    <t>D-PO1-W-07</t>
  </si>
  <si>
    <t>D-PO1-W-11</t>
  </si>
  <si>
    <t>D-PO1-W-02</t>
  </si>
  <si>
    <t>D-PO1-W-08</t>
  </si>
  <si>
    <t>D-PO1-W-09</t>
  </si>
  <si>
    <t>D-PO1-W-10</t>
  </si>
  <si>
    <t>D-PO1-W-12</t>
  </si>
  <si>
    <t>D-PO1-W-13</t>
  </si>
  <si>
    <t>D-PO2-W-01</t>
  </si>
  <si>
    <t>D-PO2-W-03</t>
  </si>
  <si>
    <t>D-PO2-W-04</t>
  </si>
  <si>
    <t>D-PO2-W-05</t>
  </si>
  <si>
    <t>D-PO2-W-06</t>
  </si>
  <si>
    <t>D-PO2-W-07</t>
  </si>
  <si>
    <t>D-PO2-W-11</t>
  </si>
  <si>
    <t>D-PO2-W-02</t>
  </si>
  <si>
    <t>D-PO2-W-08</t>
  </si>
  <si>
    <t>D-PO2-W-09</t>
  </si>
  <si>
    <t>D-PO2-W-10</t>
  </si>
  <si>
    <t>D-PO2-W-12</t>
  </si>
  <si>
    <t>D-PO2-W-13</t>
  </si>
  <si>
    <t>D-PO3-W-01</t>
  </si>
  <si>
    <t>D-PO3-W-03</t>
  </si>
  <si>
    <t>D-PO3-W-04</t>
  </si>
  <si>
    <t>D-PO3-W-05</t>
  </si>
  <si>
    <t>D-PO3-W-06</t>
  </si>
  <si>
    <t>D-PO3-W-07</t>
  </si>
  <si>
    <t>D-PO3-W-11</t>
  </si>
  <si>
    <t>D-PO3-W-02</t>
  </si>
  <si>
    <t>D-PO3-W-08</t>
  </si>
  <si>
    <t>D-PO3-W-09</t>
  </si>
  <si>
    <t>D-PO3-W-10</t>
  </si>
  <si>
    <t>D-PO3-W-12</t>
  </si>
  <si>
    <t>D-PO3-W-13</t>
  </si>
  <si>
    <t>D-PO4-W-01</t>
  </si>
  <si>
    <t>D-PO4-W-03</t>
  </si>
  <si>
    <t>D-PO4-W-04</t>
  </si>
  <si>
    <t>D-PO4-W-05</t>
  </si>
  <si>
    <t>D-PO4-W-06</t>
  </si>
  <si>
    <t>D-PO4-W-07</t>
  </si>
  <si>
    <t>D-PO4-W-11</t>
  </si>
  <si>
    <t>D-PO4-W-02</t>
  </si>
  <si>
    <t>D-PO4-W-08</t>
  </si>
  <si>
    <t>D-PO4-W-09</t>
  </si>
  <si>
    <t>D-PO4-W-10</t>
  </si>
  <si>
    <t>D-PO4-W-12</t>
  </si>
  <si>
    <t>D-PO4-W-13</t>
  </si>
  <si>
    <t>D-MX1.1-W-01</t>
  </si>
  <si>
    <t>D-MX1.1-W-03</t>
  </si>
  <si>
    <t>D-MX1.1-W-04</t>
  </si>
  <si>
    <t>D-MX1.1-W-05</t>
  </si>
  <si>
    <t>D-MX1.1-W-06</t>
  </si>
  <si>
    <t>D-MX1.1-W-07</t>
  </si>
  <si>
    <t>D-MX1.1-W-11</t>
  </si>
  <si>
    <t>D-MX1.1-W-02</t>
  </si>
  <si>
    <t>D-MX1.1-W-08</t>
  </si>
  <si>
    <t>D-MX1.1-W-09</t>
  </si>
  <si>
    <t>D-MX1.1-W-10</t>
  </si>
  <si>
    <t>D-MX1.1-W-12</t>
  </si>
  <si>
    <t>D-MX1.1-W-13</t>
  </si>
  <si>
    <t>D-MX1.2-W-01</t>
  </si>
  <si>
    <t>D-MX1.2-W-03</t>
  </si>
  <si>
    <t>D-MX1.2-W-04</t>
  </si>
  <si>
    <t>D-MX1.2-W-05</t>
  </si>
  <si>
    <t>D-MX1.2-W-06</t>
  </si>
  <si>
    <t>D-MX1.2-W-07</t>
  </si>
  <si>
    <t>D-MX1.2-W-11</t>
  </si>
  <si>
    <t>D-MX1.2-W-02</t>
  </si>
  <si>
    <t>D-MX1.2-W-08</t>
  </si>
  <si>
    <t>D-MX1.2-W-09</t>
  </si>
  <si>
    <t>D-MX1.2-W-10</t>
  </si>
  <si>
    <t>D-MX1.2-W-12</t>
  </si>
  <si>
    <t>D-MX1.2-W-13</t>
  </si>
  <si>
    <t>D-MX1.3-W-01</t>
  </si>
  <si>
    <t>D-MX1.3-W-03</t>
  </si>
  <si>
    <t>D-MX1.3-W-04</t>
  </si>
  <si>
    <t>D-MX1.3-W-05</t>
  </si>
  <si>
    <t>D-MX1.3-W-06</t>
  </si>
  <si>
    <t>D-MX1.3-W-07</t>
  </si>
  <si>
    <t>D-MX1.3-W-11</t>
  </si>
  <si>
    <t>D-MX1.3-W-02</t>
  </si>
  <si>
    <t>D-MX1.3-W-08</t>
  </si>
  <si>
    <t>D-MX1.3-W-09</t>
  </si>
  <si>
    <t>D-MX1.3-W-10</t>
  </si>
  <si>
    <t>D-MX1.3-W-12</t>
  </si>
  <si>
    <t>D-MX1.3-W-13</t>
  </si>
  <si>
    <t>D-MX1.4-W-01</t>
  </si>
  <si>
    <t>D-MX1.4-W-03</t>
  </si>
  <si>
    <t>D-MX1.4-W-04</t>
  </si>
  <si>
    <t>D-MX1.4-W-05</t>
  </si>
  <si>
    <t>D-MX1.4-W-06</t>
  </si>
  <si>
    <t>D-MX1.4-W-07</t>
  </si>
  <si>
    <t>D-MX1.4-W-11</t>
  </si>
  <si>
    <t>D-MX1.4-W-02</t>
  </si>
  <si>
    <t>D-MX1.4-W-08</t>
  </si>
  <si>
    <t>D-MX1.4-W-09</t>
  </si>
  <si>
    <t>D-MX1.4-W-10</t>
  </si>
  <si>
    <t>D-MX1.4-W-12</t>
  </si>
  <si>
    <t>D-MX1.4-W-13</t>
  </si>
  <si>
    <t>D-MX2.1-W-01</t>
  </si>
  <si>
    <t>D-MX2.1-W-03</t>
  </si>
  <si>
    <t>D-MX2.1-W-04</t>
  </si>
  <si>
    <t>D-MX2.1-W-05</t>
  </si>
  <si>
    <t>D-MX2.1-W-06</t>
  </si>
  <si>
    <t>D-MX2.1-W-07</t>
  </si>
  <si>
    <t>D-MX2.1-W-11</t>
  </si>
  <si>
    <t>D-MX2.1-W-02</t>
  </si>
  <si>
    <t>D-MX2.1-W-08</t>
  </si>
  <si>
    <t>D-MX2.1-W-09</t>
  </si>
  <si>
    <t>D-MX2.1-W-10</t>
  </si>
  <si>
    <t>D-MX2.1-W-12</t>
  </si>
  <si>
    <t>D-MX2.1-W-13</t>
  </si>
  <si>
    <t>D-MX2.2-W-01</t>
  </si>
  <si>
    <t>D-MX2.2-W-03</t>
  </si>
  <si>
    <t>D-MX2.2-W-04</t>
  </si>
  <si>
    <t>D-MX2.2-W-05</t>
  </si>
  <si>
    <t>D-MX2.2-W-06</t>
  </si>
  <si>
    <t>D-MX2.2-W-07</t>
  </si>
  <si>
    <t>D-MX2.2-W-11</t>
  </si>
  <si>
    <t>D-MX2.2-W-02</t>
  </si>
  <si>
    <t>D-MX2.2-W-08</t>
  </si>
  <si>
    <t>D-MX2.2-W-09</t>
  </si>
  <si>
    <t>D-MX2.2-W-10</t>
  </si>
  <si>
    <t>D-MX2.2-W-12</t>
  </si>
  <si>
    <t>D-MX2.2-W-13</t>
  </si>
  <si>
    <t>D-MX2.3-W-01</t>
  </si>
  <si>
    <t>D-MX2.3-W-03</t>
  </si>
  <si>
    <t>D-MX2.3-W-04</t>
  </si>
  <si>
    <t>D-MX2.3-W-05</t>
  </si>
  <si>
    <t>D-MX2.3-W-06</t>
  </si>
  <si>
    <t>D-MX2.3-W-07</t>
  </si>
  <si>
    <t>D-MX2.3-W-11</t>
  </si>
  <si>
    <t>D-MX2.3-W-02</t>
  </si>
  <si>
    <t>D-MX2.3-W-08</t>
  </si>
  <si>
    <t>D-MX2.3-W-09</t>
  </si>
  <si>
    <t>D-MX2.3-W-10</t>
  </si>
  <si>
    <t>D-MX2.3-W-12</t>
  </si>
  <si>
    <t>D-MX2.3-W-13</t>
  </si>
  <si>
    <t>D-MX2.4-W-01</t>
  </si>
  <si>
    <t>D-MX2.4-W-03</t>
  </si>
  <si>
    <t>D-MX2.4-W-04</t>
  </si>
  <si>
    <t>D-MX2.4-W-05</t>
  </si>
  <si>
    <t>D-MX2.4-W-06</t>
  </si>
  <si>
    <t>D-MX2.4-W-07</t>
  </si>
  <si>
    <t>D-MX2.4-W-11</t>
  </si>
  <si>
    <t>D-MX2.4-W-02</t>
  </si>
  <si>
    <t>D-MX2.4-W-08</t>
  </si>
  <si>
    <t>D-MX2.4-W-09</t>
  </si>
  <si>
    <t>D-MX2.4-W-10</t>
  </si>
  <si>
    <t>D-MX2.4-W-12</t>
  </si>
  <si>
    <t>D-MX2.4-W-13</t>
  </si>
  <si>
    <t>D-MX3.1-W-01</t>
  </si>
  <si>
    <t>D-MX3.1-W-03</t>
  </si>
  <si>
    <t>D-MX3.1-W-04</t>
  </si>
  <si>
    <t>D-MX3.1-W-05</t>
  </si>
  <si>
    <t>D-MX3.1-W-06</t>
  </si>
  <si>
    <t>D-MX3.1-W-07</t>
  </si>
  <si>
    <t>D-MX3.1-W-11</t>
  </si>
  <si>
    <t>D-MX3.1-W-02</t>
  </si>
  <si>
    <t>D-MX3.1-W-08</t>
  </si>
  <si>
    <t>D-MX3.1-W-09</t>
  </si>
  <si>
    <t>D-MX3.1-W-10</t>
  </si>
  <si>
    <t>D-MX3.1-W-12</t>
  </si>
  <si>
    <t>D-MX3.1-W-13</t>
  </si>
  <si>
    <t>D-MX3.2-W-01</t>
  </si>
  <si>
    <t>D-MX3.2-W-03</t>
  </si>
  <si>
    <t>D-MX3.2-W-04</t>
  </si>
  <si>
    <t>D-MX3.2-W-05</t>
  </si>
  <si>
    <t>D-MX3.2-W-06</t>
  </si>
  <si>
    <t>D-MX3.2-W-07</t>
  </si>
  <si>
    <t>D-MX3.2-W-11</t>
  </si>
  <si>
    <t>D-MX3.2-W-02</t>
  </si>
  <si>
    <t>D-MX3.2-W-08</t>
  </si>
  <si>
    <t>D-MX3.2-W-09</t>
  </si>
  <si>
    <t>D-MX3.2-W-10</t>
  </si>
  <si>
    <t>D-MX3.2-W-12</t>
  </si>
  <si>
    <t>D-MX3.2-W-13</t>
  </si>
  <si>
    <t>D-MX3.3-W-01</t>
  </si>
  <si>
    <t>D-MX3.3-W-03</t>
  </si>
  <si>
    <t>D-MX3.3-W-04</t>
  </si>
  <si>
    <t>D-MX3.3-W-05</t>
  </si>
  <si>
    <t>D-MX3.3-W-06</t>
  </si>
  <si>
    <t>D-MX3.3-W-07</t>
  </si>
  <si>
    <t>D-MX3.3-W-11</t>
  </si>
  <si>
    <t>D-MX3.3-W-02</t>
  </si>
  <si>
    <t>D-MX3.3-W-08</t>
  </si>
  <si>
    <t>D-MX3.3-W-09</t>
  </si>
  <si>
    <t>D-MX3.3-W-10</t>
  </si>
  <si>
    <t>D-MX3.3-W-12</t>
  </si>
  <si>
    <t>D-MX3.3-W-13</t>
  </si>
  <si>
    <t>D-MX3.4-W-01</t>
  </si>
  <si>
    <t>D-MX3.4-W-03</t>
  </si>
  <si>
    <t>D-MX3.4-W-04</t>
  </si>
  <si>
    <t>D-MX3.4-W-05</t>
  </si>
  <si>
    <t>D-MX3.4-W-06</t>
  </si>
  <si>
    <t>D-MX3.4-W-07</t>
  </si>
  <si>
    <t>D-MX3.4-W-11</t>
  </si>
  <si>
    <t>D-MX3.4-W-02</t>
  </si>
  <si>
    <t>D-MX3.4-W-08</t>
  </si>
  <si>
    <t>D-MX3.4-W-09</t>
  </si>
  <si>
    <t>D-MX3.4-W-10</t>
  </si>
  <si>
    <t>D-MX3.4-W-12</t>
  </si>
  <si>
    <t>D-MX3.4-W-13</t>
  </si>
  <si>
    <t>D-MX4.1-W-01</t>
  </si>
  <si>
    <t>D-MX4.1-W-03</t>
  </si>
  <si>
    <t>D-MX4.1-W-04</t>
  </si>
  <si>
    <t>D-MX4.1-W-05</t>
  </si>
  <si>
    <t>D-MX4.1-W-06</t>
  </si>
  <si>
    <t>D-MX4.1-W-07</t>
  </si>
  <si>
    <t>D-MX4.1-W-11</t>
  </si>
  <si>
    <t>D-MX4.1-W-02</t>
  </si>
  <si>
    <t>D-MX4.1-W-08</t>
  </si>
  <si>
    <t>D-MX4.1-W-09</t>
  </si>
  <si>
    <t>D-MX4.1-W-10</t>
  </si>
  <si>
    <t>D-MX4.1-W-12</t>
  </si>
  <si>
    <t>D-MX4.1-W-13</t>
  </si>
  <si>
    <t>D-MX4.2-W-01</t>
  </si>
  <si>
    <t>D-MX4.2-W-03</t>
  </si>
  <si>
    <t>D-MX4.2-W-04</t>
  </si>
  <si>
    <t>D-MX4.2-W-05</t>
  </si>
  <si>
    <t>D-MX4.2-W-06</t>
  </si>
  <si>
    <t>D-MX4.2-W-07</t>
  </si>
  <si>
    <t>D-MX4.2-W-11</t>
  </si>
  <si>
    <t>D-MX4.2-W-02</t>
  </si>
  <si>
    <t>D-MX4.2-W-08</t>
  </si>
  <si>
    <t>D-MX4.2-W-09</t>
  </si>
  <si>
    <t>D-MX4.2-W-10</t>
  </si>
  <si>
    <t>D-MX4.2-W-12</t>
  </si>
  <si>
    <t>D-MX4.2-W-13</t>
  </si>
  <si>
    <t>D-MX4.3-W-01</t>
  </si>
  <si>
    <t>D-MX4.3-W-03</t>
  </si>
  <si>
    <t>D-MX4.3-W-04</t>
  </si>
  <si>
    <t>D-MX4.3-W-05</t>
  </si>
  <si>
    <t>D-MX4.3-W-06</t>
  </si>
  <si>
    <t>D-MX4.3-W-07</t>
  </si>
  <si>
    <t>D-MX4.3-W-11</t>
  </si>
  <si>
    <t>D-MX4.3-W-02</t>
  </si>
  <si>
    <t>D-MX4.3-W-08</t>
  </si>
  <si>
    <t>D-MX4.3-W-09</t>
  </si>
  <si>
    <t>D-MX4.3-W-10</t>
  </si>
  <si>
    <t>D-MX4.3-W-12</t>
  </si>
  <si>
    <t>D-MX4.3-W-13</t>
  </si>
  <si>
    <t>D-MX4.4-W-01</t>
  </si>
  <si>
    <t>D-MX4.4-W-03</t>
  </si>
  <si>
    <t>D-MX4.4-W-04</t>
  </si>
  <si>
    <t>D-MX4.4-W-05</t>
  </si>
  <si>
    <t>D-MX4.4-W-06</t>
  </si>
  <si>
    <t>D-MX4.4-W-07</t>
  </si>
  <si>
    <t>D-MX4.4-W-11</t>
  </si>
  <si>
    <t>D-MX4.4-W-02</t>
  </si>
  <si>
    <t>D-MX4.4-W-08</t>
  </si>
  <si>
    <t>D-MX4.4-W-09</t>
  </si>
  <si>
    <t>D-MX4.4-W-10</t>
  </si>
  <si>
    <t>D-MX4.4-W-12</t>
  </si>
  <si>
    <t>D-MX4.4-W-13</t>
  </si>
  <si>
    <t>D-MX5.1-W-01</t>
  </si>
  <si>
    <t>D-MX5.1-W-03</t>
  </si>
  <si>
    <t>D-MX5.1-W-04</t>
  </si>
  <si>
    <t>D-MX5.1-W-05</t>
  </si>
  <si>
    <t>D-MX5.1-W-06</t>
  </si>
  <si>
    <t>D-MX5.1-W-07</t>
  </si>
  <si>
    <t>D-MX5.1-W-11</t>
  </si>
  <si>
    <t>D-MX5.1-W-02</t>
  </si>
  <si>
    <t>D-MX5.1-W-08</t>
  </si>
  <si>
    <t>D-MX5.1-W-09</t>
  </si>
  <si>
    <t>D-MX5.1-W-10</t>
  </si>
  <si>
    <t>D-MX5.1-W-12</t>
  </si>
  <si>
    <t>D-MX5.1-W-13</t>
  </si>
  <si>
    <t>D-MX5.2-W-01</t>
  </si>
  <si>
    <t>D-MX5.2-W-03</t>
  </si>
  <si>
    <t>D-MX5.2-W-04</t>
  </si>
  <si>
    <t>D-MX5.2-W-05</t>
  </si>
  <si>
    <t>D-MX5.2-W-06</t>
  </si>
  <si>
    <t>D-MX5.2-W-07</t>
  </si>
  <si>
    <t>D-MX5.2-W-11</t>
  </si>
  <si>
    <t>D-MX5.2-W-02</t>
  </si>
  <si>
    <t>D-MX5.2-W-08</t>
  </si>
  <si>
    <t>D-MX5.2-W-09</t>
  </si>
  <si>
    <t>D-MX5.2-W-10</t>
  </si>
  <si>
    <t>D-MX5.2-W-12</t>
  </si>
  <si>
    <t>D-MX5.2-W-13</t>
  </si>
  <si>
    <t>D-MX5.3-W-01</t>
  </si>
  <si>
    <t>D-MX5.3-W-03</t>
  </si>
  <si>
    <t>D-MX5.3-W-04</t>
  </si>
  <si>
    <t>D-MX5.3-W-05</t>
  </si>
  <si>
    <t>D-MX5.3-W-06</t>
  </si>
  <si>
    <t>D-MX5.3-W-07</t>
  </si>
  <si>
    <t>D-MX5.3-W-11</t>
  </si>
  <si>
    <t>D-MX5.3-W-02</t>
  </si>
  <si>
    <t>D-MX5.3-W-08</t>
  </si>
  <si>
    <t>D-MX5.3-W-09</t>
  </si>
  <si>
    <t>D-MX5.3-W-10</t>
  </si>
  <si>
    <t>D-MX5.3-W-12</t>
  </si>
  <si>
    <t>D-MX5.3-W-13</t>
  </si>
  <si>
    <t>D-MX5.4-W-01</t>
  </si>
  <si>
    <t>D-MX5.4-W-03</t>
  </si>
  <si>
    <t>D-MX5.4-W-04</t>
  </si>
  <si>
    <t>D-MX5.4-W-05</t>
  </si>
  <si>
    <t>D-MX5.4-W-06</t>
  </si>
  <si>
    <t>D-MX5.4-W-07</t>
  </si>
  <si>
    <t>D-MX5.4-W-11</t>
  </si>
  <si>
    <t>D-MX5.4-W-02</t>
  </si>
  <si>
    <t>D-MX5.4-W-08</t>
  </si>
  <si>
    <t>D-MX5.4-W-09</t>
  </si>
  <si>
    <t>D-MX5.4-W-10</t>
  </si>
  <si>
    <t>D-MX5.4-W-12</t>
  </si>
  <si>
    <t>D-MX5.4-W-13</t>
  </si>
  <si>
    <t>D-MX6.1-W-01</t>
  </si>
  <si>
    <t>D-MX6.1-W-03</t>
  </si>
  <si>
    <t>D-MX6.1-W-04</t>
  </si>
  <si>
    <t>D-MX6.1-W-05</t>
  </si>
  <si>
    <t>D-MX6.1-W-06</t>
  </si>
  <si>
    <t>D-MX6.1-W-07</t>
  </si>
  <si>
    <t>D-MX6.1-W-11</t>
  </si>
  <si>
    <t>D-MX6.1-W-02</t>
  </si>
  <si>
    <t>D-MX6.1-W-08</t>
  </si>
  <si>
    <t>D-MX6.1-W-09</t>
  </si>
  <si>
    <t>D-MX6.1-W-10</t>
  </si>
  <si>
    <t>D-MX6.1-W-12</t>
  </si>
  <si>
    <t>D-MX6.1-W-13</t>
  </si>
  <si>
    <t>D-MX6.2-W-01</t>
  </si>
  <si>
    <t>D-MX6.2-W-03</t>
  </si>
  <si>
    <t>D-MX6.2-W-04</t>
  </si>
  <si>
    <t>D-MX6.2-W-05</t>
  </si>
  <si>
    <t>D-MX6.2-W-06</t>
  </si>
  <si>
    <t>D-MX6.2-W-07</t>
  </si>
  <si>
    <t>D-MX6.2-W-11</t>
  </si>
  <si>
    <t>D-MX6.2-W-02</t>
  </si>
  <si>
    <t>D-MX6.2-W-08</t>
  </si>
  <si>
    <t>D-MX6.2-W-09</t>
  </si>
  <si>
    <t>D-MX6.2-W-10</t>
  </si>
  <si>
    <t>D-MX6.2-W-12</t>
  </si>
  <si>
    <t>D-MX6.2-W-13</t>
  </si>
  <si>
    <t>D-MX6.3-W-01</t>
  </si>
  <si>
    <t>D-MX6.3-W-03</t>
  </si>
  <si>
    <t>D-MX6.3-W-04</t>
  </si>
  <si>
    <t>D-MX6.3-W-05</t>
  </si>
  <si>
    <t>D-MX6.3-W-06</t>
  </si>
  <si>
    <t>D-MX6.3-W-07</t>
  </si>
  <si>
    <t>D-MX6.3-W-11</t>
  </si>
  <si>
    <t>D-MX6.3-W-02</t>
  </si>
  <si>
    <t>D-MX6.3-W-08</t>
  </si>
  <si>
    <t>D-MX6.3-W-09</t>
  </si>
  <si>
    <t>D-MX6.3-W-10</t>
  </si>
  <si>
    <t>D-MX6.3-W-12</t>
  </si>
  <si>
    <t>D-MX6.3-W-13</t>
  </si>
  <si>
    <t>D-MX6.4-W-01</t>
  </si>
  <si>
    <t>D-MX6.4-W-03</t>
  </si>
  <si>
    <t>D-MX6.4-W-04</t>
  </si>
  <si>
    <t>D-MX6.4-W-05</t>
  </si>
  <si>
    <t>D-MX6.4-W-06</t>
  </si>
  <si>
    <t>D-MX6.4-W-07</t>
  </si>
  <si>
    <t>D-MX6.4-W-11</t>
  </si>
  <si>
    <t>D-MX6.4-W-02</t>
  </si>
  <si>
    <t>D-MX6.4-W-08</t>
  </si>
  <si>
    <t>D-MX6.4-W-09</t>
  </si>
  <si>
    <t>D-MX6.4-W-10</t>
  </si>
  <si>
    <t>D-MX6.4-W-12</t>
  </si>
  <si>
    <t>D-MX6.4-W-13</t>
  </si>
  <si>
    <t>D-BO1-W-01</t>
  </si>
  <si>
    <t>D-BO1-W-03</t>
  </si>
  <si>
    <t>D-BO1-W-04</t>
  </si>
  <si>
    <t>D-BO1-W-05</t>
  </si>
  <si>
    <t>D-BO1-W-06</t>
  </si>
  <si>
    <t>D-BO1-W-07</t>
  </si>
  <si>
    <t>D-BO1-W-11</t>
  </si>
  <si>
    <t>D-BO1-W-02</t>
  </si>
  <si>
    <t>D-BO1-W-08</t>
  </si>
  <si>
    <t>D-BO1-W-09</t>
  </si>
  <si>
    <t>D-BO1-W-10</t>
  </si>
  <si>
    <t>D-BO1-W-12</t>
  </si>
  <si>
    <t>D-BO1-W-13</t>
  </si>
  <si>
    <t>D-BO2-W-01</t>
  </si>
  <si>
    <t>D-BO2-W-03</t>
  </si>
  <si>
    <t>D-BO2-W-04</t>
  </si>
  <si>
    <t>D-BO2-W-05</t>
  </si>
  <si>
    <t>D-BO2-W-06</t>
  </si>
  <si>
    <t>D-BO2-W-07</t>
  </si>
  <si>
    <t>D-BO2-W-11</t>
  </si>
  <si>
    <t>D-BO2-W-02</t>
  </si>
  <si>
    <t>D-BO2-W-08</t>
  </si>
  <si>
    <t>D-BO2-W-09</t>
  </si>
  <si>
    <t>D-BO2-W-10</t>
  </si>
  <si>
    <t>D-BO2-W-12</t>
  </si>
  <si>
    <t>D-BO2-W-13</t>
  </si>
  <si>
    <t>D-BO3-W-01</t>
  </si>
  <si>
    <t>D-BO3-W-03</t>
  </si>
  <si>
    <t>D-BO3-W-04</t>
  </si>
  <si>
    <t>D-BO3-W-05</t>
  </si>
  <si>
    <t>D-BO3-W-06</t>
  </si>
  <si>
    <t>D-BO3-W-07</t>
  </si>
  <si>
    <t>D-BO3-W-11</t>
  </si>
  <si>
    <t>D-BO3-W-02</t>
  </si>
  <si>
    <t>D-BO3-W-08</t>
  </si>
  <si>
    <t>D-BO3-W-09</t>
  </si>
  <si>
    <t>D-BO3-W-10</t>
  </si>
  <si>
    <t>D-BO3-W-12</t>
  </si>
  <si>
    <t>D-BO3-W-13</t>
  </si>
  <si>
    <t>D-BO4-W-01</t>
  </si>
  <si>
    <t>D-BO4-W-03</t>
  </si>
  <si>
    <t>D-BO4-W-04</t>
  </si>
  <si>
    <t>D-BO4-W-05</t>
  </si>
  <si>
    <t>D-BO4-W-06</t>
  </si>
  <si>
    <t>D-BO4-W-07</t>
  </si>
  <si>
    <t>D-BO4-W-11</t>
  </si>
  <si>
    <t>D-BO4-W-02</t>
  </si>
  <si>
    <t>D-BO4-W-08</t>
  </si>
  <si>
    <t>D-BO4-W-09</t>
  </si>
  <si>
    <t>D-BO4-W-10</t>
  </si>
  <si>
    <t>D-BO4-W-12</t>
  </si>
  <si>
    <t>D-BO4-W-13</t>
  </si>
  <si>
    <t>D-BO5-W-01</t>
  </si>
  <si>
    <t>D-BO5-W-03</t>
  </si>
  <si>
    <t>D-BO5-W-04</t>
  </si>
  <si>
    <t>D-BO5-W-05</t>
  </si>
  <si>
    <t>D-BO5-W-06</t>
  </si>
  <si>
    <t>D-BO5-W-07</t>
  </si>
  <si>
    <t>D-BO5-W-11</t>
  </si>
  <si>
    <t>D-BO5-W-02</t>
  </si>
  <si>
    <t>D-BO5-W-08</t>
  </si>
  <si>
    <t>D-BO5-W-09</t>
  </si>
  <si>
    <t>D-BO5-W-10</t>
  </si>
  <si>
    <t>D-BO5-W-12</t>
  </si>
  <si>
    <t>D-BO5-W-13</t>
  </si>
  <si>
    <t>D-CLA1-W-01</t>
  </si>
  <si>
    <t>D-CLA1-W-03</t>
  </si>
  <si>
    <t>D-CLA1-W-04</t>
  </si>
  <si>
    <t>D-CLA1-W-05</t>
  </si>
  <si>
    <t>D-CLA1-W-06</t>
  </si>
  <si>
    <t>D-CLA1-W-07</t>
  </si>
  <si>
    <t>D-CLA1-W-11</t>
  </si>
  <si>
    <t>D-CLA1-W-02</t>
  </si>
  <si>
    <t>D-CLA1-W-08</t>
  </si>
  <si>
    <t>D-CLA1-W-09</t>
  </si>
  <si>
    <t>D-CLA1-W-10</t>
  </si>
  <si>
    <t>D-CLA1-W-12</t>
  </si>
  <si>
    <t>D-CLA1-W-13</t>
  </si>
  <si>
    <t>D-CLA2-W-01</t>
  </si>
  <si>
    <t>D-CLA2-W-03</t>
  </si>
  <si>
    <t>D-CLA2-W-04</t>
  </si>
  <si>
    <t>D-CLA2-W-05</t>
  </si>
  <si>
    <t>D-CLA2-W-06</t>
  </si>
  <si>
    <t>D-CLA2-W-07</t>
  </si>
  <si>
    <t>D-CLA2-W-11</t>
  </si>
  <si>
    <t>D-CLA3-W-01</t>
  </si>
  <si>
    <t>D-CLA2-W-02</t>
  </si>
  <si>
    <t>D-CLA2-W-08</t>
  </si>
  <si>
    <t>D-CLA2-W-09</t>
  </si>
  <si>
    <t>D-CLA2-W-10</t>
  </si>
  <si>
    <t>D-CLA2-W-12</t>
  </si>
  <si>
    <t>D-CLA2-W-13</t>
  </si>
  <si>
    <t>D-CLA3-W-03</t>
  </si>
  <si>
    <t>D-CLA3-W-04</t>
  </si>
  <si>
    <t>D-CLA3-W-05</t>
  </si>
  <si>
    <t>D-CLA3-W-06</t>
  </si>
  <si>
    <t>D-CLA3-W-07</t>
  </si>
  <si>
    <t>D-CLA3-W-11</t>
  </si>
  <si>
    <t>D-CLA3-W-02</t>
  </si>
  <si>
    <t>D-CLA3-W-08</t>
  </si>
  <si>
    <t>D-CLA3-W-09</t>
  </si>
  <si>
    <t>D-CLA3-W-10</t>
  </si>
  <si>
    <t>D-CLA3-W-12</t>
  </si>
  <si>
    <t>D-CLA3-W-13</t>
  </si>
  <si>
    <t>D-CLA4-W-01</t>
  </si>
  <si>
    <t>D-CLA4-W-03</t>
  </si>
  <si>
    <t>D-CLA4-W-04</t>
  </si>
  <si>
    <t>D-CLA4-W-05</t>
  </si>
  <si>
    <t>D-CLA4-W-06</t>
  </si>
  <si>
    <t>D-CLA4-W-07</t>
  </si>
  <si>
    <t>D-CLA4-W-11</t>
  </si>
  <si>
    <t>D-CLA4-W-02</t>
  </si>
  <si>
    <t>D-CLA4-W-08</t>
  </si>
  <si>
    <t>D-CLA4-W-09</t>
  </si>
  <si>
    <t>D-CLA4-W-10</t>
  </si>
  <si>
    <t>D-CLA4-W-12</t>
  </si>
  <si>
    <t>D-CLA4-W-13</t>
  </si>
  <si>
    <t>D-CLA5-W-01</t>
  </si>
  <si>
    <t>D-CLA5-W-03</t>
  </si>
  <si>
    <t>D-CLA5-W-04</t>
  </si>
  <si>
    <t>D-CLA5-W-05</t>
  </si>
  <si>
    <t>D-CLA5-W-06</t>
  </si>
  <si>
    <t>D-CLA5-W-07</t>
  </si>
  <si>
    <t>D-CLA5-W-11</t>
  </si>
  <si>
    <t>D-CLA5-W-02</t>
  </si>
  <si>
    <t>D-CLA5-W-08</t>
  </si>
  <si>
    <t>D-CLA5-W-09</t>
  </si>
  <si>
    <t>D-CLA5-W-10</t>
  </si>
  <si>
    <t>D-CLA5-W-12</t>
  </si>
  <si>
    <t>D-CLA5-W-13</t>
  </si>
  <si>
    <t>D-NO1-W-01</t>
  </si>
  <si>
    <t>D-NO1-W-03</t>
  </si>
  <si>
    <t>D-NO1-W-04</t>
  </si>
  <si>
    <t>D-NO1-W-05</t>
  </si>
  <si>
    <t>D-NO1-W-06</t>
  </si>
  <si>
    <t>D-NO1-W-07</t>
  </si>
  <si>
    <t>D-NO1-W-11</t>
  </si>
  <si>
    <t>D-NO1-W-02</t>
  </si>
  <si>
    <t>D-NO1-W-08</t>
  </si>
  <si>
    <t>D-NO1-W-09</t>
  </si>
  <si>
    <t>D-NO1-W-10</t>
  </si>
  <si>
    <t>D-NO1-W-12</t>
  </si>
  <si>
    <t>D-NO1-W-13</t>
  </si>
  <si>
    <t>D-NO2-W-01</t>
  </si>
  <si>
    <t>D-NO2-W-03</t>
  </si>
  <si>
    <t>D-NO2-W-04</t>
  </si>
  <si>
    <t>D-NO2-W-05</t>
  </si>
  <si>
    <t>D-NO2-W-06</t>
  </si>
  <si>
    <t>D-NO2-W-07</t>
  </si>
  <si>
    <t>D-NO2-W-11</t>
  </si>
  <si>
    <t>D-NO2-W-02</t>
  </si>
  <si>
    <t>D-NO2-W-08</t>
  </si>
  <si>
    <t>D-NO2-W-09</t>
  </si>
  <si>
    <t>D-NO2-W-10</t>
  </si>
  <si>
    <t>D-NO2-W-12</t>
  </si>
  <si>
    <t>D-NO2-W-13</t>
  </si>
  <si>
    <t>D-NO3-W-01</t>
  </si>
  <si>
    <t>D-NO3-W-03</t>
  </si>
  <si>
    <t>D-NO3-W-04</t>
  </si>
  <si>
    <t>D-NO3-W-05</t>
  </si>
  <si>
    <t>D-NO3-W-06</t>
  </si>
  <si>
    <t>D-NO3-W-07</t>
  </si>
  <si>
    <t>D-NO3-W-11</t>
  </si>
  <si>
    <t>D-NO3-W-02</t>
  </si>
  <si>
    <t>D-NO3-W-08</t>
  </si>
  <si>
    <t>D-NO3-W-09</t>
  </si>
  <si>
    <t>D-NO3-W-10</t>
  </si>
  <si>
    <t>D-NO3-W-12</t>
  </si>
  <si>
    <t>D-NO3-W-13</t>
  </si>
  <si>
    <t>D-NO4-W-01</t>
  </si>
  <si>
    <t>D-NO4-W-03</t>
  </si>
  <si>
    <t>D-NO4-W-04</t>
  </si>
  <si>
    <t>D-NO4-W-05</t>
  </si>
  <si>
    <t>D-NO4-W-06</t>
  </si>
  <si>
    <t>D-NO4-W-07</t>
  </si>
  <si>
    <t>D-NO4-W-11</t>
  </si>
  <si>
    <t>D-NO4-W-02</t>
  </si>
  <si>
    <t>D-NO4-W-08</t>
  </si>
  <si>
    <t>D-NO4-W-09</t>
  </si>
  <si>
    <t>D-NO4-W-10</t>
  </si>
  <si>
    <t>D-NO4-W-12</t>
  </si>
  <si>
    <t>D-NO4-W-13</t>
  </si>
  <si>
    <t>D-901-W-01</t>
  </si>
  <si>
    <t>D-901-W-03</t>
  </si>
  <si>
    <t>D-901-W-04</t>
  </si>
  <si>
    <t>D-901-W-05</t>
  </si>
  <si>
    <t>D-901-W-06</t>
  </si>
  <si>
    <t>D-901-W-07</t>
  </si>
  <si>
    <t>D-901-W-11</t>
  </si>
  <si>
    <t>D-901-W-02</t>
  </si>
  <si>
    <t>D-901-W-08</t>
  </si>
  <si>
    <t>D-901-W-09</t>
  </si>
  <si>
    <t>D-901-W-10</t>
  </si>
  <si>
    <t>D-901-W-12</t>
  </si>
  <si>
    <t>D-901-W-13</t>
  </si>
  <si>
    <t>D-902-W-01</t>
  </si>
  <si>
    <t>D-902-W-03</t>
  </si>
  <si>
    <t>D-902-W-04</t>
  </si>
  <si>
    <t>D-902-W-05</t>
  </si>
  <si>
    <t>D-902-W-06</t>
  </si>
  <si>
    <t>D-902-W-07</t>
  </si>
  <si>
    <t>D-902-W-11</t>
  </si>
  <si>
    <t>D-902-W-02</t>
  </si>
  <si>
    <t>D-902-W-08</t>
  </si>
  <si>
    <t>D-902-W-09</t>
  </si>
  <si>
    <t>D-902-W-10</t>
  </si>
  <si>
    <t>D-902-W-12</t>
  </si>
  <si>
    <t>D-902-W-13</t>
  </si>
  <si>
    <t>D-903-W-01</t>
  </si>
  <si>
    <t>D-903-W-03</t>
  </si>
  <si>
    <t>D-903-W-04</t>
  </si>
  <si>
    <t>D-903-W-05</t>
  </si>
  <si>
    <t>D-903-W-06</t>
  </si>
  <si>
    <t>D-903-W-07</t>
  </si>
  <si>
    <t>D-903-W-11</t>
  </si>
  <si>
    <t>D-903-W-02</t>
  </si>
  <si>
    <t>D-903-W-08</t>
  </si>
  <si>
    <t>D-903-W-09</t>
  </si>
  <si>
    <t>D-903-W-10</t>
  </si>
  <si>
    <t>D-903-W-12</t>
  </si>
  <si>
    <t>D-903-W-13</t>
  </si>
  <si>
    <t>D-904-W-01</t>
  </si>
  <si>
    <t>D-904-W-03</t>
  </si>
  <si>
    <t>D-904-W-04</t>
  </si>
  <si>
    <t>D-904-W-05</t>
  </si>
  <si>
    <t>D-904-W-06</t>
  </si>
  <si>
    <t>D-904-W-07</t>
  </si>
  <si>
    <t>D-904-W-11</t>
  </si>
  <si>
    <t>D-904-W-02</t>
  </si>
  <si>
    <t>D-904-W-08</t>
  </si>
  <si>
    <t>D-904-W-09</t>
  </si>
  <si>
    <t>D-904-W-10</t>
  </si>
  <si>
    <t>D-904-W-12</t>
  </si>
  <si>
    <t>D-904-W-13</t>
  </si>
  <si>
    <t>D-905-W-01</t>
  </si>
  <si>
    <t>D-905-W-03</t>
  </si>
  <si>
    <t>D-905-W-04</t>
  </si>
  <si>
    <t>D-905-W-05</t>
  </si>
  <si>
    <t>D-905-W-06</t>
  </si>
  <si>
    <t>D-905-W-07</t>
  </si>
  <si>
    <t>D-905-W-11</t>
  </si>
  <si>
    <t>D-905-W-02</t>
  </si>
  <si>
    <t>D-905-W-08</t>
  </si>
  <si>
    <t>D-905-W-09</t>
  </si>
  <si>
    <t>D-905-W-10</t>
  </si>
  <si>
    <t>D-905-W-12</t>
  </si>
  <si>
    <t>D-905-W-13</t>
  </si>
  <si>
    <t>D-906-W-01</t>
  </si>
  <si>
    <t>D-906-W-03</t>
  </si>
  <si>
    <t>D-906-W-04</t>
  </si>
  <si>
    <t>D-906-W-05</t>
  </si>
  <si>
    <t>D-906-W-06</t>
  </si>
  <si>
    <t>D-906-W-07</t>
  </si>
  <si>
    <t>D-906-W-11</t>
  </si>
  <si>
    <t>D-906-W-02</t>
  </si>
  <si>
    <t>D-906-W-08</t>
  </si>
  <si>
    <t>D-906-W-09</t>
  </si>
  <si>
    <t>D-906-W-10</t>
  </si>
  <si>
    <t>D-906-W-12</t>
  </si>
  <si>
    <t>D-906-W-13</t>
  </si>
  <si>
    <t>D-907-W-01</t>
  </si>
  <si>
    <t>D-907-W-03</t>
  </si>
  <si>
    <t>D-907-W-04</t>
  </si>
  <si>
    <t>D-907-W-05</t>
  </si>
  <si>
    <t>D-907-W-06</t>
  </si>
  <si>
    <t>D-907-W-07</t>
  </si>
  <si>
    <t>D-907-W-11</t>
  </si>
  <si>
    <t>D-907-W-02</t>
  </si>
  <si>
    <t>D-907-W-08</t>
  </si>
  <si>
    <t>D-907-W-09</t>
  </si>
  <si>
    <t>D-907-W-10</t>
  </si>
  <si>
    <t>D-907-W-12</t>
  </si>
  <si>
    <t>D-907-W-13</t>
  </si>
  <si>
    <t>D-908-W-01</t>
  </si>
  <si>
    <t>D-908-W-03</t>
  </si>
  <si>
    <t>D-908-W-04</t>
  </si>
  <si>
    <t>D-908-W-05</t>
  </si>
  <si>
    <t>D-908-W-06</t>
  </si>
  <si>
    <t>D-908-W-07</t>
  </si>
  <si>
    <t>D-908-W-11</t>
  </si>
  <si>
    <t>D-908-W-02</t>
  </si>
  <si>
    <t>D-908-W-08</t>
  </si>
  <si>
    <t>D-908-W-09</t>
  </si>
  <si>
    <t>D-908-W-10</t>
  </si>
  <si>
    <t>D-908-W-12</t>
  </si>
  <si>
    <t>D-908-W-13</t>
  </si>
  <si>
    <t>D-TO1-W</t>
  </si>
  <si>
    <t>D-TO1-W-01</t>
  </si>
  <si>
    <t>D-TO1-W-03</t>
  </si>
  <si>
    <t>D-TO1-W-04</t>
  </si>
  <si>
    <t>D-TO1-W-05</t>
  </si>
  <si>
    <t>D-TO1-W-06</t>
  </si>
  <si>
    <t>D-TO1-W-07</t>
  </si>
  <si>
    <t>D-TO1-W-11</t>
  </si>
  <si>
    <t>D-TO1-W-02</t>
  </si>
  <si>
    <t>D-TO1-W-08</t>
  </si>
  <si>
    <t>D-TO1-W-09</t>
  </si>
  <si>
    <t>D-TO1-W-10</t>
  </si>
  <si>
    <t>D-TO1-W-12</t>
  </si>
  <si>
    <t>D-TO1-W-13</t>
  </si>
  <si>
    <t>D-TO2-W</t>
  </si>
  <si>
    <t>D-TO2-W-01</t>
  </si>
  <si>
    <t>D-TO2-W-03</t>
  </si>
  <si>
    <t>D-TO2-W-04</t>
  </si>
  <si>
    <t>D-TO2-W-05</t>
  </si>
  <si>
    <t>D-TO2-W-06</t>
  </si>
  <si>
    <t>D-TO2-W-07</t>
  </si>
  <si>
    <t>D-TO2-W-11</t>
  </si>
  <si>
    <t>D-TO2-W-02</t>
  </si>
  <si>
    <t>D-TO2-W-08</t>
  </si>
  <si>
    <t>D-TO2-W-09</t>
  </si>
  <si>
    <t>D-TO2-W-10</t>
  </si>
  <si>
    <t>D-TO2-W-12</t>
  </si>
  <si>
    <t>D-TO2-W-13</t>
  </si>
  <si>
    <t>D-TO3-W</t>
  </si>
  <si>
    <t>D-TO3-W-01</t>
  </si>
  <si>
    <t>D-TO3-W-03</t>
  </si>
  <si>
    <t>D-TO3-W-04</t>
  </si>
  <si>
    <t>D-TO3-W-05</t>
  </si>
  <si>
    <t>D-TO3-W-06</t>
  </si>
  <si>
    <t>D-TO3-W-07</t>
  </si>
  <si>
    <t>D-TO3-W-11</t>
  </si>
  <si>
    <t>D-TO3-W-02</t>
  </si>
  <si>
    <t>D-TO3-W-08</t>
  </si>
  <si>
    <t>D-TO3-W-09</t>
  </si>
  <si>
    <t>D-TO3-W-10</t>
  </si>
  <si>
    <t>D-TO3-W-12</t>
  </si>
  <si>
    <t>D-TO3-W-13</t>
  </si>
  <si>
    <t>D-BL1-W-01</t>
  </si>
  <si>
    <t>D-BL1-W-03</t>
  </si>
  <si>
    <t>D-BL1-W-04</t>
  </si>
  <si>
    <t>D-BL1-W-05</t>
  </si>
  <si>
    <t>D-BL1-W-06</t>
  </si>
  <si>
    <t>D-BL1-W-07</t>
  </si>
  <si>
    <t>D-BL1-W-11</t>
  </si>
  <si>
    <t>D-BL1-W-02</t>
  </si>
  <si>
    <t>D-BL1-W-08</t>
  </si>
  <si>
    <t>D-BL1-W-09</t>
  </si>
  <si>
    <t>D-BL1-W-10</t>
  </si>
  <si>
    <t>D-BL1-W-12</t>
  </si>
  <si>
    <t>D-BL1-W-13</t>
  </si>
  <si>
    <t>D-BL2-W-01</t>
  </si>
  <si>
    <t>D-BL2-W-03</t>
  </si>
  <si>
    <t>D-BL2-W-04</t>
  </si>
  <si>
    <t>D-BL2-W-05</t>
  </si>
  <si>
    <t>D-BL2-W-06</t>
  </si>
  <si>
    <t>D-BL2-W-07</t>
  </si>
  <si>
    <t>D-BL2-W-11</t>
  </si>
  <si>
    <t>D-BL2-W-02</t>
  </si>
  <si>
    <t>D-BL2-W-08</t>
  </si>
  <si>
    <t>D-BL2-W-09</t>
  </si>
  <si>
    <t>D-BL2-W-10</t>
  </si>
  <si>
    <t>D-BL2-W-12</t>
  </si>
  <si>
    <t>D-BL2-W-13</t>
  </si>
  <si>
    <t>D-BL3-W-01</t>
  </si>
  <si>
    <t>D-BL3-W-03</t>
  </si>
  <si>
    <t>D-BL3-W-04</t>
  </si>
  <si>
    <t>D-BL3-W-05</t>
  </si>
  <si>
    <t>D-BL3-W-06</t>
  </si>
  <si>
    <t>D-BL3-W-07</t>
  </si>
  <si>
    <t>D-BL3-W-11</t>
  </si>
  <si>
    <t>D-BL3-W-02</t>
  </si>
  <si>
    <t>D-BL3-W-08</t>
  </si>
  <si>
    <t>D-BL3-W-09</t>
  </si>
  <si>
    <t>D-BL3-W-10</t>
  </si>
  <si>
    <t>D-BL3-W-12</t>
  </si>
  <si>
    <t>D-BL3-W-13</t>
  </si>
  <si>
    <t>D-BL4-W-01</t>
  </si>
  <si>
    <t>D-BL4-W-03</t>
  </si>
  <si>
    <t>D-BL4-W-04</t>
  </si>
  <si>
    <t>D-BL4-W-05</t>
  </si>
  <si>
    <t>D-BL4-W-06</t>
  </si>
  <si>
    <t>D-BL4-W-07</t>
  </si>
  <si>
    <t>D-BL4-W-11</t>
  </si>
  <si>
    <t>D-BL4-W-02</t>
  </si>
  <si>
    <t>D-BL4-W-08</t>
  </si>
  <si>
    <t>D-BL4-W-09</t>
  </si>
  <si>
    <t>D-BL4-W-10</t>
  </si>
  <si>
    <t>D-BL4-W-12</t>
  </si>
  <si>
    <t>D-BL4-W-13</t>
  </si>
  <si>
    <t>D-ICE1-W-01</t>
  </si>
  <si>
    <t>D-ICE1-W-03</t>
  </si>
  <si>
    <t>D-ICE1-W-04</t>
  </si>
  <si>
    <t>D-ICE1-W-05</t>
  </si>
  <si>
    <t>D-ICE1-W-06</t>
  </si>
  <si>
    <t>D-ICE1-W-07</t>
  </si>
  <si>
    <t>D-ICE1-W-11</t>
  </si>
  <si>
    <t>D-ICE1-W-02</t>
  </si>
  <si>
    <t>D-ICE1-W-08</t>
  </si>
  <si>
    <t>D-ICE1-W-09</t>
  </si>
  <si>
    <t>D-ICE1-W-10</t>
  </si>
  <si>
    <t>D-ICE1-W-12</t>
  </si>
  <si>
    <t>D-ICE1-W-13</t>
  </si>
  <si>
    <t>D-ICE2-W-01</t>
  </si>
  <si>
    <t>D-ICE2-W-03</t>
  </si>
  <si>
    <t>D-ICE2-W-04</t>
  </si>
  <si>
    <t>D-ICE2-W-05</t>
  </si>
  <si>
    <t>D-ICE2-W-06</t>
  </si>
  <si>
    <t>D-ICE2-W-07</t>
  </si>
  <si>
    <t>D-ICE2-W-11</t>
  </si>
  <si>
    <t>D-ICE2-W-02</t>
  </si>
  <si>
    <t>D-ICE2-W-08</t>
  </si>
  <si>
    <t>D-ICE2-W-09</t>
  </si>
  <si>
    <t>D-ICE2-W-10</t>
  </si>
  <si>
    <t>D-ICE2-W-12</t>
  </si>
  <si>
    <t>D-ICE2-W-13</t>
  </si>
  <si>
    <t>D-ICE3-W-01</t>
  </si>
  <si>
    <t>D-ICE3-W-03</t>
  </si>
  <si>
    <t>D-ICE3-W-04</t>
  </si>
  <si>
    <t>D-ICE3-W-05</t>
  </si>
  <si>
    <t>D-ICE3-W-06</t>
  </si>
  <si>
    <t>D-ICE3-W-07</t>
  </si>
  <si>
    <t>D-ICE3-W-11</t>
  </si>
  <si>
    <t>D-ICE3-W-02</t>
  </si>
  <si>
    <t>D-ICE3-W-08</t>
  </si>
  <si>
    <t>D-ICE3-W-09</t>
  </si>
  <si>
    <t>D-ICE3-W-10</t>
  </si>
  <si>
    <t>D-ICE3-W-12</t>
  </si>
  <si>
    <t>D-ICE3-W-13</t>
  </si>
  <si>
    <t>D-ICE4-W-01</t>
  </si>
  <si>
    <t>D-ICE4-W-03</t>
  </si>
  <si>
    <t>D-ICE4-W-04</t>
  </si>
  <si>
    <t>D-ICE4-W-05</t>
  </si>
  <si>
    <t>D-ICE4-W-06</t>
  </si>
  <si>
    <t>D-ICE4-W-07</t>
  </si>
  <si>
    <t>D-ICE4-W-11</t>
  </si>
  <si>
    <t>D-ICE4-W-02</t>
  </si>
  <si>
    <t>D-ICE4-W-08</t>
  </si>
  <si>
    <t>D-ICE4-W-09</t>
  </si>
  <si>
    <t>D-ICE4-W-10</t>
  </si>
  <si>
    <t>D-ICE4-W-12</t>
  </si>
  <si>
    <t>D-ICE4-W-13</t>
  </si>
  <si>
    <t>D-ICE5-W-01</t>
  </si>
  <si>
    <t>D-ICE5-W-03</t>
  </si>
  <si>
    <t>D-ICE5-W-04</t>
  </si>
  <si>
    <t>D-ICE5-W-05</t>
  </si>
  <si>
    <t>D-ICE5-W-06</t>
  </si>
  <si>
    <t>D-ICE5-W-07</t>
  </si>
  <si>
    <t>D-ICE5-W-11</t>
  </si>
  <si>
    <t>D-ICE5-W-02</t>
  </si>
  <si>
    <t>D-ICE5-W-08</t>
  </si>
  <si>
    <t>D-ICE5-W-09</t>
  </si>
  <si>
    <t>D-ICE5-W-10</t>
  </si>
  <si>
    <t>D-ICE5-W-12</t>
  </si>
  <si>
    <t>D-ICE5-W-13</t>
  </si>
  <si>
    <t>D-BAT1-W-01</t>
  </si>
  <si>
    <t>D-BAT1-W-03</t>
  </si>
  <si>
    <t>D-BAT1-W-04</t>
  </si>
  <si>
    <t>D-BAT1-W-05</t>
  </si>
  <si>
    <t>D-BAT1-W-06</t>
  </si>
  <si>
    <t>D-BAT1-W-07</t>
  </si>
  <si>
    <t>D-BAT1-W-11</t>
  </si>
  <si>
    <t>D-BAT1-W-02</t>
  </si>
  <si>
    <t>D-BAT1-W-08</t>
  </si>
  <si>
    <t>D-BAT1-W-09</t>
  </si>
  <si>
    <t>D-BAT1-W-10</t>
  </si>
  <si>
    <t>D-BAT1-W-12</t>
  </si>
  <si>
    <t>D-BAT1-W-13</t>
  </si>
  <si>
    <t>D-BAT2-W-01</t>
  </si>
  <si>
    <t>D-BAT2-W-03</t>
  </si>
  <si>
    <t>D-BAT2-W-04</t>
  </si>
  <si>
    <t>D-BAT2-W-05</t>
  </si>
  <si>
    <t>D-BAT2-W-06</t>
  </si>
  <si>
    <t>D-BAT2-W-07</t>
  </si>
  <si>
    <t>D-BAT2-W-11</t>
  </si>
  <si>
    <t>D-BAT2-W-02</t>
  </si>
  <si>
    <t>D-BAT2-W-08</t>
  </si>
  <si>
    <t>D-BAT2-W-09</t>
  </si>
  <si>
    <t>D-BAT2-W-10</t>
  </si>
  <si>
    <t>D-BAT2-W-12</t>
  </si>
  <si>
    <t>D-BAT2-W-13</t>
  </si>
  <si>
    <t>D-BAT3-W-01</t>
  </si>
  <si>
    <t>D-BAT3-W-03</t>
  </si>
  <si>
    <t>D-BAT3-W-04</t>
  </si>
  <si>
    <t>D-BAT3-W-05</t>
  </si>
  <si>
    <t>D-BAT3-W-06</t>
  </si>
  <si>
    <t>D-BAT3-W-07</t>
  </si>
  <si>
    <t>D-BAT3-W-11</t>
  </si>
  <si>
    <t>D-BAT3-W-02</t>
  </si>
  <si>
    <t>D-BAT3-W-08</t>
  </si>
  <si>
    <t>D-BAT3-W-09</t>
  </si>
  <si>
    <t>D-BAT3-W-10</t>
  </si>
  <si>
    <t>D-BAT3-W-12</t>
  </si>
  <si>
    <t>D-BAT3-W-13</t>
  </si>
  <si>
    <t>D-BAT4-W-01</t>
  </si>
  <si>
    <t>D-BAT4-W-03</t>
  </si>
  <si>
    <t>D-BAT4-W-04</t>
  </si>
  <si>
    <t>D-BAT4-W-05</t>
  </si>
  <si>
    <t>D-BAT4-W-06</t>
  </si>
  <si>
    <t>D-BAT4-W-07</t>
  </si>
  <si>
    <t>D-BAT4-W-11</t>
  </si>
  <si>
    <t>D-BAT4-W-02</t>
  </si>
  <si>
    <t>D-BAT4-W-08</t>
  </si>
  <si>
    <t>D-BAT4-W-09</t>
  </si>
  <si>
    <t>D-BAT4-W-10</t>
  </si>
  <si>
    <t>D-BAT4-W-12</t>
  </si>
  <si>
    <t>D-BAT4-W-13</t>
  </si>
  <si>
    <t>PACKING LIST DELTA WOOD</t>
  </si>
  <si>
    <t>Responsable for packing:</t>
  </si>
  <si>
    <t>Palette No.:</t>
  </si>
  <si>
    <t>Date:</t>
  </si>
  <si>
    <t>Dimensions:</t>
  </si>
  <si>
    <t>Name:</t>
  </si>
  <si>
    <t>Signature:</t>
  </si>
  <si>
    <t>PACKING LIST DELTA GRP</t>
  </si>
  <si>
    <t>SET</t>
  </si>
  <si>
    <t>texture</t>
  </si>
  <si>
    <t>PAKIRANJE</t>
  </si>
  <si>
    <t>spakirano</t>
  </si>
  <si>
    <t>360 volumes</t>
  </si>
  <si>
    <t>LYNX wood</t>
  </si>
  <si>
    <t>ARTLINE volumes</t>
  </si>
  <si>
    <t>360 grifi (PU)</t>
  </si>
  <si>
    <t>LYNX volumes</t>
  </si>
  <si>
    <t>ARTLINE PU</t>
  </si>
  <si>
    <t>360 hangboards</t>
  </si>
  <si>
    <t>LYNX grifi (PU)</t>
  </si>
  <si>
    <t>BLUE PILL voluumes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</si>
  <si>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</si>
  <si>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</si>
  <si>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</si>
  <si>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</si>
  <si>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</si>
  <si>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</si>
  <si>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</si>
  <si>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volumes</t>
  </si>
  <si>
    <t>TENTOMEN vol.</t>
  </si>
  <si>
    <t>ESPACE volumes</t>
  </si>
  <si>
    <t>ROCK CITY wood</t>
  </si>
  <si>
    <t>TENTOMEN PU</t>
  </si>
  <si>
    <t>INDOOR VOLUMES</t>
  </si>
  <si>
    <t>ROCK CITY PU</t>
  </si>
  <si>
    <t>VEZI volumes</t>
  </si>
  <si>
    <t>SNAP volumes</t>
  </si>
  <si>
    <t>DELTA wood</t>
  </si>
  <si>
    <t>VEZI PU</t>
  </si>
  <si>
    <t>CHEETA volumes</t>
  </si>
  <si>
    <t>DELTA volumes</t>
  </si>
  <si>
    <t>NEO volumes</t>
  </si>
  <si>
    <t>NEO grifi (PU)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</si>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</sst>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CHF]#,##0.00"/>
    <numFmt numFmtId="165" formatCode="#,##0.00_ ;\-#,##0.00\ "/>
    <numFmt numFmtId="166" formatCode="#,##0_ ;\-#,##0\ "/>
    <numFmt numFmtId="167" formatCode="_-[$€-2]\ * #,##0.00_-;\-[$€-2]\ * #,##0.00_-;_-[$€-2]\ * &quot;-&quot;??_-;_-@"/>
    <numFmt numFmtId="168" formatCode="_-* #,##0.00\ &quot;€&quot;_-;\-* #,##0.00\ &quot;€&quot;_-;_-* &quot;-&quot;??\ &quot;€&quot;_-;_-@"/>
    <numFmt numFmtId="169" formatCode="#,##0.00\ &quot;€&quot;"/>
  </numFmts>
  <fonts count="49">
    <font>
      <sz val="12.0"/>
      <color theme="1"/>
      <name val="Calibri"/>
      <scheme val="minor"/>
    </font>
    <font>
      <sz val="10.0"/>
      <color theme="1"/>
      <name val="Calibri"/>
    </font>
    <font>
      <sz val="12.0"/>
      <color theme="1"/>
      <name val="Calibri"/>
    </font>
    <font>
      <b/>
      <sz val="10.0"/>
      <color theme="1"/>
      <name val="Calibri"/>
    </font>
    <font/>
    <font>
      <color theme="1"/>
      <name val="Calibri"/>
      <scheme val="minor"/>
    </font>
    <font>
      <i/>
      <sz val="10.0"/>
      <color theme="1"/>
      <name val="Calibri"/>
    </font>
    <font>
      <sz val="11.0"/>
      <color theme="1"/>
      <name val="Calibri"/>
    </font>
    <font>
      <sz val="16.0"/>
      <color theme="1"/>
      <name val="Calibri"/>
    </font>
    <font>
      <sz val="14.0"/>
      <color theme="1"/>
      <name val="Calibri"/>
    </font>
    <font>
      <b/>
      <sz val="16.0"/>
      <color theme="1"/>
      <name val="Calibri"/>
    </font>
    <font>
      <b/>
      <sz val="18.0"/>
      <color theme="1"/>
      <name val="Calibri"/>
    </font>
    <font>
      <b/>
      <sz val="14.0"/>
      <color theme="1"/>
      <name val="Calibri"/>
    </font>
    <font>
      <b/>
      <sz val="20.0"/>
      <color theme="1"/>
      <name val="Calibri"/>
    </font>
    <font>
      <b/>
      <sz val="12.0"/>
      <color theme="1"/>
      <name val="Calibri"/>
    </font>
    <font>
      <b/>
      <sz val="12.0"/>
      <color rgb="FFF2F2F2"/>
      <name val="Calibri"/>
    </font>
    <font>
      <b/>
      <sz val="12.0"/>
      <color theme="0"/>
      <name val="Calibri"/>
    </font>
    <font>
      <sz val="14.0"/>
      <color rgb="FFF2F2F2"/>
      <name val="Calibri"/>
    </font>
    <font>
      <sz val="14.0"/>
      <color theme="0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b/>
      <sz val="11.0"/>
      <color theme="1"/>
      <name val="Calibri"/>
    </font>
    <font>
      <b/>
      <sz val="26.0"/>
      <color theme="1"/>
      <name val="Calibri"/>
    </font>
    <font>
      <sz val="14.0"/>
      <color rgb="FF1C79F0"/>
      <name val="Calibri"/>
    </font>
    <font>
      <sz val="12.0"/>
      <color theme="0"/>
      <name val="Calibri"/>
    </font>
    <font>
      <b/>
      <sz val="17.0"/>
      <color theme="1"/>
      <name val="Calibri"/>
    </font>
    <font>
      <sz val="11.0"/>
      <color rgb="FF9C0006"/>
      <name val="Calibri"/>
    </font>
    <font>
      <b/>
      <sz val="20.0"/>
      <color theme="0"/>
      <name val="Calibri"/>
    </font>
    <font>
      <sz val="16.0"/>
      <color theme="0"/>
      <name val="Calibri"/>
    </font>
    <font>
      <b/>
      <sz val="16.0"/>
      <color rgb="FFF2F2F2"/>
      <name val="Calibri"/>
    </font>
    <font>
      <b/>
      <sz val="16.0"/>
      <color theme="0"/>
      <name val="Calibri"/>
    </font>
    <font>
      <sz val="24.0"/>
      <color theme="1"/>
      <name val="Calibri"/>
    </font>
    <font>
      <sz val="36.0"/>
      <color theme="1"/>
      <name val="Calibri"/>
    </font>
    <font>
      <b/>
      <i/>
      <sz val="28.0"/>
      <color theme="1"/>
      <name val="Calibri"/>
    </font>
    <font>
      <b/>
      <i/>
      <sz val="24.0"/>
      <color theme="1"/>
      <name val="Apple braille"/>
    </font>
    <font>
      <b/>
      <i/>
      <sz val="22.0"/>
      <color theme="1"/>
      <name val="Calibri"/>
    </font>
    <font>
      <b/>
      <sz val="9.0"/>
      <color theme="1"/>
      <name val="Calibri"/>
    </font>
    <font>
      <sz val="9.0"/>
      <color theme="1"/>
      <name val="Calibri"/>
    </font>
    <font>
      <sz val="28.0"/>
      <color theme="1"/>
      <name val="Calibri"/>
    </font>
    <font>
      <sz val="22.0"/>
      <color theme="1"/>
      <name val="Calibri"/>
    </font>
    <font>
      <u/>
      <sz val="11.0"/>
      <color theme="1"/>
      <name val="Calibri"/>
    </font>
    <font>
      <u/>
      <sz val="12.0"/>
      <color theme="1"/>
      <name val="Calibri"/>
    </font>
    <font>
      <sz val="7.0"/>
      <color theme="1"/>
      <name val="Calibri"/>
    </font>
    <font>
      <sz val="5.0"/>
      <color theme="1"/>
      <name val="Calibri"/>
    </font>
    <font>
      <u/>
      <sz val="12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</fonts>
  <fills count="37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BD4B4"/>
        <bgColor rgb="FFFBD4B4"/>
      </patternFill>
    </fill>
    <fill>
      <patternFill patternType="solid">
        <fgColor rgb="FFFFFF00"/>
        <bgColor rgb="FFFFFF00"/>
      </patternFill>
    </fill>
    <fill>
      <patternFill patternType="solid">
        <fgColor rgb="FFFDE9D9"/>
        <bgColor rgb="FFFDE9D9"/>
      </patternFill>
    </fill>
    <fill>
      <patternFill patternType="solid">
        <fgColor rgb="FFD8D8D8"/>
        <bgColor rgb="FFD8D8D8"/>
      </patternFill>
    </fill>
    <fill>
      <patternFill patternType="solid">
        <fgColor rgb="FF404040"/>
        <bgColor rgb="FF404040"/>
      </patternFill>
    </fill>
    <fill>
      <patternFill patternType="solid">
        <fgColor rgb="FFFF0000"/>
        <bgColor rgb="FFFF0000"/>
      </patternFill>
    </fill>
    <fill>
      <patternFill patternType="solid">
        <fgColor rgb="FF1C79F0"/>
        <bgColor rgb="FF1C79F0"/>
      </patternFill>
    </fill>
    <fill>
      <patternFill patternType="solid">
        <fgColor rgb="FF00CC00"/>
        <bgColor rgb="FF00CC00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FF66FF"/>
        <bgColor rgb="FFFF66FF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DB4531"/>
        <bgColor rgb="FFDB4531"/>
      </patternFill>
    </fill>
    <fill>
      <patternFill patternType="solid">
        <fgColor rgb="FFF6E726"/>
        <bgColor rgb="FFF6E726"/>
      </patternFill>
    </fill>
    <fill>
      <patternFill patternType="solid">
        <fgColor rgb="FF0887DE"/>
        <bgColor rgb="FF0887DE"/>
      </patternFill>
    </fill>
    <fill>
      <patternFill patternType="solid">
        <fgColor rgb="FF57BC2E"/>
        <bgColor rgb="FF57BC2E"/>
      </patternFill>
    </fill>
    <fill>
      <patternFill patternType="solid">
        <fgColor rgb="FFFF61B4"/>
        <bgColor rgb="FFFF61B4"/>
      </patternFill>
    </fill>
    <fill>
      <patternFill patternType="solid">
        <fgColor rgb="FFFFC000"/>
        <bgColor rgb="FFFFC000"/>
      </patternFill>
    </fill>
    <fill>
      <patternFill patternType="solid">
        <fgColor rgb="FFA5A5A5"/>
        <bgColor rgb="FFA5A5A5"/>
      </patternFill>
    </fill>
    <fill>
      <patternFill patternType="solid">
        <fgColor rgb="FFC4BD97"/>
        <bgColor rgb="FFC4BD97"/>
      </patternFill>
    </fill>
    <fill>
      <patternFill patternType="solid">
        <fgColor theme="1"/>
        <bgColor theme="1"/>
      </patternFill>
    </fill>
    <fill>
      <patternFill patternType="solid">
        <fgColor rgb="FF0070C0"/>
        <bgColor rgb="FF0070C0"/>
      </patternFill>
    </fill>
    <fill>
      <patternFill patternType="solid">
        <fgColor rgb="FFE26B0A"/>
        <bgColor rgb="FFE26B0A"/>
      </patternFill>
    </fill>
    <fill>
      <patternFill patternType="solid">
        <fgColor rgb="FF000000"/>
        <bgColor rgb="FF000000"/>
      </patternFill>
    </fill>
    <fill>
      <patternFill patternType="solid">
        <fgColor rgb="FFE36C09"/>
        <bgColor rgb="FFE36C09"/>
      </patternFill>
    </fill>
    <fill>
      <patternFill patternType="solid">
        <fgColor rgb="FFFFC7CE"/>
        <bgColor rgb="FFFFC7CE"/>
      </patternFill>
    </fill>
    <fill>
      <patternFill patternType="solid">
        <fgColor rgb="FF974806"/>
        <bgColor rgb="FF974806"/>
      </patternFill>
    </fill>
    <fill>
      <patternFill patternType="solid">
        <fgColor rgb="FF825A3B"/>
        <bgColor rgb="FF825A3B"/>
      </patternFill>
    </fill>
    <fill>
      <patternFill patternType="solid">
        <fgColor rgb="FF92D050"/>
        <bgColor rgb="FF92D050"/>
      </patternFill>
    </fill>
  </fills>
  <borders count="63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/>
      <right/>
      <top/>
      <bottom/>
    </border>
    <border>
      <top style="thin">
        <color rgb="FF000000"/>
      </top>
    </border>
    <border>
      <left/>
      <right/>
      <top style="thin">
        <color rgb="FF000000"/>
      </top>
      <bottom/>
    </border>
    <border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top/>
      <bottom/>
    </border>
    <border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top style="thin">
        <color rgb="FF000000"/>
      </top>
    </border>
    <border>
      <left/>
      <right/>
      <bottom/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</borders>
  <cellStyleXfs count="1">
    <xf borderId="0" fillId="0" fontId="0" numFmtId="0" applyAlignment="1" applyFont="1"/>
  </cellStyleXfs>
  <cellXfs count="68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0" fillId="0" fontId="2" numFmtId="0" xfId="0" applyAlignment="1" applyFont="1">
      <alignment horizontal="right" vertical="center"/>
    </xf>
    <xf borderId="1" fillId="2" fontId="3" numFmtId="0" xfId="0" applyAlignment="1" applyBorder="1" applyFill="1" applyFont="1">
      <alignment horizontal="center" vertical="center"/>
    </xf>
    <xf borderId="2" fillId="0" fontId="4" numFmtId="0" xfId="0" applyBorder="1" applyFont="1"/>
    <xf borderId="3" fillId="0" fontId="4" numFmtId="0" xfId="0" applyBorder="1" applyFont="1"/>
    <xf borderId="4" fillId="3" fontId="1" numFmtId="0" xfId="0" applyBorder="1" applyFill="1" applyFont="1"/>
    <xf borderId="5" fillId="0" fontId="1" numFmtId="0" xfId="0" applyAlignment="1" applyBorder="1" applyFont="1">
      <alignment horizontal="center" shrinkToFit="0" vertical="center" wrapText="1"/>
    </xf>
    <xf borderId="6" fillId="0" fontId="4" numFmtId="0" xfId="0" applyBorder="1" applyFont="1"/>
    <xf borderId="7" fillId="0" fontId="4" numFmtId="0" xfId="0" applyBorder="1" applyFont="1"/>
    <xf borderId="8" fillId="2" fontId="1" numFmtId="0" xfId="0" applyBorder="1" applyFont="1"/>
    <xf borderId="8" fillId="3" fontId="1" numFmtId="0" xfId="0" applyBorder="1" applyFont="1"/>
    <xf borderId="9" fillId="2" fontId="1" numFmtId="0" xfId="0" applyBorder="1" applyFont="1"/>
    <xf borderId="1" fillId="0" fontId="1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10" fillId="2" fontId="1" numFmtId="0" xfId="0" applyAlignment="1" applyBorder="1" applyFont="1">
      <alignment horizontal="right" vertical="center"/>
    </xf>
    <xf borderId="11" fillId="0" fontId="1" numFmtId="0" xfId="0" applyAlignment="1" applyBorder="1" applyFont="1">
      <alignment horizontal="center" vertical="center"/>
    </xf>
    <xf borderId="11" fillId="0" fontId="3" numFmtId="0" xfId="0" applyAlignment="1" applyBorder="1" applyFont="1">
      <alignment horizontal="right" vertical="center"/>
    </xf>
    <xf borderId="11" fillId="0" fontId="1" numFmtId="2" xfId="0" applyAlignment="1" applyBorder="1" applyFont="1" applyNumberFormat="1">
      <alignment horizontal="center" vertical="center"/>
    </xf>
    <xf borderId="12" fillId="2" fontId="1" numFmtId="164" xfId="0" applyAlignment="1" applyBorder="1" applyFont="1" applyNumberFormat="1">
      <alignment horizontal="right" vertical="center"/>
    </xf>
    <xf borderId="0" fillId="0" fontId="3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10" fillId="2" fontId="1" numFmtId="164" xfId="0" applyAlignment="1" applyBorder="1" applyFont="1" applyNumberFormat="1">
      <alignment horizontal="right" vertical="center"/>
    </xf>
    <xf borderId="13" fillId="0" fontId="1" numFmtId="0" xfId="0" applyAlignment="1" applyBorder="1" applyFont="1">
      <alignment horizontal="center" vertical="center"/>
    </xf>
    <xf borderId="13" fillId="0" fontId="3" numFmtId="0" xfId="0" applyAlignment="1" applyBorder="1" applyFont="1">
      <alignment horizontal="right" vertical="center"/>
    </xf>
    <xf borderId="13" fillId="0" fontId="1" numFmtId="2" xfId="0" applyAlignment="1" applyBorder="1" applyFont="1" applyNumberFormat="1">
      <alignment horizontal="center" vertical="center"/>
    </xf>
    <xf borderId="14" fillId="2" fontId="1" numFmtId="164" xfId="0" applyAlignment="1" applyBorder="1" applyFont="1" applyNumberFormat="1">
      <alignment horizontal="right" vertical="center"/>
    </xf>
    <xf borderId="0" fillId="0" fontId="5" numFmtId="0" xfId="0" applyFont="1"/>
    <xf borderId="11" fillId="0" fontId="2" numFmtId="0" xfId="0" applyBorder="1" applyFont="1"/>
    <xf borderId="11" fillId="0" fontId="6" numFmtId="9" xfId="0" applyAlignment="1" applyBorder="1" applyFont="1" applyNumberFormat="1">
      <alignment horizontal="right" vertical="center"/>
    </xf>
    <xf borderId="0" fillId="0" fontId="6" numFmtId="9" xfId="0" applyAlignment="1" applyFont="1" applyNumberFormat="1">
      <alignment horizontal="right" vertical="center"/>
    </xf>
    <xf borderId="13" fillId="0" fontId="2" numFmtId="0" xfId="0" applyBorder="1" applyFont="1"/>
    <xf borderId="13" fillId="0" fontId="6" numFmtId="9" xfId="0" applyAlignment="1" applyBorder="1" applyFont="1" applyNumberFormat="1">
      <alignment horizontal="right" vertical="center"/>
    </xf>
    <xf borderId="0" fillId="0" fontId="3" numFmtId="0" xfId="0" applyAlignment="1" applyFont="1">
      <alignment horizontal="center" vertical="center"/>
    </xf>
    <xf borderId="10" fillId="2" fontId="3" numFmtId="164" xfId="0" applyAlignment="1" applyBorder="1" applyFont="1" applyNumberFormat="1">
      <alignment horizontal="right" vertical="center"/>
    </xf>
    <xf borderId="15" fillId="2" fontId="3" numFmtId="0" xfId="0" applyAlignment="1" applyBorder="1" applyFont="1">
      <alignment horizontal="center" vertical="center"/>
    </xf>
    <xf borderId="16" fillId="2" fontId="3" numFmtId="0" xfId="0" applyAlignment="1" applyBorder="1" applyFont="1">
      <alignment horizontal="right" vertical="center"/>
    </xf>
    <xf borderId="16" fillId="2" fontId="1" numFmtId="0" xfId="0" applyAlignment="1" applyBorder="1" applyFont="1">
      <alignment horizontal="center" vertical="center"/>
    </xf>
    <xf borderId="16" fillId="2" fontId="1" numFmtId="2" xfId="0" applyAlignment="1" applyBorder="1" applyFont="1" applyNumberFormat="1">
      <alignment horizontal="center" vertical="center"/>
    </xf>
    <xf borderId="17" fillId="2" fontId="3" numFmtId="164" xfId="0" applyAlignment="1" applyBorder="1" applyFont="1" applyNumberFormat="1">
      <alignment horizontal="center" vertical="center"/>
    </xf>
    <xf borderId="10" fillId="4" fontId="7" numFmtId="0" xfId="0" applyBorder="1" applyFill="1" applyFont="1"/>
    <xf borderId="10" fillId="4" fontId="2" numFmtId="0" xfId="0" applyBorder="1" applyFont="1"/>
    <xf borderId="10" fillId="4" fontId="8" numFmtId="0" xfId="0" applyAlignment="1" applyBorder="1" applyFont="1">
      <alignment horizontal="center" vertical="center"/>
    </xf>
    <xf borderId="10" fillId="4" fontId="9" numFmtId="0" xfId="0" applyAlignment="1" applyBorder="1" applyFont="1">
      <alignment horizontal="left"/>
    </xf>
    <xf borderId="10" fillId="5" fontId="2" numFmtId="0" xfId="0" applyBorder="1" applyFill="1" applyFont="1"/>
    <xf borderId="10" fillId="6" fontId="2" numFmtId="0" xfId="0" applyBorder="1" applyFill="1" applyFont="1"/>
    <xf borderId="10" fillId="7" fontId="2" numFmtId="0" xfId="0" applyBorder="1" applyFill="1" applyFont="1"/>
    <xf borderId="10" fillId="4" fontId="9" numFmtId="0" xfId="0" applyBorder="1" applyFont="1"/>
    <xf borderId="10" fillId="4" fontId="8" numFmtId="0" xfId="0" applyBorder="1" applyFont="1"/>
    <xf borderId="10" fillId="4" fontId="2" numFmtId="0" xfId="0" applyAlignment="1" applyBorder="1" applyFont="1">
      <alignment horizontal="center"/>
    </xf>
    <xf borderId="10" fillId="4" fontId="2" numFmtId="0" xfId="0" applyAlignment="1" applyBorder="1" applyFont="1">
      <alignment horizontal="center" vertical="center"/>
    </xf>
    <xf borderId="10" fillId="4" fontId="10" numFmtId="0" xfId="0" applyAlignment="1" applyBorder="1" applyFont="1">
      <alignment horizontal="right" vertical="center"/>
    </xf>
    <xf borderId="18" fillId="4" fontId="11" numFmtId="165" xfId="0" applyAlignment="1" applyBorder="1" applyFont="1" applyNumberFormat="1">
      <alignment horizontal="center" vertical="center"/>
    </xf>
    <xf borderId="19" fillId="0" fontId="4" numFmtId="0" xfId="0" applyBorder="1" applyFont="1"/>
    <xf borderId="10" fillId="4" fontId="10" numFmtId="0" xfId="0" applyAlignment="1" applyBorder="1" applyFont="1">
      <alignment horizontal="left" readingOrder="0" vertical="center"/>
    </xf>
    <xf borderId="0" fillId="0" fontId="9" numFmtId="0" xfId="0" applyAlignment="1" applyFont="1">
      <alignment shrinkToFit="0" vertical="center" wrapText="1"/>
    </xf>
    <xf borderId="10" fillId="4" fontId="8" numFmtId="0" xfId="0" applyAlignment="1" applyBorder="1" applyFont="1">
      <alignment horizontal="right" vertical="center"/>
    </xf>
    <xf borderId="10" fillId="4" fontId="8" numFmtId="166" xfId="0" applyAlignment="1" applyBorder="1" applyFont="1" applyNumberFormat="1">
      <alignment horizontal="center" vertical="center"/>
    </xf>
    <xf borderId="10" fillId="4" fontId="9" numFmtId="0" xfId="0" applyAlignment="1" applyBorder="1" applyFont="1">
      <alignment vertical="center"/>
    </xf>
    <xf borderId="10" fillId="4" fontId="10" numFmtId="0" xfId="0" applyAlignment="1" applyBorder="1" applyFont="1">
      <alignment horizontal="left" vertical="center"/>
    </xf>
    <xf borderId="10" fillId="5" fontId="9" numFmtId="0" xfId="0" applyBorder="1" applyFont="1"/>
    <xf borderId="10" fillId="6" fontId="9" numFmtId="0" xfId="0" applyBorder="1" applyFont="1"/>
    <xf borderId="10" fillId="7" fontId="9" numFmtId="0" xfId="0" applyBorder="1" applyFont="1"/>
    <xf borderId="10" fillId="4" fontId="8" numFmtId="2" xfId="0" applyAlignment="1" applyBorder="1" applyFont="1" applyNumberFormat="1">
      <alignment horizontal="center" vertical="center"/>
    </xf>
    <xf borderId="10" fillId="4" fontId="9" numFmtId="0" xfId="0" applyAlignment="1" applyBorder="1" applyFont="1">
      <alignment horizontal="center"/>
    </xf>
    <xf borderId="10" fillId="4" fontId="2" numFmtId="2" xfId="0" applyAlignment="1" applyBorder="1" applyFont="1" applyNumberFormat="1">
      <alignment horizontal="center" vertical="center"/>
    </xf>
    <xf borderId="10" fillId="4" fontId="9" numFmtId="0" xfId="0" applyAlignment="1" applyBorder="1" applyFont="1">
      <alignment horizontal="center" vertical="center"/>
    </xf>
    <xf borderId="0" fillId="0" fontId="8" numFmtId="0" xfId="0" applyAlignment="1" applyFont="1">
      <alignment vertical="center"/>
    </xf>
    <xf borderId="10" fillId="4" fontId="10" numFmtId="0" xfId="0" applyAlignment="1" applyBorder="1" applyFont="1">
      <alignment horizontal="center" vertical="center"/>
    </xf>
    <xf borderId="10" fillId="4" fontId="12" numFmtId="0" xfId="0" applyAlignment="1" applyBorder="1" applyFont="1">
      <alignment horizontal="left" vertical="center"/>
    </xf>
    <xf borderId="10" fillId="5" fontId="13" numFmtId="0" xfId="0" applyAlignment="1" applyBorder="1" applyFont="1">
      <alignment horizontal="center" vertical="center"/>
    </xf>
    <xf borderId="10" fillId="6" fontId="13" numFmtId="0" xfId="0" applyAlignment="1" applyBorder="1" applyFont="1">
      <alignment horizontal="center" vertical="center"/>
    </xf>
    <xf borderId="10" fillId="7" fontId="13" numFmtId="0" xfId="0" applyAlignment="1" applyBorder="1" applyFont="1">
      <alignment horizontal="center" vertical="center"/>
    </xf>
    <xf borderId="0" fillId="0" fontId="12" numFmtId="0" xfId="0" applyAlignment="1" applyFont="1">
      <alignment horizontal="right" vertical="center"/>
    </xf>
    <xf borderId="20" fillId="4" fontId="12" numFmtId="0" xfId="0" applyAlignment="1" applyBorder="1" applyFont="1">
      <alignment horizontal="center" vertical="center"/>
    </xf>
    <xf borderId="21" fillId="4" fontId="12" numFmtId="0" xfId="0" applyAlignment="1" applyBorder="1" applyFont="1">
      <alignment horizontal="center" vertical="center"/>
    </xf>
    <xf borderId="22" fillId="4" fontId="12" numFmtId="0" xfId="0" applyAlignment="1" applyBorder="1" applyFont="1">
      <alignment horizontal="center" vertical="center"/>
    </xf>
    <xf borderId="10" fillId="4" fontId="14" numFmtId="0" xfId="0" applyAlignment="1" applyBorder="1" applyFont="1">
      <alignment horizontal="center" vertical="center"/>
    </xf>
    <xf borderId="0" fillId="0" fontId="9" numFmtId="0" xfId="0" applyAlignment="1" applyFont="1">
      <alignment horizontal="right" shrinkToFit="0" vertical="center" wrapText="1"/>
    </xf>
    <xf borderId="22" fillId="8" fontId="12" numFmtId="0" xfId="0" applyAlignment="1" applyBorder="1" applyFill="1" applyFont="1">
      <alignment horizontal="center" vertical="center"/>
    </xf>
    <xf borderId="21" fillId="4" fontId="12" numFmtId="0" xfId="0" applyAlignment="1" applyBorder="1" applyFont="1">
      <alignment horizontal="center" textRotation="90" vertical="center"/>
    </xf>
    <xf borderId="21" fillId="5" fontId="12" numFmtId="0" xfId="0" applyAlignment="1" applyBorder="1" applyFont="1">
      <alignment horizontal="center" shrinkToFit="0" vertical="center" wrapText="1"/>
    </xf>
    <xf borderId="21" fillId="9" fontId="15" numFmtId="0" xfId="0" applyAlignment="1" applyBorder="1" applyFill="1" applyFont="1">
      <alignment horizontal="center" shrinkToFit="0" vertical="center" wrapText="1"/>
    </xf>
    <xf borderId="23" fillId="0" fontId="14" numFmtId="0" xfId="0" applyAlignment="1" applyBorder="1" applyFont="1">
      <alignment horizontal="center" vertical="center"/>
    </xf>
    <xf borderId="21" fillId="10" fontId="14" numFmtId="0" xfId="0" applyAlignment="1" applyBorder="1" applyFill="1" applyFont="1">
      <alignment horizontal="center" shrinkToFit="0" vertical="center" wrapText="1"/>
    </xf>
    <xf borderId="21" fillId="6" fontId="14" numFmtId="0" xfId="0" applyAlignment="1" applyBorder="1" applyFont="1">
      <alignment horizontal="center" shrinkToFit="0" vertical="center" wrapText="1"/>
    </xf>
    <xf borderId="21" fillId="11" fontId="16" numFmtId="0" xfId="0" applyAlignment="1" applyBorder="1" applyFill="1" applyFont="1">
      <alignment horizontal="center" shrinkToFit="0" vertical="center" wrapText="1"/>
    </xf>
    <xf borderId="21" fillId="12" fontId="14" numFmtId="0" xfId="0" applyAlignment="1" applyBorder="1" applyFill="1" applyFont="1">
      <alignment horizontal="center" shrinkToFit="0" vertical="center" wrapText="1"/>
    </xf>
    <xf borderId="21" fillId="13" fontId="14" numFmtId="0" xfId="0" applyAlignment="1" applyBorder="1" applyFill="1" applyFont="1">
      <alignment horizontal="center" shrinkToFit="0" vertical="center" wrapText="1"/>
    </xf>
    <xf borderId="21" fillId="14" fontId="14" numFmtId="0" xfId="0" applyAlignment="1" applyBorder="1" applyFill="1" applyFont="1">
      <alignment horizontal="center" shrinkToFit="0" vertical="center" wrapText="1"/>
    </xf>
    <xf borderId="21" fillId="15" fontId="14" numFmtId="0" xfId="0" applyAlignment="1" applyBorder="1" applyFill="1" applyFont="1">
      <alignment horizontal="center" shrinkToFit="0" vertical="center" wrapText="1"/>
    </xf>
    <xf borderId="21" fillId="16" fontId="14" numFmtId="0" xfId="0" applyAlignment="1" applyBorder="1" applyFill="1" applyFont="1">
      <alignment horizontal="center" shrinkToFit="0" vertical="center" wrapText="1"/>
    </xf>
    <xf borderId="21" fillId="17" fontId="16" numFmtId="0" xfId="0" applyAlignment="1" applyBorder="1" applyFill="1" applyFont="1">
      <alignment horizontal="center" shrinkToFit="0" vertical="center" wrapText="1"/>
    </xf>
    <xf borderId="21" fillId="18" fontId="14" numFmtId="0" xfId="0" applyAlignment="1" applyBorder="1" applyFill="1" applyFont="1">
      <alignment horizontal="center" shrinkToFit="0" vertical="center" wrapText="1"/>
    </xf>
    <xf borderId="21" fillId="19" fontId="16" numFmtId="0" xfId="0" applyAlignment="1" applyBorder="1" applyFill="1" applyFont="1">
      <alignment horizontal="center" shrinkToFit="0" vertical="center" wrapText="1"/>
    </xf>
    <xf borderId="21" fillId="7" fontId="12" numFmtId="0" xfId="0" applyAlignment="1" applyBorder="1" applyFont="1">
      <alignment horizontal="center" vertical="center"/>
    </xf>
    <xf borderId="21" fillId="4" fontId="12" numFmtId="0" xfId="0" applyAlignment="1" applyBorder="1" applyFont="1">
      <alignment horizontal="center" shrinkToFit="0" vertical="center" wrapText="1"/>
    </xf>
    <xf borderId="23" fillId="0" fontId="12" numFmtId="0" xfId="0" applyAlignment="1" applyBorder="1" applyFont="1">
      <alignment horizontal="center" shrinkToFit="0" vertical="center" wrapText="1"/>
    </xf>
    <xf borderId="23" fillId="0" fontId="12" numFmtId="0" xfId="0" applyAlignment="1" applyBorder="1" applyFont="1">
      <alignment horizontal="center" vertical="center"/>
    </xf>
    <xf borderId="24" fillId="6" fontId="12" numFmtId="0" xfId="0" applyAlignment="1" applyBorder="1" applyFont="1">
      <alignment horizontal="center" shrinkToFit="0" vertical="center" wrapText="1"/>
    </xf>
    <xf borderId="21" fillId="9" fontId="17" numFmtId="0" xfId="0" applyAlignment="1" applyBorder="1" applyFont="1">
      <alignment horizontal="center" shrinkToFit="0" vertical="center" wrapText="1"/>
    </xf>
    <xf borderId="23" fillId="0" fontId="9" numFmtId="0" xfId="0" applyAlignment="1" applyBorder="1" applyFont="1">
      <alignment horizontal="center" vertical="center"/>
    </xf>
    <xf borderId="21" fillId="20" fontId="9" numFmtId="0" xfId="0" applyAlignment="1" applyBorder="1" applyFill="1" applyFont="1">
      <alignment horizontal="center" shrinkToFit="0" vertical="center" wrapText="1"/>
    </xf>
    <xf borderId="21" fillId="21" fontId="9" numFmtId="0" xfId="0" applyAlignment="1" applyBorder="1" applyFill="1" applyFont="1">
      <alignment horizontal="center" shrinkToFit="0" vertical="center" wrapText="1"/>
    </xf>
    <xf borderId="21" fillId="22" fontId="18" numFmtId="0" xfId="0" applyAlignment="1" applyBorder="1" applyFill="1" applyFont="1">
      <alignment horizontal="center" shrinkToFit="0" vertical="center" wrapText="1"/>
    </xf>
    <xf borderId="21" fillId="23" fontId="9" numFmtId="0" xfId="0" applyAlignment="1" applyBorder="1" applyFill="1" applyFont="1">
      <alignment horizontal="center" shrinkToFit="0" vertical="center" wrapText="1"/>
    </xf>
    <xf borderId="21" fillId="13" fontId="9" numFmtId="0" xfId="0" applyAlignment="1" applyBorder="1" applyFont="1">
      <alignment horizontal="center" shrinkToFit="0" vertical="center" wrapText="1"/>
    </xf>
    <xf borderId="21" fillId="14" fontId="9" numFmtId="0" xfId="0" applyAlignment="1" applyBorder="1" applyFont="1">
      <alignment horizontal="center" shrinkToFit="0" vertical="center" wrapText="1"/>
    </xf>
    <xf borderId="21" fillId="24" fontId="9" numFmtId="0" xfId="0" applyAlignment="1" applyBorder="1" applyFill="1" applyFont="1">
      <alignment horizontal="center" shrinkToFit="0" vertical="center" wrapText="1"/>
    </xf>
    <xf borderId="21" fillId="16" fontId="9" numFmtId="0" xfId="0" applyAlignment="1" applyBorder="1" applyFont="1">
      <alignment horizontal="center" shrinkToFit="0" vertical="center" wrapText="1"/>
    </xf>
    <xf borderId="21" fillId="17" fontId="18" numFmtId="0" xfId="0" applyAlignment="1" applyBorder="1" applyFont="1">
      <alignment horizontal="center" shrinkToFit="0" vertical="center" wrapText="1"/>
    </xf>
    <xf borderId="21" fillId="18" fontId="9" numFmtId="0" xfId="0" applyAlignment="1" applyBorder="1" applyFont="1">
      <alignment horizontal="center" shrinkToFit="0" vertical="center" wrapText="1"/>
    </xf>
    <xf borderId="21" fillId="19" fontId="18" numFmtId="0" xfId="0" applyAlignment="1" applyBorder="1" applyFont="1">
      <alignment horizontal="center" shrinkToFit="0" vertical="center" wrapText="1"/>
    </xf>
    <xf borderId="22" fillId="4" fontId="9" numFmtId="0" xfId="0" applyAlignment="1" applyBorder="1" applyFont="1">
      <alignment horizontal="center" vertical="center"/>
    </xf>
    <xf borderId="22" fillId="8" fontId="7" numFmtId="0" xfId="0" applyAlignment="1" applyBorder="1" applyFont="1">
      <alignment horizontal="center" shrinkToFit="0" vertical="center" wrapText="1"/>
    </xf>
    <xf borderId="10" fillId="4" fontId="12" numFmtId="0" xfId="0" applyAlignment="1" applyBorder="1" applyFont="1">
      <alignment horizontal="center" vertical="center"/>
    </xf>
    <xf borderId="10" fillId="4" fontId="12" numFmtId="0" xfId="0" applyAlignment="1" applyBorder="1" applyFont="1">
      <alignment horizontal="center" textRotation="90" vertical="center"/>
    </xf>
    <xf borderId="10" fillId="5" fontId="12" numFmtId="0" xfId="0" applyAlignment="1" applyBorder="1" applyFont="1">
      <alignment horizontal="center" shrinkToFit="0" vertical="center" wrapText="1"/>
    </xf>
    <xf borderId="10" fillId="4" fontId="19" numFmtId="0" xfId="0" applyAlignment="1" applyBorder="1" applyFont="1">
      <alignment horizontal="center" shrinkToFit="0" vertical="center" wrapText="1"/>
    </xf>
    <xf borderId="10" fillId="4" fontId="12" numFmtId="0" xfId="0" applyAlignment="1" applyBorder="1" applyFont="1">
      <alignment horizontal="center" shrinkToFit="0" vertical="center" wrapText="1"/>
    </xf>
    <xf borderId="10" fillId="4" fontId="20" numFmtId="0" xfId="0" applyAlignment="1" applyBorder="1" applyFont="1">
      <alignment horizontal="center" shrinkToFit="0" vertical="center" wrapText="1"/>
    </xf>
    <xf borderId="10" fillId="7" fontId="12" numFmtId="0" xfId="0" applyAlignment="1" applyBorder="1" applyFont="1">
      <alignment horizontal="center" vertical="center"/>
    </xf>
    <xf borderId="10" fillId="25" fontId="12" numFmtId="0" xfId="0" applyAlignment="1" applyBorder="1" applyFill="1" applyFont="1">
      <alignment horizontal="center" shrinkToFit="0" vertical="center" wrapText="1"/>
    </xf>
    <xf quotePrefix="1" borderId="22" fillId="4" fontId="2" numFmtId="0" xfId="0" applyAlignment="1" applyBorder="1" applyFont="1">
      <alignment horizontal="center" shrinkToFit="0" vertical="center" wrapText="1"/>
    </xf>
    <xf borderId="12" fillId="4" fontId="9" numFmtId="0" xfId="0" applyAlignment="1" applyBorder="1" applyFont="1">
      <alignment horizontal="center" vertical="center"/>
    </xf>
    <xf borderId="10" fillId="4" fontId="7" numFmtId="0" xfId="0" applyAlignment="1" applyBorder="1" applyFont="1">
      <alignment horizontal="center" shrinkToFit="0" vertical="center" wrapText="1"/>
    </xf>
    <xf borderId="10" fillId="4" fontId="21" numFmtId="0" xfId="0" applyAlignment="1" applyBorder="1" applyFont="1">
      <alignment horizontal="center" vertical="center"/>
    </xf>
    <xf borderId="10" fillId="4" fontId="9" numFmtId="0" xfId="0" applyAlignment="1" applyBorder="1" applyFont="1">
      <alignment horizontal="left" textRotation="90" vertical="center"/>
    </xf>
    <xf borderId="10" fillId="5" fontId="2" numFmtId="0" xfId="0" applyAlignment="1" applyBorder="1" applyFont="1">
      <alignment horizontal="center" vertical="center"/>
    </xf>
    <xf borderId="10" fillId="7" fontId="2" numFmtId="0" xfId="0" applyAlignment="1" applyBorder="1" applyFont="1">
      <alignment horizontal="center" vertical="center"/>
    </xf>
    <xf borderId="0" fillId="0" fontId="22" numFmtId="0" xfId="0" applyAlignment="1" applyFont="1">
      <alignment horizontal="right" vertical="center"/>
    </xf>
    <xf borderId="10" fillId="4" fontId="15" numFmtId="0" xfId="0" applyAlignment="1" applyBorder="1" applyFont="1">
      <alignment horizontal="center" vertical="center"/>
    </xf>
    <xf borderId="10" fillId="4" fontId="20" numFmtId="0" xfId="0" applyAlignment="1" applyBorder="1" applyFont="1">
      <alignment horizontal="center" vertical="center"/>
    </xf>
    <xf borderId="25" fillId="8" fontId="8" numFmtId="0" xfId="0" applyAlignment="1" applyBorder="1" applyFont="1">
      <alignment horizontal="center" shrinkToFit="0" vertical="center" wrapText="1"/>
    </xf>
    <xf borderId="12" fillId="4" fontId="9" numFmtId="0" xfId="0" applyAlignment="1" applyBorder="1" applyFont="1">
      <alignment horizontal="center" shrinkToFit="0" vertical="center" wrapText="1"/>
    </xf>
    <xf borderId="12" fillId="8" fontId="12" numFmtId="0" xfId="0" applyAlignment="1" applyBorder="1" applyFont="1">
      <alignment horizontal="center" vertical="center"/>
    </xf>
    <xf borderId="12" fillId="8" fontId="23" numFmtId="0" xfId="0" applyAlignment="1" applyBorder="1" applyFont="1">
      <alignment horizontal="center" textRotation="90" vertical="center"/>
    </xf>
    <xf borderId="12" fillId="5" fontId="9" numFmtId="0" xfId="0" applyAlignment="1" applyBorder="1" applyFont="1">
      <alignment horizontal="center" vertical="center"/>
    </xf>
    <xf borderId="12" fillId="8" fontId="9" numFmtId="0" xfId="0" applyAlignment="1" applyBorder="1" applyFont="1">
      <alignment horizontal="center" vertical="center"/>
    </xf>
    <xf borderId="12" fillId="7" fontId="9" numFmtId="0" xfId="0" applyAlignment="1" applyBorder="1" applyFont="1">
      <alignment horizontal="center" shrinkToFit="1" vertical="center" wrapText="0"/>
    </xf>
    <xf borderId="12" fillId="8" fontId="9" numFmtId="0" xfId="0" applyAlignment="1" applyBorder="1" applyFont="1">
      <alignment horizontal="center" shrinkToFit="1" vertical="center" wrapText="0"/>
    </xf>
    <xf borderId="12" fillId="6" fontId="8" numFmtId="164" xfId="0" applyAlignment="1" applyBorder="1" applyFont="1" applyNumberFormat="1">
      <alignment horizontal="center" vertical="center"/>
    </xf>
    <xf borderId="25" fillId="8" fontId="2" numFmtId="0" xfId="0" applyAlignment="1" applyBorder="1" applyFont="1">
      <alignment horizontal="center" vertical="center"/>
    </xf>
    <xf borderId="26" fillId="8" fontId="2" numFmtId="166" xfId="0" applyAlignment="1" applyBorder="1" applyFont="1" applyNumberFormat="1">
      <alignment horizontal="center" vertical="center"/>
    </xf>
    <xf borderId="12" fillId="8" fontId="2" numFmtId="0" xfId="0" applyAlignment="1" applyBorder="1" applyFont="1">
      <alignment horizontal="center" vertical="center"/>
    </xf>
    <xf borderId="26" fillId="8" fontId="2" numFmtId="0" xfId="0" applyAlignment="1" applyBorder="1" applyFont="1">
      <alignment horizontal="center" vertical="center"/>
    </xf>
    <xf borderId="27" fillId="8" fontId="9" numFmtId="164" xfId="0" applyAlignment="1" applyBorder="1" applyFont="1" applyNumberFormat="1">
      <alignment horizontal="center" vertical="center"/>
    </xf>
    <xf borderId="27" fillId="8" fontId="9" numFmtId="167" xfId="0" applyAlignment="1" applyBorder="1" applyFont="1" applyNumberFormat="1">
      <alignment horizontal="center" vertical="center"/>
    </xf>
    <xf borderId="27" fillId="8" fontId="2" numFmtId="0" xfId="0" applyAlignment="1" applyBorder="1" applyFont="1">
      <alignment horizontal="center" vertical="center"/>
    </xf>
    <xf borderId="28" fillId="4" fontId="8" numFmtId="0" xfId="0" applyAlignment="1" applyBorder="1" applyFont="1">
      <alignment horizontal="center" shrinkToFit="0" vertical="center" wrapText="1"/>
    </xf>
    <xf borderId="10" fillId="4" fontId="9" numFmtId="0" xfId="0" applyAlignment="1" applyBorder="1" applyFont="1">
      <alignment horizontal="center" shrinkToFit="0" vertical="center" wrapText="1"/>
    </xf>
    <xf borderId="10" fillId="4" fontId="23" numFmtId="0" xfId="0" applyAlignment="1" applyBorder="1" applyFont="1">
      <alignment horizontal="center" textRotation="90" vertical="center"/>
    </xf>
    <xf borderId="10" fillId="5" fontId="9" numFmtId="0" xfId="0" applyAlignment="1" applyBorder="1" applyFont="1">
      <alignment horizontal="center" vertical="center"/>
    </xf>
    <xf borderId="10" fillId="7" fontId="9" numFmtId="0" xfId="0" applyAlignment="1" applyBorder="1" applyFont="1">
      <alignment horizontal="center" vertical="center"/>
    </xf>
    <xf borderId="10" fillId="4" fontId="9" numFmtId="0" xfId="0" applyAlignment="1" applyBorder="1" applyFont="1">
      <alignment horizontal="center" shrinkToFit="1" vertical="center" wrapText="0"/>
    </xf>
    <xf borderId="10" fillId="6" fontId="8" numFmtId="164" xfId="0" applyAlignment="1" applyBorder="1" applyFont="1" applyNumberFormat="1">
      <alignment horizontal="center" vertical="center"/>
    </xf>
    <xf borderId="29" fillId="0" fontId="2" numFmtId="0" xfId="0" applyAlignment="1" applyBorder="1" applyFont="1">
      <alignment horizontal="center" vertical="center"/>
    </xf>
    <xf borderId="30" fillId="0" fontId="2" numFmtId="166" xfId="0" applyAlignment="1" applyBorder="1" applyFont="1" applyNumberFormat="1">
      <alignment horizontal="center" vertical="center"/>
    </xf>
    <xf borderId="30" fillId="0" fontId="2" numFmtId="0" xfId="0" applyAlignment="1" applyBorder="1" applyFont="1">
      <alignment horizontal="center" vertical="center"/>
    </xf>
    <xf borderId="31" fillId="4" fontId="9" numFmtId="164" xfId="0" applyAlignment="1" applyBorder="1" applyFont="1" applyNumberFormat="1">
      <alignment horizontal="center" vertical="center"/>
    </xf>
    <xf borderId="31" fillId="4" fontId="9" numFmtId="167" xfId="0" applyAlignment="1" applyBorder="1" applyFont="1" applyNumberFormat="1">
      <alignment horizontal="center" vertical="center"/>
    </xf>
    <xf borderId="28" fillId="8" fontId="2" numFmtId="0" xfId="0" applyAlignment="1" applyBorder="1" applyFont="1">
      <alignment horizontal="center" vertical="center"/>
    </xf>
    <xf borderId="31" fillId="8" fontId="2" numFmtId="0" xfId="0" applyAlignment="1" applyBorder="1" applyFont="1">
      <alignment horizontal="center" vertical="center"/>
    </xf>
    <xf borderId="28" fillId="8" fontId="8" numFmtId="0" xfId="0" applyAlignment="1" applyBorder="1" applyFont="1">
      <alignment horizontal="center" shrinkToFit="0" vertical="center" wrapText="1"/>
    </xf>
    <xf borderId="10" fillId="8" fontId="12" numFmtId="0" xfId="0" applyAlignment="1" applyBorder="1" applyFont="1">
      <alignment horizontal="center" vertical="center"/>
    </xf>
    <xf borderId="10" fillId="8" fontId="23" numFmtId="0" xfId="0" applyAlignment="1" applyBorder="1" applyFont="1">
      <alignment horizontal="center" textRotation="90" vertical="center"/>
    </xf>
    <xf borderId="10" fillId="8" fontId="9" numFmtId="0" xfId="0" applyAlignment="1" applyBorder="1" applyFont="1">
      <alignment horizontal="center" vertical="center"/>
    </xf>
    <xf borderId="10" fillId="7" fontId="9" numFmtId="0" xfId="0" applyAlignment="1" applyBorder="1" applyFont="1">
      <alignment horizontal="center" shrinkToFit="1" vertical="center" wrapText="0"/>
    </xf>
    <xf borderId="10" fillId="8" fontId="9" numFmtId="0" xfId="0" applyAlignment="1" applyBorder="1" applyFont="1">
      <alignment horizontal="center" shrinkToFit="1" vertical="center" wrapText="0"/>
    </xf>
    <xf borderId="32" fillId="8" fontId="2" numFmtId="166" xfId="0" applyAlignment="1" applyBorder="1" applyFont="1" applyNumberFormat="1">
      <alignment horizontal="center" vertical="center"/>
    </xf>
    <xf borderId="10" fillId="8" fontId="2" numFmtId="0" xfId="0" applyAlignment="1" applyBorder="1" applyFont="1">
      <alignment horizontal="center" vertical="center"/>
    </xf>
    <xf borderId="32" fillId="8" fontId="2" numFmtId="0" xfId="0" applyAlignment="1" applyBorder="1" applyFont="1">
      <alignment horizontal="center" vertical="center"/>
    </xf>
    <xf borderId="31" fillId="8" fontId="9" numFmtId="164" xfId="0" applyAlignment="1" applyBorder="1" applyFont="1" applyNumberFormat="1">
      <alignment horizontal="center" vertical="center"/>
    </xf>
    <xf borderId="31" fillId="8" fontId="9" numFmtId="167" xfId="0" applyAlignment="1" applyBorder="1" applyFont="1" applyNumberFormat="1">
      <alignment horizontal="center" vertical="center"/>
    </xf>
    <xf borderId="20" fillId="26" fontId="10" numFmtId="0" xfId="0" applyAlignment="1" applyBorder="1" applyFill="1" applyFont="1">
      <alignment horizontal="center" shrinkToFit="0" vertical="center" wrapText="1"/>
    </xf>
    <xf borderId="21" fillId="4" fontId="8" numFmtId="0" xfId="0" applyAlignment="1" applyBorder="1" applyFont="1">
      <alignment horizontal="center" shrinkToFit="0" vertical="center" wrapText="1"/>
    </xf>
    <xf borderId="21" fillId="26" fontId="12" numFmtId="0" xfId="0" applyAlignment="1" applyBorder="1" applyFont="1">
      <alignment horizontal="center" vertical="center"/>
    </xf>
    <xf borderId="21" fillId="16" fontId="23" numFmtId="0" xfId="0" applyAlignment="1" applyBorder="1" applyFont="1">
      <alignment horizontal="center" textRotation="90" vertical="center"/>
    </xf>
    <xf borderId="21" fillId="5" fontId="9" numFmtId="0" xfId="0" applyAlignment="1" applyBorder="1" applyFont="1">
      <alignment horizontal="center" vertical="center"/>
    </xf>
    <xf borderId="21" fillId="26" fontId="9" numFmtId="0" xfId="0" applyAlignment="1" applyBorder="1" applyFont="1">
      <alignment horizontal="center" vertical="center"/>
    </xf>
    <xf borderId="21" fillId="7" fontId="9" numFmtId="0" xfId="0" applyAlignment="1" applyBorder="1" applyFont="1">
      <alignment horizontal="center" shrinkToFit="1" vertical="center" wrapText="0"/>
    </xf>
    <xf borderId="21" fillId="26" fontId="9" numFmtId="0" xfId="0" applyAlignment="1" applyBorder="1" applyFont="1">
      <alignment horizontal="center" shrinkToFit="1" vertical="center" wrapText="0"/>
    </xf>
    <xf borderId="24" fillId="6" fontId="8" numFmtId="164" xfId="0" applyAlignment="1" applyBorder="1" applyFont="1" applyNumberFormat="1">
      <alignment horizontal="center" vertical="center"/>
    </xf>
    <xf borderId="20" fillId="26" fontId="2" numFmtId="0" xfId="0" applyAlignment="1" applyBorder="1" applyFont="1">
      <alignment horizontal="center" vertical="center"/>
    </xf>
    <xf borderId="22" fillId="26" fontId="2" numFmtId="166" xfId="0" applyAlignment="1" applyBorder="1" applyFont="1" applyNumberFormat="1">
      <alignment horizontal="center" vertical="center"/>
    </xf>
    <xf borderId="21" fillId="26" fontId="2" numFmtId="0" xfId="0" applyAlignment="1" applyBorder="1" applyFont="1">
      <alignment horizontal="center" vertical="center"/>
    </xf>
    <xf borderId="22" fillId="26" fontId="2" numFmtId="0" xfId="0" applyAlignment="1" applyBorder="1" applyFont="1">
      <alignment horizontal="center" vertical="center"/>
    </xf>
    <xf borderId="24" fillId="26" fontId="9" numFmtId="164" xfId="0" applyAlignment="1" applyBorder="1" applyFont="1" applyNumberFormat="1">
      <alignment horizontal="center" vertical="center"/>
    </xf>
    <xf borderId="24" fillId="26" fontId="9" numFmtId="167" xfId="0" applyAlignment="1" applyBorder="1" applyFont="1" applyNumberFormat="1">
      <alignment horizontal="center" vertical="center"/>
    </xf>
    <xf borderId="20" fillId="26" fontId="9" numFmtId="0" xfId="0" applyAlignment="1" applyBorder="1" applyFont="1">
      <alignment horizontal="center" vertical="center"/>
    </xf>
    <xf borderId="24" fillId="26" fontId="9" numFmtId="0" xfId="0" applyAlignment="1" applyBorder="1" applyFont="1">
      <alignment horizontal="center" vertical="center"/>
    </xf>
    <xf borderId="10" fillId="4" fontId="23" numFmtId="0" xfId="0" applyAlignment="1" applyBorder="1" applyFont="1">
      <alignment horizontal="left" textRotation="90" vertical="center"/>
    </xf>
    <xf borderId="0" fillId="0" fontId="22" numFmtId="164" xfId="0" applyAlignment="1" applyFont="1" applyNumberFormat="1">
      <alignment horizontal="right" vertical="center"/>
    </xf>
    <xf borderId="10" fillId="4" fontId="20" numFmtId="164" xfId="0" applyAlignment="1" applyBorder="1" applyFont="1" applyNumberFormat="1">
      <alignment horizontal="center" vertical="center"/>
    </xf>
    <xf borderId="28" fillId="4" fontId="2" numFmtId="0" xfId="0" applyAlignment="1" applyBorder="1" applyFont="1">
      <alignment horizontal="center" vertical="center"/>
    </xf>
    <xf borderId="32" fillId="4" fontId="2" numFmtId="166" xfId="0" applyAlignment="1" applyBorder="1" applyFont="1" applyNumberFormat="1">
      <alignment horizontal="center" vertical="center"/>
    </xf>
    <xf borderId="32" fillId="4" fontId="2" numFmtId="0" xfId="0" applyAlignment="1" applyBorder="1" applyFont="1">
      <alignment horizontal="center" vertical="center"/>
    </xf>
    <xf borderId="33" fillId="4" fontId="7" numFmtId="0" xfId="0" applyBorder="1" applyFont="1"/>
    <xf borderId="34" fillId="0" fontId="4" numFmtId="0" xfId="0" applyBorder="1" applyFont="1"/>
    <xf borderId="35" fillId="0" fontId="4" numFmtId="0" xfId="0" applyBorder="1" applyFont="1"/>
    <xf borderId="10" fillId="27" fontId="2" numFmtId="0" xfId="0" applyBorder="1" applyFill="1" applyFont="1"/>
    <xf borderId="10" fillId="28" fontId="24" numFmtId="0" xfId="0" applyBorder="1" applyFill="1" applyFont="1"/>
    <xf borderId="10" fillId="4" fontId="24" numFmtId="0" xfId="0" applyBorder="1" applyFont="1"/>
    <xf borderId="10" fillId="10" fontId="2" numFmtId="0" xfId="0" applyBorder="1" applyFont="1"/>
    <xf borderId="10" fillId="29" fontId="2" numFmtId="0" xfId="0" applyBorder="1" applyFill="1" applyFont="1"/>
    <xf borderId="10" fillId="12" fontId="2" numFmtId="0" xfId="0" applyBorder="1" applyFont="1"/>
    <xf borderId="10" fillId="13" fontId="2" numFmtId="0" xfId="0" applyBorder="1" applyFont="1"/>
    <xf borderId="10" fillId="30" fontId="2" numFmtId="0" xfId="0" applyBorder="1" applyFill="1" applyFont="1"/>
    <xf borderId="10" fillId="15" fontId="2" numFmtId="0" xfId="0" applyBorder="1" applyFont="1"/>
    <xf borderId="10" fillId="26" fontId="2" numFmtId="0" xfId="0" applyBorder="1" applyFont="1"/>
    <xf borderId="10" fillId="17" fontId="2" numFmtId="0" xfId="0" applyBorder="1" applyFont="1"/>
    <xf borderId="10" fillId="18" fontId="2" numFmtId="0" xfId="0" applyBorder="1" applyFont="1"/>
    <xf borderId="10" fillId="19" fontId="2" numFmtId="0" xfId="0" applyBorder="1" applyFont="1"/>
    <xf borderId="0" fillId="4" fontId="2" numFmtId="0" xfId="0" applyFont="1"/>
    <xf borderId="36" fillId="0" fontId="4" numFmtId="0" xfId="0" applyBorder="1" applyFont="1"/>
    <xf borderId="37" fillId="0" fontId="4" numFmtId="0" xfId="0" applyBorder="1" applyFont="1"/>
    <xf borderId="0" fillId="0" fontId="25" numFmtId="0" xfId="0" applyAlignment="1" applyFont="1">
      <alignment readingOrder="0" shrinkToFit="0" vertical="center" wrapText="1"/>
    </xf>
    <xf borderId="0" fillId="0" fontId="8" numFmtId="0" xfId="0" applyAlignment="1" applyFont="1">
      <alignment shrinkToFit="0" vertical="center" wrapText="1"/>
    </xf>
    <xf borderId="10" fillId="4" fontId="8" numFmtId="0" xfId="0" applyAlignment="1" applyBorder="1" applyFont="1">
      <alignment horizontal="right"/>
    </xf>
    <xf borderId="18" fillId="4" fontId="8" numFmtId="166" xfId="0" applyAlignment="1" applyBorder="1" applyFont="1" applyNumberFormat="1">
      <alignment horizontal="center" vertical="center"/>
    </xf>
    <xf borderId="10" fillId="27" fontId="9" numFmtId="0" xfId="0" applyBorder="1" applyFont="1"/>
    <xf borderId="10" fillId="28" fontId="18" numFmtId="0" xfId="0" applyBorder="1" applyFont="1"/>
    <xf borderId="10" fillId="4" fontId="18" numFmtId="0" xfId="0" applyBorder="1" applyFont="1"/>
    <xf borderId="10" fillId="10" fontId="9" numFmtId="0" xfId="0" applyBorder="1" applyFont="1"/>
    <xf borderId="10" fillId="29" fontId="9" numFmtId="0" xfId="0" applyBorder="1" applyFont="1"/>
    <xf borderId="10" fillId="12" fontId="9" numFmtId="0" xfId="0" applyBorder="1" applyFont="1"/>
    <xf borderId="10" fillId="13" fontId="9" numFmtId="0" xfId="0" applyBorder="1" applyFont="1"/>
    <xf borderId="10" fillId="30" fontId="9" numFmtId="0" xfId="0" applyBorder="1" applyFont="1"/>
    <xf borderId="10" fillId="15" fontId="9" numFmtId="0" xfId="0" applyBorder="1" applyFont="1"/>
    <xf borderId="10" fillId="26" fontId="9" numFmtId="0" xfId="0" applyBorder="1" applyFont="1"/>
    <xf borderId="10" fillId="17" fontId="9" numFmtId="0" xfId="0" applyBorder="1" applyFont="1"/>
    <xf borderId="10" fillId="18" fontId="9" numFmtId="0" xfId="0" applyBorder="1" applyFont="1"/>
    <xf borderId="10" fillId="19" fontId="9" numFmtId="0" xfId="0" applyBorder="1" applyFont="1"/>
    <xf borderId="18" fillId="4" fontId="8" numFmtId="2" xfId="0" applyAlignment="1" applyBorder="1" applyFont="1" applyNumberFormat="1">
      <alignment horizontal="center" vertical="center"/>
    </xf>
    <xf borderId="10" fillId="4" fontId="2" numFmtId="0" xfId="0" applyAlignment="1" applyBorder="1" applyFont="1">
      <alignment horizontal="right"/>
    </xf>
    <xf borderId="0" fillId="0" fontId="8" numFmtId="0" xfId="0" applyAlignment="1" applyFont="1">
      <alignment horizontal="center" shrinkToFit="0" vertical="center" wrapText="1"/>
    </xf>
    <xf borderId="10" fillId="4" fontId="26" numFmtId="0" xfId="0" applyAlignment="1" applyBorder="1" applyFont="1">
      <alignment horizontal="center" vertical="center"/>
    </xf>
    <xf borderId="10" fillId="4" fontId="26" numFmtId="0" xfId="0" applyBorder="1" applyFont="1"/>
    <xf borderId="10" fillId="4" fontId="10" numFmtId="0" xfId="0" applyAlignment="1" applyBorder="1" applyFont="1">
      <alignment horizontal="center"/>
    </xf>
    <xf borderId="38" fillId="0" fontId="4" numFmtId="0" xfId="0" applyBorder="1" applyFont="1"/>
    <xf borderId="39" fillId="0" fontId="4" numFmtId="0" xfId="0" applyBorder="1" applyFont="1"/>
    <xf borderId="40" fillId="0" fontId="4" numFmtId="0" xfId="0" applyBorder="1" applyFont="1"/>
    <xf borderId="10" fillId="27" fontId="13" numFmtId="0" xfId="0" applyAlignment="1" applyBorder="1" applyFont="1">
      <alignment horizontal="center" vertical="center"/>
    </xf>
    <xf borderId="10" fillId="28" fontId="27" numFmtId="0" xfId="0" applyAlignment="1" applyBorder="1" applyFont="1">
      <alignment horizontal="center" vertical="center"/>
    </xf>
    <xf borderId="10" fillId="4" fontId="27" numFmtId="0" xfId="0" applyAlignment="1" applyBorder="1" applyFont="1">
      <alignment horizontal="center" vertical="center"/>
    </xf>
    <xf borderId="10" fillId="10" fontId="13" numFmtId="0" xfId="0" applyAlignment="1" applyBorder="1" applyFont="1">
      <alignment horizontal="center" vertical="center"/>
    </xf>
    <xf borderId="10" fillId="29" fontId="13" numFmtId="0" xfId="0" applyAlignment="1" applyBorder="1" applyFont="1">
      <alignment horizontal="center" vertical="center"/>
    </xf>
    <xf borderId="10" fillId="12" fontId="13" numFmtId="0" xfId="0" applyAlignment="1" applyBorder="1" applyFont="1">
      <alignment horizontal="center" vertical="center"/>
    </xf>
    <xf borderId="10" fillId="13" fontId="13" numFmtId="0" xfId="0" applyAlignment="1" applyBorder="1" applyFont="1">
      <alignment horizontal="center" vertical="center"/>
    </xf>
    <xf borderId="10" fillId="30" fontId="13" numFmtId="0" xfId="0" applyAlignment="1" applyBorder="1" applyFont="1">
      <alignment horizontal="center" vertical="center"/>
    </xf>
    <xf borderId="10" fillId="15" fontId="13" numFmtId="0" xfId="0" applyAlignment="1" applyBorder="1" applyFont="1">
      <alignment horizontal="center" vertical="center"/>
    </xf>
    <xf borderId="10" fillId="26" fontId="13" numFmtId="0" xfId="0" applyAlignment="1" applyBorder="1" applyFont="1">
      <alignment horizontal="center" vertical="center"/>
    </xf>
    <xf borderId="10" fillId="17" fontId="13" numFmtId="0" xfId="0" applyAlignment="1" applyBorder="1" applyFont="1">
      <alignment horizontal="center" vertical="center"/>
    </xf>
    <xf borderId="10" fillId="18" fontId="13" numFmtId="0" xfId="0" applyAlignment="1" applyBorder="1" applyFont="1">
      <alignment horizontal="center" vertical="center"/>
    </xf>
    <xf borderId="10" fillId="19" fontId="13" numFmtId="0" xfId="0" applyAlignment="1" applyBorder="1" applyFont="1">
      <alignment horizontal="center" vertical="center"/>
    </xf>
    <xf borderId="10" fillId="4" fontId="12" numFmtId="0" xfId="0" applyAlignment="1" applyBorder="1" applyFont="1">
      <alignment horizontal="right" vertical="center"/>
    </xf>
    <xf borderId="25" fillId="4" fontId="14" numFmtId="0" xfId="0" applyAlignment="1" applyBorder="1" applyFont="1">
      <alignment horizontal="center" vertical="center"/>
    </xf>
    <xf borderId="21" fillId="4" fontId="14" numFmtId="0" xfId="0" applyAlignment="1" applyBorder="1" applyFont="1">
      <alignment horizontal="center" vertical="center"/>
    </xf>
    <xf borderId="12" fillId="4" fontId="14" numFmtId="0" xfId="0" applyAlignment="1" applyBorder="1" applyFont="1">
      <alignment horizontal="center" vertical="center"/>
    </xf>
    <xf borderId="27" fillId="4" fontId="14" numFmtId="0" xfId="0" applyAlignment="1" applyBorder="1" applyFont="1">
      <alignment horizontal="center" vertical="center"/>
    </xf>
    <xf borderId="26" fillId="4" fontId="10" numFmtId="0" xfId="0" applyAlignment="1" applyBorder="1" applyFont="1">
      <alignment horizontal="center" vertical="center"/>
    </xf>
    <xf borderId="0" fillId="0" fontId="9" numFmtId="0" xfId="0" applyAlignment="1" applyFont="1">
      <alignment horizontal="right" shrinkToFit="0" wrapText="1"/>
    </xf>
    <xf borderId="15" fillId="4" fontId="10" numFmtId="0" xfId="0" applyAlignment="1" applyBorder="1" applyFont="1">
      <alignment horizontal="center" vertical="center"/>
    </xf>
    <xf borderId="16" fillId="4" fontId="10" numFmtId="0" xfId="0" applyAlignment="1" applyBorder="1" applyFont="1">
      <alignment horizontal="center" vertical="center"/>
    </xf>
    <xf borderId="16" fillId="5" fontId="8" numFmtId="0" xfId="0" applyAlignment="1" applyBorder="1" applyFont="1">
      <alignment horizontal="center" vertical="center"/>
    </xf>
    <xf borderId="16" fillId="27" fontId="8" numFmtId="0" xfId="0" applyAlignment="1" applyBorder="1" applyFont="1">
      <alignment horizontal="center" shrinkToFit="0" vertical="center" wrapText="1"/>
    </xf>
    <xf borderId="16" fillId="28" fontId="28" numFmtId="0" xfId="0" applyAlignment="1" applyBorder="1" applyFont="1">
      <alignment horizontal="center" shrinkToFit="0" vertical="center" wrapText="1"/>
    </xf>
    <xf borderId="16" fillId="4" fontId="8" numFmtId="0" xfId="0" applyAlignment="1" applyBorder="1" applyFont="1">
      <alignment horizontal="center" shrinkToFit="0" vertical="center" wrapText="1"/>
    </xf>
    <xf borderId="16" fillId="10" fontId="8" numFmtId="0" xfId="0" applyAlignment="1" applyBorder="1" applyFont="1">
      <alignment horizontal="center" shrinkToFit="0" vertical="center" wrapText="1"/>
    </xf>
    <xf borderId="16" fillId="6" fontId="8" numFmtId="0" xfId="0" applyAlignment="1" applyBorder="1" applyFont="1">
      <alignment horizontal="center" shrinkToFit="0" vertical="center" wrapText="1"/>
    </xf>
    <xf borderId="16" fillId="29" fontId="28" numFmtId="0" xfId="0" applyAlignment="1" applyBorder="1" applyFont="1">
      <alignment horizontal="center" shrinkToFit="0" vertical="center" wrapText="1"/>
    </xf>
    <xf borderId="16" fillId="12" fontId="8" numFmtId="0" xfId="0" applyAlignment="1" applyBorder="1" applyFont="1">
      <alignment horizontal="center" shrinkToFit="0" vertical="center" wrapText="1"/>
    </xf>
    <xf borderId="16" fillId="13" fontId="8" numFmtId="0" xfId="0" applyAlignment="1" applyBorder="1" applyFont="1">
      <alignment horizontal="center" shrinkToFit="0" vertical="center" wrapText="1"/>
    </xf>
    <xf borderId="16" fillId="30" fontId="8" numFmtId="0" xfId="0" applyAlignment="1" applyBorder="1" applyFont="1">
      <alignment horizontal="center" shrinkToFit="0" vertical="center" wrapText="1"/>
    </xf>
    <xf borderId="16" fillId="15" fontId="8" numFmtId="0" xfId="0" applyAlignment="1" applyBorder="1" applyFont="1">
      <alignment horizontal="center" shrinkToFit="0" vertical="center" wrapText="1"/>
    </xf>
    <xf borderId="16" fillId="26" fontId="8" numFmtId="0" xfId="0" applyAlignment="1" applyBorder="1" applyFont="1">
      <alignment horizontal="center" shrinkToFit="0" vertical="center" wrapText="1"/>
    </xf>
    <xf borderId="16" fillId="17" fontId="28" numFmtId="0" xfId="0" applyAlignment="1" applyBorder="1" applyFont="1">
      <alignment horizontal="center" shrinkToFit="0" vertical="center" wrapText="1"/>
    </xf>
    <xf borderId="16" fillId="18" fontId="28" numFmtId="0" xfId="0" applyAlignment="1" applyBorder="1" applyFont="1">
      <alignment horizontal="center" shrinkToFit="0" vertical="center" wrapText="1"/>
    </xf>
    <xf borderId="16" fillId="19" fontId="28" numFmtId="0" xfId="0" applyAlignment="1" applyBorder="1" applyFont="1">
      <alignment horizontal="center" shrinkToFit="0" vertical="center" wrapText="1"/>
    </xf>
    <xf borderId="16" fillId="4" fontId="10" numFmtId="0" xfId="0" applyAlignment="1" applyBorder="1" applyFont="1">
      <alignment horizontal="center" shrinkToFit="0" vertical="center" wrapText="1"/>
    </xf>
    <xf borderId="16" fillId="6" fontId="2" numFmtId="0" xfId="0" applyAlignment="1" applyBorder="1" applyFont="1">
      <alignment horizontal="center" shrinkToFit="0" vertical="center" wrapText="1"/>
    </xf>
    <xf borderId="20" fillId="31" fontId="17" numFmtId="0" xfId="0" applyAlignment="1" applyBorder="1" applyFill="1" applyFont="1">
      <alignment horizontal="center" shrinkToFit="0" vertical="center" wrapText="1"/>
    </xf>
    <xf borderId="14" fillId="4" fontId="9" numFmtId="0" xfId="0" applyAlignment="1" applyBorder="1" applyFont="1">
      <alignment horizontal="center" shrinkToFit="0" vertical="center" wrapText="1"/>
    </xf>
    <xf borderId="21" fillId="10" fontId="9" numFmtId="0" xfId="0" applyAlignment="1" applyBorder="1" applyFont="1">
      <alignment horizontal="center" shrinkToFit="0" vertical="center" wrapText="1"/>
    </xf>
    <xf borderId="21" fillId="6" fontId="9" numFmtId="0" xfId="0" applyAlignment="1" applyBorder="1" applyFont="1">
      <alignment horizontal="center" shrinkToFit="0" vertical="center" wrapText="1"/>
    </xf>
    <xf borderId="21" fillId="11" fontId="18" numFmtId="0" xfId="0" applyAlignment="1" applyBorder="1" applyFont="1">
      <alignment horizontal="center" shrinkToFit="0" vertical="center" wrapText="1"/>
    </xf>
    <xf borderId="21" fillId="12" fontId="9" numFmtId="0" xfId="0" applyAlignment="1" applyBorder="1" applyFont="1">
      <alignment horizontal="center" shrinkToFit="0" vertical="center" wrapText="1"/>
    </xf>
    <xf borderId="21" fillId="32" fontId="9" numFmtId="0" xfId="0" applyAlignment="1" applyBorder="1" applyFill="1" applyFont="1">
      <alignment horizontal="center" shrinkToFit="0" vertical="center" wrapText="1"/>
    </xf>
    <xf borderId="21" fillId="15" fontId="9" numFmtId="0" xfId="0" applyAlignment="1" applyBorder="1" applyFont="1">
      <alignment horizontal="center" shrinkToFit="0" vertical="center" wrapText="1"/>
    </xf>
    <xf borderId="21" fillId="3" fontId="9" numFmtId="0" xfId="0" applyAlignment="1" applyBorder="1" applyFont="1">
      <alignment horizontal="center" shrinkToFit="0" vertical="center" wrapText="1"/>
    </xf>
    <xf borderId="14" fillId="18" fontId="9" numFmtId="0" xfId="0" applyAlignment="1" applyBorder="1" applyFont="1">
      <alignment horizontal="center" shrinkToFit="0" vertical="center" wrapText="1"/>
    </xf>
    <xf borderId="24" fillId="19" fontId="18" numFmtId="0" xfId="0" applyAlignment="1" applyBorder="1" applyFont="1">
      <alignment horizontal="center" shrinkToFit="0" vertical="center" wrapText="1"/>
    </xf>
    <xf borderId="24" fillId="4" fontId="2" numFmtId="0" xfId="0" applyAlignment="1" applyBorder="1" applyFont="1">
      <alignment horizontal="center" vertical="center"/>
    </xf>
    <xf borderId="22" fillId="4" fontId="2" numFmtId="0" xfId="0" applyAlignment="1" applyBorder="1" applyFont="1">
      <alignment horizontal="center" vertical="center"/>
    </xf>
    <xf borderId="0" fillId="4" fontId="2" numFmtId="0" xfId="0" applyAlignment="1" applyFont="1">
      <alignment horizontal="center" vertical="center"/>
    </xf>
    <xf borderId="10" fillId="27" fontId="2" numFmtId="0" xfId="0" applyAlignment="1" applyBorder="1" applyFont="1">
      <alignment horizontal="center" shrinkToFit="0" vertical="center" wrapText="1"/>
    </xf>
    <xf borderId="10" fillId="28" fontId="24" numFmtId="0" xfId="0" applyAlignment="1" applyBorder="1" applyFont="1">
      <alignment horizontal="center" shrinkToFit="0" vertical="center" wrapText="1"/>
    </xf>
    <xf borderId="10" fillId="4" fontId="24" numFmtId="0" xfId="0" applyAlignment="1" applyBorder="1" applyFont="1">
      <alignment horizontal="center" shrinkToFit="0" vertical="center" wrapText="1"/>
    </xf>
    <xf borderId="10" fillId="10" fontId="2" numFmtId="0" xfId="0" applyAlignment="1" applyBorder="1" applyFont="1">
      <alignment horizontal="center" shrinkToFit="0" vertical="center" wrapText="1"/>
    </xf>
    <xf borderId="10" fillId="6" fontId="2" numFmtId="0" xfId="0" applyAlignment="1" applyBorder="1" applyFont="1">
      <alignment horizontal="center" shrinkToFit="0" vertical="center" wrapText="1"/>
    </xf>
    <xf borderId="10" fillId="29" fontId="24" numFmtId="0" xfId="0" applyAlignment="1" applyBorder="1" applyFont="1">
      <alignment horizontal="center" shrinkToFit="0" vertical="center" wrapText="1"/>
    </xf>
    <xf borderId="10" fillId="12" fontId="2" numFmtId="0" xfId="0" applyAlignment="1" applyBorder="1" applyFont="1">
      <alignment horizontal="center" shrinkToFit="0" vertical="center" wrapText="1"/>
    </xf>
    <xf borderId="10" fillId="13" fontId="2" numFmtId="0" xfId="0" applyAlignment="1" applyBorder="1" applyFont="1">
      <alignment horizontal="center" shrinkToFit="0" vertical="center" wrapText="1"/>
    </xf>
    <xf borderId="10" fillId="30" fontId="2" numFmtId="0" xfId="0" applyAlignment="1" applyBorder="1" applyFont="1">
      <alignment horizontal="center" shrinkToFit="0" vertical="center" wrapText="1"/>
    </xf>
    <xf borderId="10" fillId="15" fontId="2" numFmtId="0" xfId="0" applyAlignment="1" applyBorder="1" applyFont="1">
      <alignment horizontal="center" shrinkToFit="0" vertical="center" wrapText="1"/>
    </xf>
    <xf borderId="10" fillId="26" fontId="2" numFmtId="0" xfId="0" applyAlignment="1" applyBorder="1" applyFont="1">
      <alignment horizontal="center" shrinkToFit="0" vertical="center" wrapText="1"/>
    </xf>
    <xf borderId="10" fillId="17" fontId="24" numFmtId="0" xfId="0" applyAlignment="1" applyBorder="1" applyFont="1">
      <alignment horizontal="center" shrinkToFit="0" vertical="center" wrapText="1"/>
    </xf>
    <xf borderId="10" fillId="18" fontId="24" numFmtId="0" xfId="0" applyAlignment="1" applyBorder="1" applyFont="1">
      <alignment horizontal="center" shrinkToFit="0" vertical="center" wrapText="1"/>
    </xf>
    <xf borderId="10" fillId="19" fontId="24" numFmtId="0" xfId="0" applyAlignment="1" applyBorder="1" applyFont="1">
      <alignment horizontal="center" shrinkToFit="0" vertical="center" wrapText="1"/>
    </xf>
    <xf borderId="10" fillId="4" fontId="8" numFmtId="0" xfId="0" applyAlignment="1" applyBorder="1" applyFont="1">
      <alignment horizontal="center" shrinkToFit="0" vertical="center" wrapText="1"/>
    </xf>
    <xf quotePrefix="1" borderId="41" fillId="4" fontId="2" numFmtId="0" xfId="0" applyAlignment="1" applyBorder="1" applyFont="1">
      <alignment horizontal="center" shrinkToFit="0" vertical="center" wrapText="1"/>
    </xf>
    <xf borderId="10" fillId="4" fontId="9" numFmtId="0" xfId="0" applyAlignment="1" applyBorder="1" applyFont="1">
      <alignment horizontal="left" vertical="center"/>
    </xf>
    <xf borderId="10" fillId="5" fontId="14" numFmtId="0" xfId="0" applyAlignment="1" applyBorder="1" applyFont="1">
      <alignment horizontal="center" vertical="center"/>
    </xf>
    <xf borderId="10" fillId="27" fontId="2" numFmtId="0" xfId="0" applyAlignment="1" applyBorder="1" applyFont="1">
      <alignment horizontal="center" vertical="center"/>
    </xf>
    <xf borderId="10" fillId="28" fontId="24" numFmtId="0" xfId="0" applyAlignment="1" applyBorder="1" applyFont="1">
      <alignment horizontal="center" vertical="center"/>
    </xf>
    <xf borderId="10" fillId="4" fontId="24" numFmtId="0" xfId="0" applyAlignment="1" applyBorder="1" applyFont="1">
      <alignment horizontal="center" vertical="center"/>
    </xf>
    <xf borderId="10" fillId="10" fontId="2" numFmtId="0" xfId="0" applyAlignment="1" applyBorder="1" applyFont="1">
      <alignment horizontal="center" vertical="center"/>
    </xf>
    <xf borderId="10" fillId="6" fontId="2" numFmtId="0" xfId="0" applyAlignment="1" applyBorder="1" applyFont="1">
      <alignment horizontal="center" vertical="center"/>
    </xf>
    <xf borderId="10" fillId="29" fontId="2" numFmtId="0" xfId="0" applyAlignment="1" applyBorder="1" applyFont="1">
      <alignment horizontal="center" vertical="center"/>
    </xf>
    <xf borderId="10" fillId="12" fontId="2" numFmtId="0" xfId="0" applyAlignment="1" applyBorder="1" applyFont="1">
      <alignment horizontal="center" vertical="center"/>
    </xf>
    <xf borderId="10" fillId="13" fontId="2" numFmtId="0" xfId="0" applyAlignment="1" applyBorder="1" applyFont="1">
      <alignment horizontal="center" vertical="center"/>
    </xf>
    <xf borderId="10" fillId="30" fontId="2" numFmtId="0" xfId="0" applyAlignment="1" applyBorder="1" applyFont="1">
      <alignment horizontal="center" vertical="center"/>
    </xf>
    <xf borderId="10" fillId="15" fontId="2" numFmtId="0" xfId="0" applyAlignment="1" applyBorder="1" applyFont="1">
      <alignment horizontal="center" vertical="center"/>
    </xf>
    <xf borderId="10" fillId="26" fontId="2" numFmtId="0" xfId="0" applyAlignment="1" applyBorder="1" applyFont="1">
      <alignment horizontal="center" vertical="center"/>
    </xf>
    <xf borderId="10" fillId="17" fontId="2" numFmtId="0" xfId="0" applyAlignment="1" applyBorder="1" applyFont="1">
      <alignment horizontal="center" vertical="center"/>
    </xf>
    <xf borderId="10" fillId="18" fontId="2" numFmtId="0" xfId="0" applyAlignment="1" applyBorder="1" applyFont="1">
      <alignment horizontal="center" vertical="center"/>
    </xf>
    <xf borderId="10" fillId="19" fontId="2" numFmtId="0" xfId="0" applyAlignment="1" applyBorder="1" applyFont="1">
      <alignment horizontal="center" vertical="center"/>
    </xf>
    <xf borderId="10" fillId="4" fontId="22" numFmtId="164" xfId="0" applyAlignment="1" applyBorder="1" applyFont="1" applyNumberFormat="1">
      <alignment horizontal="center" vertical="center"/>
    </xf>
    <xf borderId="18" fillId="4" fontId="14" numFmtId="0" xfId="0" applyAlignment="1" applyBorder="1" applyFont="1">
      <alignment horizontal="center" vertical="center"/>
    </xf>
    <xf borderId="42" fillId="0" fontId="4" numFmtId="0" xfId="0" applyBorder="1" applyFont="1"/>
    <xf borderId="10" fillId="4" fontId="16" numFmtId="0" xfId="0" applyAlignment="1" applyBorder="1" applyFont="1">
      <alignment horizontal="center" vertical="center"/>
    </xf>
    <xf borderId="12" fillId="4" fontId="2" numFmtId="0" xfId="0" applyAlignment="1" applyBorder="1" applyFont="1">
      <alignment horizontal="center" shrinkToFit="0" vertical="center" wrapText="1"/>
    </xf>
    <xf borderId="12" fillId="8" fontId="10" numFmtId="0" xfId="0" applyAlignment="1" applyBorder="1" applyFont="1">
      <alignment horizontal="center" vertical="center"/>
    </xf>
    <xf borderId="12" fillId="5" fontId="7" numFmtId="2" xfId="0" applyAlignment="1" applyBorder="1" applyFont="1" applyNumberFormat="1">
      <alignment horizontal="center" vertical="center"/>
    </xf>
    <xf borderId="12" fillId="27" fontId="2" numFmtId="0" xfId="0" applyAlignment="1" applyBorder="1" applyFont="1">
      <alignment horizontal="center" vertical="center"/>
    </xf>
    <xf borderId="12" fillId="28" fontId="24" numFmtId="0" xfId="0" applyAlignment="1" applyBorder="1" applyFont="1">
      <alignment horizontal="center" vertical="center"/>
    </xf>
    <xf borderId="12" fillId="5" fontId="26" numFmtId="0" xfId="0" applyAlignment="1" applyBorder="1" applyFont="1">
      <alignment horizontal="center" vertical="center"/>
    </xf>
    <xf borderId="12" fillId="8" fontId="8" numFmtId="0" xfId="0" applyAlignment="1" applyBorder="1" applyFont="1">
      <alignment horizontal="center" shrinkToFit="1" vertical="center" wrapText="0"/>
    </xf>
    <xf borderId="12" fillId="8" fontId="8" numFmtId="0" xfId="0" applyAlignment="1" applyBorder="1" applyFont="1">
      <alignment horizontal="center" vertical="center"/>
    </xf>
    <xf borderId="12" fillId="8" fontId="8" numFmtId="168" xfId="0" applyAlignment="1" applyBorder="1" applyFont="1" applyNumberFormat="1">
      <alignment horizontal="center" shrinkToFit="1" vertical="center" wrapText="0"/>
    </xf>
    <xf borderId="12" fillId="8" fontId="2" numFmtId="164" xfId="0" applyAlignment="1" applyBorder="1" applyFont="1" applyNumberFormat="1">
      <alignment horizontal="center" vertical="center"/>
    </xf>
    <xf borderId="26" fillId="8" fontId="2" numFmtId="167" xfId="0" applyAlignment="1" applyBorder="1" applyFont="1" applyNumberFormat="1">
      <alignment horizontal="center" vertical="center"/>
    </xf>
    <xf borderId="25" fillId="33" fontId="26" numFmtId="0" xfId="0" applyAlignment="1" applyBorder="1" applyFill="1" applyFont="1">
      <alignment horizontal="center" vertical="center"/>
    </xf>
    <xf borderId="10" fillId="4" fontId="2" numFmtId="0" xfId="0" applyAlignment="1" applyBorder="1" applyFont="1">
      <alignment horizontal="center" shrinkToFit="0" vertical="center" wrapText="1"/>
    </xf>
    <xf borderId="10" fillId="5" fontId="7" numFmtId="2" xfId="0" applyAlignment="1" applyBorder="1" applyFont="1" applyNumberFormat="1">
      <alignment horizontal="center" vertical="center"/>
    </xf>
    <xf borderId="10" fillId="5" fontId="26" numFmtId="0" xfId="0" applyAlignment="1" applyBorder="1" applyFont="1">
      <alignment horizontal="center" vertical="center"/>
    </xf>
    <xf borderId="10" fillId="4" fontId="8" numFmtId="0" xfId="0" applyAlignment="1" applyBorder="1" applyFont="1">
      <alignment horizontal="center" shrinkToFit="1" vertical="center" wrapText="0"/>
    </xf>
    <xf borderId="10" fillId="4" fontId="8" numFmtId="168" xfId="0" applyAlignment="1" applyBorder="1" applyFont="1" applyNumberFormat="1">
      <alignment horizontal="center" shrinkToFit="1" vertical="center" wrapText="0"/>
    </xf>
    <xf borderId="32" fillId="4" fontId="2" numFmtId="164" xfId="0" applyAlignment="1" applyBorder="1" applyFont="1" applyNumberFormat="1">
      <alignment horizontal="center" vertical="center"/>
    </xf>
    <xf borderId="31" fillId="4" fontId="2" numFmtId="167" xfId="0" applyAlignment="1" applyBorder="1" applyFont="1" applyNumberFormat="1">
      <alignment horizontal="center" vertical="center"/>
    </xf>
    <xf borderId="28" fillId="33" fontId="26" numFmtId="0" xfId="0" applyAlignment="1" applyBorder="1" applyFont="1">
      <alignment horizontal="center" vertical="center"/>
    </xf>
    <xf borderId="10" fillId="8" fontId="10" numFmtId="0" xfId="0" applyAlignment="1" applyBorder="1" applyFont="1">
      <alignment horizontal="center" vertical="center"/>
    </xf>
    <xf borderId="10" fillId="8" fontId="8" numFmtId="0" xfId="0" applyAlignment="1" applyBorder="1" applyFont="1">
      <alignment horizontal="center" shrinkToFit="1" vertical="center" wrapText="0"/>
    </xf>
    <xf borderId="10" fillId="8" fontId="8" numFmtId="0" xfId="0" applyAlignment="1" applyBorder="1" applyFont="1">
      <alignment horizontal="center" vertical="center"/>
    </xf>
    <xf borderId="10" fillId="8" fontId="8" numFmtId="168" xfId="0" applyAlignment="1" applyBorder="1" applyFont="1" applyNumberFormat="1">
      <alignment horizontal="center" shrinkToFit="1" vertical="center" wrapText="0"/>
    </xf>
    <xf borderId="41" fillId="8" fontId="2" numFmtId="0" xfId="0" applyAlignment="1" applyBorder="1" applyFont="1">
      <alignment horizontal="center" vertical="center"/>
    </xf>
    <xf borderId="43" fillId="8" fontId="2" numFmtId="0" xfId="0" applyAlignment="1" applyBorder="1" applyFont="1">
      <alignment horizontal="center" vertical="center"/>
    </xf>
    <xf borderId="41" fillId="8" fontId="2" numFmtId="164" xfId="0" applyAlignment="1" applyBorder="1" applyFont="1" applyNumberFormat="1">
      <alignment horizontal="center" vertical="center"/>
    </xf>
    <xf borderId="32" fillId="8" fontId="2" numFmtId="167" xfId="0" applyAlignment="1" applyBorder="1" applyFont="1" applyNumberFormat="1">
      <alignment horizontal="center" vertical="center"/>
    </xf>
    <xf borderId="44" fillId="8" fontId="2" numFmtId="0" xfId="0" applyAlignment="1" applyBorder="1" applyFont="1">
      <alignment horizontal="center" vertical="center"/>
    </xf>
    <xf borderId="20" fillId="26" fontId="11" numFmtId="0" xfId="0" applyAlignment="1" applyBorder="1" applyFont="1">
      <alignment horizontal="center" shrinkToFit="0" vertical="center" wrapText="1"/>
    </xf>
    <xf borderId="21" fillId="4" fontId="2" numFmtId="0" xfId="0" applyAlignment="1" applyBorder="1" applyFont="1">
      <alignment horizontal="center" shrinkToFit="0" vertical="center" wrapText="1"/>
    </xf>
    <xf borderId="21" fillId="26" fontId="10" numFmtId="0" xfId="0" applyAlignment="1" applyBorder="1" applyFont="1">
      <alignment horizontal="center" vertical="center"/>
    </xf>
    <xf borderId="21" fillId="5" fontId="7" numFmtId="2" xfId="0" applyAlignment="1" applyBorder="1" applyFont="1" applyNumberFormat="1">
      <alignment horizontal="center" vertical="center"/>
    </xf>
    <xf borderId="21" fillId="5" fontId="26" numFmtId="0" xfId="0" applyAlignment="1" applyBorder="1" applyFont="1">
      <alignment horizontal="center" vertical="center"/>
    </xf>
    <xf borderId="21" fillId="26" fontId="8" numFmtId="0" xfId="0" applyAlignment="1" applyBorder="1" applyFont="1">
      <alignment horizontal="center" shrinkToFit="1" vertical="center" wrapText="0"/>
    </xf>
    <xf borderId="45" fillId="26" fontId="8" numFmtId="0" xfId="0" applyAlignment="1" applyBorder="1" applyFont="1">
      <alignment horizontal="center" vertical="center"/>
    </xf>
    <xf borderId="45" fillId="26" fontId="8" numFmtId="0" xfId="0" applyAlignment="1" applyBorder="1" applyFont="1">
      <alignment horizontal="center" shrinkToFit="1" vertical="center" wrapText="0"/>
    </xf>
    <xf borderId="21" fillId="26" fontId="8" numFmtId="168" xfId="0" applyAlignment="1" applyBorder="1" applyFont="1" applyNumberFormat="1">
      <alignment horizontal="center" shrinkToFit="1" vertical="center" wrapText="0"/>
    </xf>
    <xf borderId="21" fillId="6" fontId="8" numFmtId="164" xfId="0" applyAlignment="1" applyBorder="1" applyFont="1" applyNumberFormat="1">
      <alignment horizontal="center" shrinkToFit="1" vertical="center" wrapText="0"/>
    </xf>
    <xf borderId="22" fillId="26" fontId="2" numFmtId="164" xfId="0" applyAlignment="1" applyBorder="1" applyFont="1" applyNumberFormat="1">
      <alignment horizontal="center" vertical="center"/>
    </xf>
    <xf borderId="26" fillId="26" fontId="2" numFmtId="167" xfId="0" applyAlignment="1" applyBorder="1" applyFont="1" applyNumberFormat="1">
      <alignment horizontal="center" vertical="center"/>
    </xf>
    <xf borderId="20" fillId="33" fontId="8" numFmtId="0" xfId="0" applyAlignment="1" applyBorder="1" applyFont="1">
      <alignment horizontal="center" vertical="center"/>
    </xf>
    <xf borderId="24" fillId="26" fontId="2" numFmtId="0" xfId="0" applyAlignment="1" applyBorder="1" applyFont="1">
      <alignment horizontal="center" vertical="center"/>
    </xf>
    <xf borderId="18" fillId="4" fontId="21" numFmtId="0" xfId="0" applyAlignment="1" applyBorder="1" applyFont="1">
      <alignment horizontal="center" vertical="center"/>
    </xf>
    <xf borderId="18" fillId="4" fontId="10" numFmtId="0" xfId="0" applyAlignment="1" applyBorder="1" applyFont="1">
      <alignment horizontal="center" vertical="center"/>
    </xf>
    <xf borderId="19" fillId="4" fontId="10" numFmtId="0" xfId="0" applyAlignment="1" applyBorder="1" applyFont="1">
      <alignment horizontal="center" vertical="center"/>
    </xf>
    <xf borderId="12" fillId="4" fontId="2" numFmtId="164" xfId="0" applyAlignment="1" applyBorder="1" applyFont="1" applyNumberFormat="1">
      <alignment horizontal="center" vertical="center"/>
    </xf>
    <xf borderId="21" fillId="4" fontId="2" numFmtId="167" xfId="0" applyAlignment="1" applyBorder="1" applyFont="1" applyNumberFormat="1">
      <alignment horizontal="center" vertical="center"/>
    </xf>
    <xf borderId="21" fillId="4" fontId="2" numFmtId="0" xfId="0" applyAlignment="1" applyBorder="1" applyFont="1">
      <alignment horizontal="center" vertical="center"/>
    </xf>
    <xf borderId="25" fillId="4" fontId="8" numFmtId="0" xfId="0" applyAlignment="1" applyBorder="1" applyFont="1">
      <alignment horizontal="center" shrinkToFit="0" vertical="center" wrapText="1"/>
    </xf>
    <xf borderId="12" fillId="4" fontId="10" numFmtId="0" xfId="0" applyAlignment="1" applyBorder="1" applyFont="1">
      <alignment horizontal="center" vertical="center"/>
    </xf>
    <xf borderId="12" fillId="4" fontId="8" numFmtId="0" xfId="0" applyAlignment="1" applyBorder="1" applyFont="1">
      <alignment horizontal="center" shrinkToFit="1" vertical="center" wrapText="0"/>
    </xf>
    <xf borderId="46" fillId="4" fontId="8" numFmtId="0" xfId="0" applyAlignment="1" applyBorder="1" applyFont="1">
      <alignment horizontal="center" vertical="center"/>
    </xf>
    <xf borderId="46" fillId="4" fontId="8" numFmtId="0" xfId="0" applyAlignment="1" applyBorder="1" applyFont="1">
      <alignment horizontal="center" shrinkToFit="1" vertical="center" wrapText="0"/>
    </xf>
    <xf borderId="12" fillId="4" fontId="8" numFmtId="168" xfId="0" applyAlignment="1" applyBorder="1" applyFont="1" applyNumberFormat="1">
      <alignment horizontal="center" shrinkToFit="1" vertical="center" wrapText="0"/>
    </xf>
    <xf borderId="47" fillId="0" fontId="2" numFmtId="0" xfId="0" applyAlignment="1" applyBorder="1" applyFont="1">
      <alignment horizontal="center" vertical="center"/>
    </xf>
    <xf borderId="48" fillId="0" fontId="2" numFmtId="0" xfId="0" applyAlignment="1" applyBorder="1" applyFont="1">
      <alignment horizontal="center" vertical="center"/>
    </xf>
    <xf borderId="11" fillId="0" fontId="2" numFmtId="0" xfId="0" applyAlignment="1" applyBorder="1" applyFont="1">
      <alignment horizontal="center" vertical="center"/>
    </xf>
    <xf borderId="32" fillId="4" fontId="2" numFmtId="167" xfId="0" applyAlignment="1" applyBorder="1" applyFont="1" applyNumberFormat="1">
      <alignment horizontal="center" vertical="center"/>
    </xf>
    <xf borderId="31" fillId="8" fontId="2" numFmtId="164" xfId="0" applyAlignment="1" applyBorder="1" applyFont="1" applyNumberFormat="1">
      <alignment horizontal="center" vertical="center"/>
    </xf>
    <xf borderId="10" fillId="8" fontId="2" numFmtId="167" xfId="0" applyAlignment="1" applyBorder="1" applyFont="1" applyNumberFormat="1">
      <alignment horizontal="center" vertical="center"/>
    </xf>
    <xf borderId="31" fillId="4" fontId="2" numFmtId="164" xfId="0" applyAlignment="1" applyBorder="1" applyFont="1" applyNumberFormat="1">
      <alignment horizontal="center" vertical="center"/>
    </xf>
    <xf borderId="10" fillId="4" fontId="2" numFmtId="167" xfId="0" applyAlignment="1" applyBorder="1" applyFont="1" applyNumberFormat="1">
      <alignment horizontal="center" vertical="center"/>
    </xf>
    <xf borderId="10" fillId="8" fontId="2" numFmtId="164" xfId="0" applyAlignment="1" applyBorder="1" applyFont="1" applyNumberFormat="1">
      <alignment horizontal="center" vertical="center"/>
    </xf>
    <xf borderId="21" fillId="26" fontId="8" numFmtId="0" xfId="0" applyAlignment="1" applyBorder="1" applyFont="1">
      <alignment horizontal="center" vertical="center"/>
    </xf>
    <xf borderId="12" fillId="26" fontId="2" numFmtId="164" xfId="0" applyAlignment="1" applyBorder="1" applyFont="1" applyNumberFormat="1">
      <alignment horizontal="center" vertical="center"/>
    </xf>
    <xf borderId="12" fillId="5" fontId="2" numFmtId="2" xfId="0" applyAlignment="1" applyBorder="1" applyFont="1" applyNumberFormat="1">
      <alignment horizontal="center" vertical="center"/>
    </xf>
    <xf borderId="12" fillId="5" fontId="2" numFmtId="0" xfId="0" applyAlignment="1" applyBorder="1" applyFont="1">
      <alignment horizontal="center" vertical="center"/>
    </xf>
    <xf borderId="12" fillId="4" fontId="8" numFmtId="0" xfId="0" applyAlignment="1" applyBorder="1" applyFont="1">
      <alignment horizontal="center" vertical="center"/>
    </xf>
    <xf borderId="49" fillId="0" fontId="2" numFmtId="0" xfId="0" applyAlignment="1" applyBorder="1" applyFont="1">
      <alignment horizontal="center" vertical="center"/>
    </xf>
    <xf borderId="26" fillId="4" fontId="2" numFmtId="167" xfId="0" applyAlignment="1" applyBorder="1" applyFont="1" applyNumberFormat="1">
      <alignment horizontal="center" vertical="center"/>
    </xf>
    <xf borderId="25" fillId="33" fontId="2" numFmtId="0" xfId="0" applyAlignment="1" applyBorder="1" applyFont="1">
      <alignment horizontal="center" vertical="center"/>
    </xf>
    <xf borderId="10" fillId="5" fontId="2" numFmtId="2" xfId="0" applyAlignment="1" applyBorder="1" applyFont="1" applyNumberFormat="1">
      <alignment horizontal="center" vertical="center"/>
    </xf>
    <xf borderId="31" fillId="8" fontId="2" numFmtId="167" xfId="0" applyAlignment="1" applyBorder="1" applyFont="1" applyNumberFormat="1">
      <alignment horizontal="center" vertical="center"/>
    </xf>
    <xf borderId="28" fillId="33" fontId="2" numFmtId="0" xfId="0" applyAlignment="1" applyBorder="1" applyFont="1">
      <alignment horizontal="center" vertical="center"/>
    </xf>
    <xf borderId="23" fillId="0" fontId="2" numFmtId="0" xfId="0" applyAlignment="1" applyBorder="1" applyFont="1">
      <alignment horizontal="center" shrinkToFit="0" vertical="center" wrapText="1"/>
    </xf>
    <xf borderId="25" fillId="26" fontId="2" numFmtId="0" xfId="0" applyAlignment="1" applyBorder="1" applyFont="1">
      <alignment horizontal="center" vertical="center"/>
    </xf>
    <xf borderId="12" fillId="4" fontId="24" numFmtId="0" xfId="0" applyAlignment="1" applyBorder="1" applyFont="1">
      <alignment horizontal="center" vertical="center"/>
    </xf>
    <xf borderId="12" fillId="10" fontId="24" numFmtId="0" xfId="0" applyAlignment="1" applyBorder="1" applyFont="1">
      <alignment horizontal="center" vertical="center"/>
    </xf>
    <xf borderId="12" fillId="6" fontId="24" numFmtId="0" xfId="0" applyAlignment="1" applyBorder="1" applyFont="1">
      <alignment horizontal="center" vertical="center"/>
    </xf>
    <xf borderId="12" fillId="29" fontId="24" numFmtId="0" xfId="0" applyAlignment="1" applyBorder="1" applyFont="1">
      <alignment horizontal="center" vertical="center"/>
    </xf>
    <xf borderId="12" fillId="12" fontId="24" numFmtId="0" xfId="0" applyAlignment="1" applyBorder="1" applyFont="1">
      <alignment horizontal="center" vertical="center"/>
    </xf>
    <xf borderId="12" fillId="13" fontId="24" numFmtId="0" xfId="0" applyAlignment="1" applyBorder="1" applyFont="1">
      <alignment horizontal="center" vertical="center"/>
    </xf>
    <xf borderId="12" fillId="30" fontId="24" numFmtId="0" xfId="0" applyAlignment="1" applyBorder="1" applyFont="1">
      <alignment horizontal="center" vertical="center"/>
    </xf>
    <xf borderId="12" fillId="15" fontId="24" numFmtId="0" xfId="0" applyAlignment="1" applyBorder="1" applyFont="1">
      <alignment horizontal="center" vertical="center"/>
    </xf>
    <xf borderId="12" fillId="26" fontId="24" numFmtId="0" xfId="0" applyAlignment="1" applyBorder="1" applyFont="1">
      <alignment horizontal="center" vertical="center"/>
    </xf>
    <xf borderId="12" fillId="17" fontId="24" numFmtId="0" xfId="0" applyAlignment="1" applyBorder="1" applyFont="1">
      <alignment horizontal="center" vertical="center"/>
    </xf>
    <xf borderId="12" fillId="18" fontId="24" numFmtId="0" xfId="0" applyAlignment="1" applyBorder="1" applyFont="1">
      <alignment horizontal="center" vertical="center"/>
    </xf>
    <xf borderId="12" fillId="19" fontId="24" numFmtId="0" xfId="0" applyAlignment="1" applyBorder="1" applyFont="1">
      <alignment horizontal="center" vertical="center"/>
    </xf>
    <xf borderId="12" fillId="4" fontId="2" numFmtId="167" xfId="0" applyAlignment="1" applyBorder="1" applyFont="1" applyNumberFormat="1">
      <alignment horizontal="center" vertical="center"/>
    </xf>
    <xf borderId="25" fillId="4" fontId="8" numFmtId="0" xfId="0" applyAlignment="1" applyBorder="1" applyFont="1">
      <alignment horizontal="center" vertical="center"/>
    </xf>
    <xf borderId="12" fillId="4" fontId="2" numFmtId="0" xfId="0" applyAlignment="1" applyBorder="1" applyFont="1">
      <alignment horizontal="center" vertical="center"/>
    </xf>
    <xf borderId="12" fillId="4" fontId="8" numFmtId="0" xfId="0" applyAlignment="1" applyBorder="1" applyFont="1">
      <alignment horizontal="center" shrinkToFit="0" vertical="center" wrapText="1"/>
    </xf>
    <xf borderId="27" fillId="6" fontId="8" numFmtId="164" xfId="0" applyAlignment="1" applyBorder="1" applyFont="1" applyNumberFormat="1">
      <alignment horizontal="center" vertical="center"/>
    </xf>
    <xf borderId="26" fillId="4" fontId="2" numFmtId="0" xfId="0" applyAlignment="1" applyBorder="1" applyFont="1">
      <alignment horizontal="center" vertical="center"/>
    </xf>
    <xf borderId="27" fillId="4" fontId="2" numFmtId="0" xfId="0" applyAlignment="1" applyBorder="1" applyFont="1">
      <alignment horizontal="center" vertical="center"/>
    </xf>
    <xf borderId="28" fillId="8" fontId="8" numFmtId="0" xfId="0" applyAlignment="1" applyBorder="1" applyFont="1">
      <alignment horizontal="center" vertical="center"/>
    </xf>
    <xf borderId="10" fillId="8" fontId="8" numFmtId="0" xfId="0" applyAlignment="1" applyBorder="1" applyFont="1">
      <alignment horizontal="center" shrinkToFit="0" vertical="center" wrapText="1"/>
    </xf>
    <xf borderId="32" fillId="8" fontId="2" numFmtId="164" xfId="0" applyAlignment="1" applyBorder="1" applyFont="1" applyNumberFormat="1">
      <alignment horizontal="center" vertical="center"/>
    </xf>
    <xf borderId="28" fillId="4" fontId="8" numFmtId="0" xfId="0" applyAlignment="1" applyBorder="1" applyFont="1">
      <alignment horizontal="center" vertical="center"/>
    </xf>
    <xf borderId="31" fillId="4" fontId="2" numFmtId="0" xfId="0" applyAlignment="1" applyBorder="1" applyFont="1">
      <alignment horizontal="center" vertical="center"/>
    </xf>
    <xf borderId="31" fillId="6" fontId="8" numFmtId="164" xfId="0" applyAlignment="1" applyBorder="1" applyFont="1" applyNumberFormat="1">
      <alignment horizontal="center" vertical="center"/>
    </xf>
    <xf borderId="14" fillId="4" fontId="2" numFmtId="0" xfId="0" applyAlignment="1" applyBorder="1" applyFont="1">
      <alignment horizontal="center" vertical="center"/>
    </xf>
    <xf borderId="41" fillId="4" fontId="2" numFmtId="0" xfId="0" applyAlignment="1" applyBorder="1" applyFont="1">
      <alignment horizontal="center" vertical="center"/>
    </xf>
    <xf borderId="43" fillId="4" fontId="2" numFmtId="0" xfId="0" applyAlignment="1" applyBorder="1" applyFont="1">
      <alignment horizontal="center" vertical="center"/>
    </xf>
    <xf borderId="41" fillId="4" fontId="2" numFmtId="164" xfId="0" applyAlignment="1" applyBorder="1" applyFont="1" applyNumberFormat="1">
      <alignment horizontal="center" vertical="center"/>
    </xf>
    <xf borderId="23" fillId="0" fontId="8" numFmtId="0" xfId="0" applyAlignment="1" applyBorder="1" applyFont="1">
      <alignment horizontal="center" vertical="center"/>
    </xf>
    <xf borderId="21" fillId="5" fontId="8" numFmtId="0" xfId="0" applyAlignment="1" applyBorder="1" applyFont="1">
      <alignment horizontal="center" vertical="center"/>
    </xf>
    <xf borderId="14" fillId="4" fontId="8" numFmtId="0" xfId="0" applyAlignment="1" applyBorder="1" applyFont="1">
      <alignment horizontal="center" vertical="center"/>
    </xf>
    <xf borderId="26" fillId="26" fontId="2" numFmtId="0" xfId="0" applyAlignment="1" applyBorder="1" applyFont="1">
      <alignment horizontal="center" vertical="center"/>
    </xf>
    <xf borderId="18" fillId="4" fontId="7" numFmtId="0" xfId="0" applyBorder="1" applyFont="1"/>
    <xf borderId="50" fillId="4" fontId="2" numFmtId="0" xfId="0" applyAlignment="1" applyBorder="1" applyFont="1">
      <alignment horizontal="center" vertical="center"/>
    </xf>
    <xf borderId="23" fillId="0" fontId="4" numFmtId="0" xfId="0" applyBorder="1" applyFont="1"/>
    <xf borderId="51" fillId="0" fontId="4" numFmtId="0" xfId="0" applyBorder="1" applyFont="1"/>
    <xf borderId="0" fillId="0" fontId="8" numFmtId="0" xfId="0" applyAlignment="1" applyFont="1">
      <alignment horizontal="center" vertical="center"/>
    </xf>
    <xf borderId="25" fillId="8" fontId="8" numFmtId="0" xfId="0" applyAlignment="1" applyBorder="1" applyFont="1">
      <alignment horizontal="center" vertical="center"/>
    </xf>
    <xf borderId="12" fillId="5" fontId="8" numFmtId="0" xfId="0" applyAlignment="1" applyBorder="1" applyFont="1">
      <alignment horizontal="center" vertical="center"/>
    </xf>
    <xf borderId="0" fillId="4" fontId="8" numFmtId="0" xfId="0" applyAlignment="1" applyFont="1">
      <alignment horizontal="center" vertical="center"/>
    </xf>
    <xf borderId="10" fillId="5" fontId="8" numFmtId="0" xfId="0" applyAlignment="1" applyBorder="1" applyFont="1">
      <alignment horizontal="center" vertical="center"/>
    </xf>
    <xf borderId="32" fillId="4" fontId="8" numFmtId="0" xfId="0" applyAlignment="1" applyBorder="1" applyFont="1">
      <alignment horizontal="center" vertical="center"/>
    </xf>
    <xf borderId="14" fillId="8" fontId="2" numFmtId="0" xfId="0" applyAlignment="1" applyBorder="1" applyFont="1">
      <alignment horizontal="center" vertical="center"/>
    </xf>
    <xf borderId="0" fillId="0" fontId="8" numFmtId="0" xfId="0" applyFont="1"/>
    <xf borderId="0" fillId="4" fontId="8" numFmtId="0" xfId="0" applyFont="1"/>
    <xf borderId="28" fillId="8" fontId="2" numFmtId="164" xfId="0" applyAlignment="1" applyBorder="1" applyFont="1" applyNumberFormat="1">
      <alignment horizontal="center" vertical="center"/>
    </xf>
    <xf borderId="28" fillId="4" fontId="8" numFmtId="0" xfId="0" applyBorder="1" applyFont="1"/>
    <xf borderId="28" fillId="4" fontId="2" numFmtId="164" xfId="0" applyAlignment="1" applyBorder="1" applyFont="1" applyNumberFormat="1">
      <alignment horizontal="center" vertical="center"/>
    </xf>
    <xf borderId="18" fillId="4" fontId="8" numFmtId="0" xfId="0" applyBorder="1" applyFont="1"/>
    <xf borderId="43" fillId="33" fontId="2" numFmtId="0" xfId="0" applyAlignment="1" applyBorder="1" applyFont="1">
      <alignment horizontal="center" vertical="center"/>
    </xf>
    <xf borderId="52" fillId="4" fontId="2" numFmtId="167" xfId="0" applyAlignment="1" applyBorder="1" applyFont="1" applyNumberFormat="1">
      <alignment horizontal="center" vertical="center"/>
    </xf>
    <xf borderId="53" fillId="0" fontId="4" numFmtId="0" xfId="0" applyBorder="1" applyFont="1"/>
    <xf borderId="54" fillId="0" fontId="4" numFmtId="0" xfId="0" applyBorder="1" applyFont="1"/>
    <xf borderId="44" fillId="4" fontId="2" numFmtId="0" xfId="0" applyAlignment="1" applyBorder="1" applyFont="1">
      <alignment horizontal="center" vertical="center"/>
    </xf>
    <xf borderId="10" fillId="4" fontId="2" numFmtId="164" xfId="0" applyAlignment="1" applyBorder="1" applyFont="1" applyNumberFormat="1">
      <alignment horizontal="center" vertical="center"/>
    </xf>
    <xf borderId="12" fillId="26" fontId="2" numFmtId="0" xfId="0" applyAlignment="1" applyBorder="1" applyFont="1">
      <alignment horizontal="center" vertical="center"/>
    </xf>
    <xf borderId="26" fillId="8" fontId="2" numFmtId="164" xfId="0" applyAlignment="1" applyBorder="1" applyFont="1" applyNumberFormat="1">
      <alignment horizontal="center" vertical="center"/>
    </xf>
    <xf borderId="27" fillId="8" fontId="2" numFmtId="167" xfId="0" applyAlignment="1" applyBorder="1" applyFont="1" applyNumberFormat="1">
      <alignment horizontal="center" vertical="center"/>
    </xf>
    <xf borderId="52" fillId="4" fontId="2" numFmtId="0" xfId="0" applyAlignment="1" applyBorder="1" applyFont="1">
      <alignment horizontal="center" vertical="center"/>
    </xf>
    <xf borderId="27" fillId="4" fontId="2" numFmtId="164" xfId="0" applyAlignment="1" applyBorder="1" applyFont="1" applyNumberFormat="1">
      <alignment horizontal="center" vertical="center"/>
    </xf>
    <xf borderId="27" fillId="4" fontId="2" numFmtId="167" xfId="0" applyAlignment="1" applyBorder="1" applyFont="1" applyNumberFormat="1">
      <alignment horizontal="center" vertical="center"/>
    </xf>
    <xf borderId="25" fillId="33" fontId="8" numFmtId="0" xfId="0" applyAlignment="1" applyBorder="1" applyFont="1">
      <alignment horizontal="center" vertical="center"/>
    </xf>
    <xf borderId="28" fillId="33" fontId="8" numFmtId="0" xfId="0" applyAlignment="1" applyBorder="1" applyFont="1">
      <alignment horizontal="center" vertical="center"/>
    </xf>
    <xf borderId="44" fillId="8" fontId="2" numFmtId="164" xfId="0" applyAlignment="1" applyBorder="1" applyFont="1" applyNumberFormat="1">
      <alignment horizontal="center" vertical="center"/>
    </xf>
    <xf borderId="41" fillId="26" fontId="2" numFmtId="0" xfId="0" applyAlignment="1" applyBorder="1" applyFont="1">
      <alignment horizontal="center" vertical="center"/>
    </xf>
    <xf borderId="44" fillId="26" fontId="2" numFmtId="0" xfId="0" applyAlignment="1" applyBorder="1" applyFont="1">
      <alignment horizontal="center" vertical="center"/>
    </xf>
    <xf borderId="22" fillId="26" fontId="2" numFmtId="167" xfId="0" applyAlignment="1" applyBorder="1" applyFont="1" applyNumberFormat="1">
      <alignment horizontal="center" vertical="center"/>
    </xf>
    <xf borderId="21" fillId="27" fontId="2" numFmtId="0" xfId="0" applyAlignment="1" applyBorder="1" applyFont="1">
      <alignment horizontal="center" vertical="center"/>
    </xf>
    <xf borderId="21" fillId="28" fontId="24" numFmtId="0" xfId="0" applyAlignment="1" applyBorder="1" applyFont="1">
      <alignment horizontal="center" vertical="center"/>
    </xf>
    <xf borderId="21" fillId="4" fontId="24" numFmtId="0" xfId="0" applyAlignment="1" applyBorder="1" applyFont="1">
      <alignment horizontal="center" vertical="center"/>
    </xf>
    <xf borderId="21" fillId="10" fontId="2" numFmtId="0" xfId="0" applyAlignment="1" applyBorder="1" applyFont="1">
      <alignment horizontal="center" vertical="center"/>
    </xf>
    <xf borderId="21" fillId="6" fontId="2" numFmtId="0" xfId="0" applyAlignment="1" applyBorder="1" applyFont="1">
      <alignment horizontal="center" vertical="center"/>
    </xf>
    <xf borderId="21" fillId="29" fontId="2" numFmtId="0" xfId="0" applyAlignment="1" applyBorder="1" applyFont="1">
      <alignment horizontal="center" vertical="center"/>
    </xf>
    <xf borderId="21" fillId="12" fontId="2" numFmtId="0" xfId="0" applyAlignment="1" applyBorder="1" applyFont="1">
      <alignment horizontal="center" vertical="center"/>
    </xf>
    <xf borderId="21" fillId="13" fontId="2" numFmtId="0" xfId="0" applyAlignment="1" applyBorder="1" applyFont="1">
      <alignment horizontal="center" vertical="center"/>
    </xf>
    <xf borderId="21" fillId="30" fontId="2" numFmtId="0" xfId="0" applyAlignment="1" applyBorder="1" applyFont="1">
      <alignment horizontal="center" vertical="center"/>
    </xf>
    <xf borderId="21" fillId="15" fontId="2" numFmtId="0" xfId="0" applyAlignment="1" applyBorder="1" applyFont="1">
      <alignment horizontal="center" vertical="center"/>
    </xf>
    <xf borderId="21" fillId="17" fontId="2" numFmtId="0" xfId="0" applyAlignment="1" applyBorder="1" applyFont="1">
      <alignment horizontal="center" vertical="center"/>
    </xf>
    <xf borderId="10" fillId="4" fontId="25" numFmtId="0" xfId="0" applyAlignment="1" applyBorder="1" applyFont="1">
      <alignment horizontal="left" readingOrder="0" vertical="center"/>
    </xf>
    <xf borderId="10" fillId="4" fontId="13" numFmtId="0" xfId="0" applyAlignment="1" applyBorder="1" applyFont="1">
      <alignment horizontal="center" vertical="center"/>
    </xf>
    <xf borderId="25" fillId="4" fontId="12" numFmtId="0" xfId="0" applyAlignment="1" applyBorder="1" applyFont="1">
      <alignment horizontal="center" vertical="center"/>
    </xf>
    <xf borderId="12" fillId="4" fontId="12" numFmtId="0" xfId="0" applyAlignment="1" applyBorder="1" applyFont="1">
      <alignment horizontal="center" vertical="center"/>
    </xf>
    <xf borderId="26" fillId="4" fontId="12" numFmtId="0" xfId="0" applyAlignment="1" applyBorder="1" applyFont="1">
      <alignment horizontal="center" vertical="center"/>
    </xf>
    <xf borderId="0" fillId="0" fontId="2" numFmtId="0" xfId="0" applyAlignment="1" applyFont="1">
      <alignment horizontal="right" shrinkToFit="0" vertical="center" wrapText="1"/>
    </xf>
    <xf borderId="22" fillId="8" fontId="14" numFmtId="0" xfId="0" applyAlignment="1" applyBorder="1" applyFont="1">
      <alignment horizontal="center" vertical="center"/>
    </xf>
    <xf borderId="20" fillId="4" fontId="10" numFmtId="0" xfId="0" applyAlignment="1" applyBorder="1" applyFont="1">
      <alignment horizontal="center" vertical="center"/>
    </xf>
    <xf borderId="21" fillId="4" fontId="10" numFmtId="0" xfId="0" applyAlignment="1" applyBorder="1" applyFont="1">
      <alignment horizontal="center" vertical="center"/>
    </xf>
    <xf borderId="21" fillId="27" fontId="10" numFmtId="0" xfId="0" applyAlignment="1" applyBorder="1" applyFont="1">
      <alignment horizontal="center" shrinkToFit="0" vertical="center" wrapText="1"/>
    </xf>
    <xf borderId="21" fillId="5" fontId="10" numFmtId="0" xfId="0" applyAlignment="1" applyBorder="1" applyFont="1">
      <alignment horizontal="center" shrinkToFit="0" vertical="center" wrapText="1"/>
    </xf>
    <xf borderId="21" fillId="9" fontId="29" numFmtId="0" xfId="0" applyAlignment="1" applyBorder="1" applyFont="1">
      <alignment horizontal="center" shrinkToFit="0" vertical="center" wrapText="1"/>
    </xf>
    <xf borderId="23" fillId="0" fontId="10" numFmtId="0" xfId="0" applyAlignment="1" applyBorder="1" applyFont="1">
      <alignment horizontal="center" vertical="center"/>
    </xf>
    <xf borderId="21" fillId="10" fontId="10" numFmtId="0" xfId="0" applyAlignment="1" applyBorder="1" applyFont="1">
      <alignment horizontal="center" shrinkToFit="0" vertical="center" wrapText="1"/>
    </xf>
    <xf borderId="21" fillId="6" fontId="10" numFmtId="0" xfId="0" applyAlignment="1" applyBorder="1" applyFont="1">
      <alignment horizontal="center" shrinkToFit="0" vertical="center" wrapText="1"/>
    </xf>
    <xf borderId="21" fillId="11" fontId="30" numFmtId="0" xfId="0" applyAlignment="1" applyBorder="1" applyFont="1">
      <alignment horizontal="center" shrinkToFit="0" vertical="center" wrapText="1"/>
    </xf>
    <xf borderId="21" fillId="12" fontId="10" numFmtId="0" xfId="0" applyAlignment="1" applyBorder="1" applyFont="1">
      <alignment horizontal="center" shrinkToFit="0" vertical="center" wrapText="1"/>
    </xf>
    <xf borderId="21" fillId="15" fontId="10" numFmtId="0" xfId="0" applyAlignment="1" applyBorder="1" applyFont="1">
      <alignment horizontal="center" shrinkToFit="0" vertical="center" wrapText="1"/>
    </xf>
    <xf borderId="21" fillId="17" fontId="30" numFmtId="0" xfId="0" applyAlignment="1" applyBorder="1" applyFont="1">
      <alignment horizontal="center" shrinkToFit="0" vertical="center" wrapText="1"/>
    </xf>
    <xf borderId="21" fillId="18" fontId="10" numFmtId="0" xfId="0" applyAlignment="1" applyBorder="1" applyFont="1">
      <alignment horizontal="center" shrinkToFit="0" vertical="center" wrapText="1"/>
    </xf>
    <xf borderId="21" fillId="34" fontId="30" numFmtId="0" xfId="0" applyAlignment="1" applyBorder="1" applyFill="1" applyFont="1">
      <alignment horizontal="center" shrinkToFit="0" vertical="center" wrapText="1"/>
    </xf>
    <xf borderId="21" fillId="4" fontId="10" numFmtId="0" xfId="0" applyAlignment="1" applyBorder="1" applyFont="1">
      <alignment horizontal="center" textRotation="90" vertical="center"/>
    </xf>
    <xf borderId="21" fillId="4" fontId="10" numFmtId="0" xfId="0" applyAlignment="1" applyBorder="1" applyFont="1">
      <alignment horizontal="center" shrinkToFit="0" vertical="center" wrapText="1"/>
    </xf>
    <xf borderId="23" fillId="0" fontId="9" numFmtId="0" xfId="0" applyAlignment="1" applyBorder="1" applyFont="1">
      <alignment horizontal="center" shrinkToFit="0" vertical="center" wrapText="1"/>
    </xf>
    <xf borderId="24" fillId="35" fontId="18" numFmtId="0" xfId="0" applyAlignment="1" applyBorder="1" applyFill="1" applyFont="1">
      <alignment horizontal="center" shrinkToFit="0" vertical="center" wrapText="1"/>
    </xf>
    <xf borderId="21" fillId="4" fontId="9" numFmtId="0" xfId="0" applyAlignment="1" applyBorder="1" applyFont="1">
      <alignment horizontal="center" vertical="center"/>
    </xf>
    <xf borderId="22" fillId="8" fontId="2" numFmtId="0" xfId="0" applyAlignment="1" applyBorder="1" applyFont="1">
      <alignment horizontal="center" shrinkToFit="0" vertical="center" wrapText="1"/>
    </xf>
    <xf borderId="10" fillId="27" fontId="12" numFmtId="0" xfId="0" applyAlignment="1" applyBorder="1" applyFont="1">
      <alignment horizontal="center" shrinkToFit="0" vertical="center" wrapText="1"/>
    </xf>
    <xf borderId="10" fillId="6" fontId="12" numFmtId="0" xfId="0" applyAlignment="1" applyBorder="1" applyFont="1">
      <alignment horizontal="center" shrinkToFit="0" vertical="center" wrapText="1"/>
    </xf>
    <xf borderId="0" fillId="0" fontId="22" numFmtId="0" xfId="0" applyAlignment="1" applyFont="1">
      <alignment horizontal="center" vertical="center"/>
    </xf>
    <xf borderId="12" fillId="27" fontId="9" numFmtId="0" xfId="0" applyAlignment="1" applyBorder="1" applyFont="1">
      <alignment horizontal="center" vertical="center"/>
    </xf>
    <xf borderId="12" fillId="4" fontId="9" numFmtId="0" xfId="0" applyAlignment="1" applyBorder="1" applyFont="1">
      <alignment horizontal="center" shrinkToFit="1" vertical="center" wrapText="0"/>
    </xf>
    <xf borderId="12" fillId="4" fontId="2" numFmtId="0" xfId="0" applyAlignment="1" applyBorder="1" applyFont="1">
      <alignment horizontal="center" shrinkToFit="1" vertical="center" wrapText="0"/>
    </xf>
    <xf borderId="12" fillId="6" fontId="8" numFmtId="169" xfId="0" applyAlignment="1" applyBorder="1" applyFont="1" applyNumberFormat="1">
      <alignment horizontal="center" vertical="center"/>
    </xf>
    <xf borderId="25" fillId="4" fontId="2" numFmtId="0" xfId="0" applyAlignment="1" applyBorder="1" applyFont="1">
      <alignment horizontal="center" vertical="center"/>
    </xf>
    <xf borderId="26" fillId="4" fontId="2" numFmtId="166" xfId="0" applyAlignment="1" applyBorder="1" applyFont="1" applyNumberFormat="1">
      <alignment horizontal="center" vertical="center"/>
    </xf>
    <xf borderId="10" fillId="27" fontId="9" numFmtId="0" xfId="0" applyAlignment="1" applyBorder="1" applyFont="1">
      <alignment horizontal="center" vertical="center"/>
    </xf>
    <xf borderId="10" fillId="8" fontId="2" numFmtId="0" xfId="0" applyAlignment="1" applyBorder="1" applyFont="1">
      <alignment horizontal="center" shrinkToFit="1" vertical="center" wrapText="0"/>
    </xf>
    <xf borderId="10" fillId="6" fontId="8" numFmtId="169" xfId="0" applyAlignment="1" applyBorder="1" applyFont="1" applyNumberFormat="1">
      <alignment horizontal="center" vertical="center"/>
    </xf>
    <xf borderId="10" fillId="4" fontId="2" numFmtId="0" xfId="0" applyAlignment="1" applyBorder="1" applyFont="1">
      <alignment horizontal="center" shrinkToFit="1" vertical="center" wrapText="0"/>
    </xf>
    <xf borderId="10" fillId="8" fontId="9" numFmtId="0" xfId="0" applyAlignment="1" applyBorder="1" applyFont="1">
      <alignment horizontal="center" shrinkToFit="0" vertical="center" wrapText="1"/>
    </xf>
    <xf borderId="28" fillId="8" fontId="2" numFmtId="167" xfId="0" applyAlignment="1" applyBorder="1" applyFont="1" applyNumberFormat="1">
      <alignment horizontal="center" vertical="center"/>
    </xf>
    <xf borderId="31" fillId="4" fontId="2" numFmtId="166" xfId="0" applyAlignment="1" applyBorder="1" applyFont="1" applyNumberFormat="1">
      <alignment horizontal="center" vertical="center"/>
    </xf>
    <xf borderId="31" fillId="8" fontId="2" numFmtId="166" xfId="0" applyAlignment="1" applyBorder="1" applyFont="1" applyNumberFormat="1">
      <alignment horizontal="center" vertical="center"/>
    </xf>
    <xf borderId="43" fillId="4" fontId="2" numFmtId="167" xfId="0" applyAlignment="1" applyBorder="1" applyFont="1" applyNumberFormat="1">
      <alignment horizontal="center" vertical="center"/>
    </xf>
    <xf borderId="41" fillId="4" fontId="2" numFmtId="167" xfId="0" applyAlignment="1" applyBorder="1" applyFont="1" applyNumberFormat="1">
      <alignment horizontal="center" vertical="center"/>
    </xf>
    <xf borderId="21" fillId="27" fontId="9" numFmtId="0" xfId="0" applyAlignment="1" applyBorder="1" applyFont="1">
      <alignment horizontal="center" vertical="center"/>
    </xf>
    <xf borderId="21" fillId="26" fontId="9" numFmtId="0" xfId="0" applyAlignment="1" applyBorder="1" applyFont="1">
      <alignment horizontal="center" shrinkToFit="0" vertical="center" wrapText="1"/>
    </xf>
    <xf borderId="24" fillId="6" fontId="8" numFmtId="169" xfId="0" applyAlignment="1" applyBorder="1" applyFont="1" applyNumberFormat="1">
      <alignment horizontal="center" vertical="center"/>
    </xf>
    <xf borderId="44" fillId="26" fontId="2" numFmtId="167" xfId="0" applyAlignment="1" applyBorder="1" applyFont="1" applyNumberFormat="1">
      <alignment horizontal="center" vertical="center"/>
    </xf>
    <xf borderId="0" fillId="0" fontId="31" numFmtId="0" xfId="0" applyAlignment="1" applyFont="1">
      <alignment horizontal="left" vertical="center"/>
    </xf>
    <xf borderId="0" fillId="0" fontId="32" numFmtId="0" xfId="0" applyAlignment="1" applyFont="1">
      <alignment horizontal="left" vertical="center"/>
    </xf>
    <xf borderId="0" fillId="0" fontId="32" numFmtId="0" xfId="0" applyAlignment="1" applyFont="1">
      <alignment horizontal="center" vertical="center"/>
    </xf>
    <xf borderId="0" fillId="0" fontId="2" numFmtId="2" xfId="0" applyAlignment="1" applyFont="1" applyNumberFormat="1">
      <alignment horizontal="left" vertical="center"/>
    </xf>
    <xf borderId="0" fillId="0" fontId="2" numFmtId="0" xfId="0" applyAlignment="1" applyFont="1">
      <alignment horizontal="left" vertical="center"/>
    </xf>
    <xf borderId="0" fillId="0" fontId="2" numFmtId="1" xfId="0" applyAlignment="1" applyFont="1" applyNumberFormat="1">
      <alignment horizontal="center" vertical="center"/>
    </xf>
    <xf borderId="0" fillId="0" fontId="2" numFmtId="2" xfId="0" applyAlignment="1" applyFont="1" applyNumberFormat="1">
      <alignment horizontal="center" vertical="center"/>
    </xf>
    <xf borderId="0" fillId="0" fontId="24" numFmtId="2" xfId="0" applyAlignment="1" applyFont="1" applyNumberFormat="1">
      <alignment horizontal="center" vertical="center"/>
    </xf>
    <xf borderId="55" fillId="0" fontId="33" numFmtId="0" xfId="0" applyAlignment="1" applyBorder="1" applyFont="1">
      <alignment horizontal="left" vertical="center"/>
    </xf>
    <xf borderId="56" fillId="0" fontId="4" numFmtId="0" xfId="0" applyBorder="1" applyFont="1"/>
    <xf borderId="55" fillId="0" fontId="13" numFmtId="1" xfId="0" applyAlignment="1" applyBorder="1" applyFont="1" applyNumberFormat="1">
      <alignment horizontal="center" vertical="center"/>
    </xf>
    <xf borderId="0" fillId="0" fontId="13" numFmtId="1" xfId="0" applyAlignment="1" applyFont="1" applyNumberFormat="1">
      <alignment vertical="center"/>
    </xf>
    <xf borderId="23" fillId="0" fontId="34" numFmtId="0" xfId="0" applyAlignment="1" applyBorder="1" applyFont="1">
      <alignment horizontal="right" vertical="center"/>
    </xf>
    <xf borderId="13" fillId="0" fontId="35" numFmtId="0" xfId="0" applyAlignment="1" applyBorder="1" applyFont="1">
      <alignment horizontal="left" vertical="center"/>
    </xf>
    <xf borderId="13" fillId="0" fontId="4" numFmtId="0" xfId="0" applyBorder="1" applyFont="1"/>
    <xf borderId="0" fillId="0" fontId="35" numFmtId="0" xfId="0" applyAlignment="1" applyFont="1">
      <alignment horizontal="left" vertical="center"/>
    </xf>
    <xf borderId="0" fillId="0" fontId="14" numFmtId="1" xfId="0" applyAlignment="1" applyFont="1" applyNumberFormat="1">
      <alignment horizontal="center"/>
    </xf>
    <xf borderId="0" fillId="0" fontId="2" numFmtId="1" xfId="0" applyAlignment="1" applyFont="1" applyNumberFormat="1">
      <alignment horizontal="center"/>
    </xf>
    <xf borderId="11" fillId="0" fontId="34" numFmtId="0" xfId="0" applyAlignment="1" applyBorder="1" applyFont="1">
      <alignment horizontal="right" vertical="center"/>
    </xf>
    <xf borderId="48" fillId="0" fontId="14" numFmtId="0" xfId="0" applyAlignment="1" applyBorder="1" applyFont="1">
      <alignment horizontal="center" vertical="top"/>
    </xf>
    <xf borderId="48" fillId="0" fontId="36" numFmtId="0" xfId="0" applyAlignment="1" applyBorder="1" applyFont="1">
      <alignment horizontal="center" shrinkToFit="0" textRotation="90" vertical="top" wrapText="1"/>
    </xf>
    <xf borderId="48" fillId="0" fontId="36" numFmtId="1" xfId="0" applyAlignment="1" applyBorder="1" applyFont="1" applyNumberFormat="1">
      <alignment horizontal="center" shrinkToFit="0" vertical="center" wrapText="1"/>
    </xf>
    <xf borderId="48" fillId="0" fontId="3" numFmtId="0" xfId="0" applyAlignment="1" applyBorder="1" applyFont="1">
      <alignment horizontal="center" shrinkToFit="0" vertical="center" wrapText="1"/>
    </xf>
    <xf borderId="48" fillId="0" fontId="1" numFmtId="0" xfId="0" applyAlignment="1" applyBorder="1" applyFont="1">
      <alignment horizontal="center" shrinkToFit="0" vertical="center" wrapText="1"/>
    </xf>
    <xf borderId="55" fillId="0" fontId="14" numFmtId="0" xfId="0" applyAlignment="1" applyBorder="1" applyFont="1">
      <alignment horizontal="left" vertical="center"/>
    </xf>
    <xf borderId="22" fillId="0" fontId="37" numFmtId="1" xfId="0" applyAlignment="1" applyBorder="1" applyFont="1" applyNumberFormat="1">
      <alignment horizontal="center" shrinkToFit="0" vertical="center" wrapText="1"/>
    </xf>
    <xf borderId="56" fillId="0" fontId="2" numFmtId="1" xfId="0" applyAlignment="1" applyBorder="1" applyFont="1" applyNumberFormat="1">
      <alignment horizontal="center" vertical="center"/>
    </xf>
    <xf borderId="22" fillId="0" fontId="14" numFmtId="1" xfId="0" applyAlignment="1" applyBorder="1" applyFont="1" applyNumberFormat="1">
      <alignment horizontal="center" vertical="center"/>
    </xf>
    <xf borderId="22" fillId="0" fontId="7" numFmtId="0" xfId="0" applyAlignment="1" applyBorder="1" applyFont="1">
      <alignment horizontal="center" vertical="center"/>
    </xf>
    <xf borderId="0" fillId="0" fontId="2" numFmtId="1" xfId="0" applyAlignment="1" applyFont="1" applyNumberFormat="1">
      <alignment horizontal="left" vertical="center"/>
    </xf>
    <xf borderId="29" fillId="0" fontId="38" numFmtId="0" xfId="0" applyAlignment="1" applyBorder="1" applyFont="1">
      <alignment horizontal="left" vertical="center"/>
    </xf>
    <xf borderId="57" fillId="0" fontId="38" numFmtId="0" xfId="0" applyAlignment="1" applyBorder="1" applyFont="1">
      <alignment horizontal="left" vertical="center"/>
    </xf>
    <xf borderId="23" fillId="0" fontId="13" numFmtId="1" xfId="0" applyAlignment="1" applyBorder="1" applyFont="1" applyNumberFormat="1">
      <alignment horizontal="center" vertical="center"/>
    </xf>
    <xf quotePrefix="1" borderId="26" fillId="4" fontId="2" numFmtId="0" xfId="0" applyAlignment="1" applyBorder="1" applyFont="1">
      <alignment horizontal="center" shrinkToFit="0" vertical="center" wrapText="1"/>
    </xf>
    <xf borderId="48" fillId="0" fontId="14" numFmtId="0" xfId="0" applyAlignment="1" applyBorder="1" applyFont="1">
      <alignment horizontal="center" vertical="center"/>
    </xf>
    <xf borderId="22" fillId="4" fontId="36" numFmtId="0" xfId="0" applyAlignment="1" applyBorder="1" applyFont="1">
      <alignment horizontal="center" shrinkToFit="0" vertical="center" wrapText="1"/>
    </xf>
    <xf borderId="47" fillId="0" fontId="14" numFmtId="0" xfId="0" applyAlignment="1" applyBorder="1" applyFont="1">
      <alignment horizontal="left" vertical="center"/>
    </xf>
    <xf borderId="48" fillId="0" fontId="37" numFmtId="1" xfId="0" applyAlignment="1" applyBorder="1" applyFont="1" applyNumberFormat="1">
      <alignment horizontal="center" shrinkToFit="0" vertical="center" wrapText="1"/>
    </xf>
    <xf borderId="11" fillId="0" fontId="14" numFmtId="0" xfId="0" applyAlignment="1" applyBorder="1" applyFont="1">
      <alignment horizontal="left" vertical="center"/>
    </xf>
    <xf borderId="11" fillId="0" fontId="37" numFmtId="1" xfId="0" applyAlignment="1" applyBorder="1" applyFont="1" applyNumberFormat="1">
      <alignment horizontal="center" shrinkToFit="0" vertical="center" wrapText="1"/>
    </xf>
    <xf borderId="11" fillId="0" fontId="2" numFmtId="1" xfId="0" applyAlignment="1" applyBorder="1" applyFont="1" applyNumberFormat="1">
      <alignment horizontal="center" vertical="center"/>
    </xf>
    <xf borderId="11" fillId="0" fontId="14" numFmtId="1" xfId="0" applyAlignment="1" applyBorder="1" applyFont="1" applyNumberFormat="1">
      <alignment horizontal="center" vertical="center"/>
    </xf>
    <xf borderId="11" fillId="0" fontId="7" numFmtId="0" xfId="0" applyAlignment="1" applyBorder="1" applyFont="1">
      <alignment horizontal="center" vertical="center"/>
    </xf>
    <xf borderId="0" fillId="0" fontId="14" numFmtId="0" xfId="0" applyAlignment="1" applyFont="1">
      <alignment horizontal="left" vertical="center"/>
    </xf>
    <xf quotePrefix="1" borderId="0" fillId="0" fontId="2" numFmtId="0" xfId="0" applyFont="1"/>
    <xf borderId="0" fillId="0" fontId="2" numFmtId="1" xfId="0" applyFont="1" applyNumberFormat="1"/>
    <xf borderId="10" fillId="10" fontId="2" numFmtId="1" xfId="0" applyBorder="1" applyFont="1" applyNumberFormat="1"/>
    <xf quotePrefix="1" borderId="10" fillId="3" fontId="2" numFmtId="0" xfId="0" applyBorder="1" applyFont="1"/>
    <xf borderId="10" fillId="3" fontId="2" numFmtId="0" xfId="0" applyBorder="1" applyFont="1"/>
    <xf borderId="10" fillId="3" fontId="2" numFmtId="1" xfId="0" applyBorder="1" applyFont="1" applyNumberFormat="1"/>
    <xf borderId="10" fillId="36" fontId="2" numFmtId="0" xfId="0" applyBorder="1" applyFill="1" applyFont="1"/>
    <xf borderId="0" fillId="0" fontId="8" numFmtId="0" xfId="0" applyAlignment="1" applyFont="1">
      <alignment horizontal="left" vertical="center"/>
    </xf>
    <xf borderId="55" fillId="0" fontId="39" numFmtId="1" xfId="0" applyAlignment="1" applyBorder="1" applyFont="1" applyNumberFormat="1">
      <alignment vertical="center"/>
    </xf>
    <xf borderId="23" fillId="0" fontId="39" numFmtId="1" xfId="0" applyAlignment="1" applyBorder="1" applyFont="1" applyNumberFormat="1">
      <alignment vertical="center"/>
    </xf>
    <xf borderId="23" fillId="0" fontId="39" numFmtId="1" xfId="0" applyAlignment="1" applyBorder="1" applyFont="1" applyNumberFormat="1">
      <alignment horizontal="center" vertical="center"/>
    </xf>
    <xf borderId="55" fillId="0" fontId="39" numFmtId="1" xfId="0" applyAlignment="1" applyBorder="1" applyFont="1" applyNumberFormat="1">
      <alignment horizontal="center" vertical="center"/>
    </xf>
    <xf borderId="0" fillId="0" fontId="39" numFmtId="1" xfId="0" applyAlignment="1" applyFont="1" applyNumberFormat="1">
      <alignment horizontal="center" vertical="center"/>
    </xf>
    <xf borderId="22" fillId="0" fontId="37" numFmtId="0" xfId="0" applyAlignment="1" applyBorder="1" applyFont="1">
      <alignment horizontal="center" shrinkToFit="0" vertical="center" wrapText="1"/>
    </xf>
    <xf borderId="22" fillId="0" fontId="36" numFmtId="0" xfId="0" applyAlignment="1" applyBorder="1" applyFont="1">
      <alignment horizontal="center" shrinkToFit="0" vertical="center" wrapText="1"/>
    </xf>
    <xf borderId="22" fillId="0" fontId="2" numFmtId="0" xfId="0" applyAlignment="1" applyBorder="1" applyFont="1">
      <alignment horizontal="center" shrinkToFit="0" vertical="center" wrapText="1"/>
    </xf>
    <xf borderId="22" fillId="0" fontId="3" numFmtId="1" xfId="0" applyAlignment="1" applyBorder="1" applyFont="1" applyNumberFormat="1">
      <alignment horizontal="center" shrinkToFit="0" vertical="center" wrapText="1"/>
    </xf>
    <xf borderId="0" fillId="0" fontId="37" numFmtId="0" xfId="0" applyAlignment="1" applyFont="1">
      <alignment horizontal="center" shrinkToFit="0" vertical="center" wrapText="1"/>
    </xf>
    <xf borderId="22" fillId="0" fontId="21" numFmtId="0" xfId="0" applyAlignment="1" applyBorder="1" applyFont="1">
      <alignment horizontal="center" vertical="center"/>
    </xf>
    <xf borderId="22" fillId="0" fontId="21" numFmtId="0" xfId="0" applyAlignment="1" applyBorder="1" applyFont="1">
      <alignment horizontal="left" vertical="center"/>
    </xf>
    <xf borderId="22" fillId="4" fontId="24" numFmtId="1" xfId="0" applyAlignment="1" applyBorder="1" applyFont="1" applyNumberFormat="1">
      <alignment horizontal="center" vertical="center"/>
    </xf>
    <xf borderId="22" fillId="0" fontId="14" numFmtId="0" xfId="0" applyAlignment="1" applyBorder="1" applyFont="1">
      <alignment horizontal="center" vertical="center"/>
    </xf>
    <xf borderId="0" fillId="0" fontId="7" numFmtId="0" xfId="0" applyAlignment="1" applyFon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2" numFmtId="0" xfId="0" applyFont="1"/>
    <xf borderId="0" fillId="0" fontId="6" numFmtId="0" xfId="0" applyAlignment="1" applyFont="1">
      <alignment horizontal="right"/>
    </xf>
    <xf borderId="0" fillId="0" fontId="1" numFmtId="0" xfId="0" applyAlignment="1" applyFont="1">
      <alignment horizontal="right"/>
    </xf>
    <xf borderId="13" fillId="0" fontId="2" numFmtId="0" xfId="0" applyAlignment="1" applyBorder="1" applyFont="1">
      <alignment horizontal="right"/>
    </xf>
    <xf borderId="0" fillId="0" fontId="2" numFmtId="0" xfId="0" applyAlignment="1" applyFont="1">
      <alignment horizontal="right"/>
    </xf>
    <xf borderId="13" fillId="0" fontId="1" numFmtId="0" xfId="0" applyAlignment="1" applyBorder="1" applyFont="1">
      <alignment horizontal="right"/>
    </xf>
    <xf borderId="13" fillId="0" fontId="40" numFmtId="0" xfId="0" applyBorder="1" applyFont="1"/>
    <xf borderId="13" fillId="0" fontId="41" numFmtId="0" xfId="0" applyAlignment="1" applyBorder="1" applyFont="1">
      <alignment horizontal="center" vertical="center"/>
    </xf>
    <xf borderId="23" fillId="0" fontId="2" numFmtId="0" xfId="0" applyBorder="1" applyFont="1"/>
    <xf borderId="23" fillId="0" fontId="2" numFmtId="0" xfId="0" applyAlignment="1" applyBorder="1" applyFont="1">
      <alignment horizontal="center" vertical="center"/>
    </xf>
    <xf borderId="13" fillId="0" fontId="2" numFmtId="0" xfId="0" applyAlignment="1" applyBorder="1" applyFont="1">
      <alignment horizontal="center" vertical="center"/>
    </xf>
    <xf borderId="0" fillId="0" fontId="1" numFmtId="0" xfId="0" applyAlignment="1" applyFont="1">
      <alignment horizontal="left" vertical="center"/>
    </xf>
    <xf borderId="0" fillId="0" fontId="37" numFmtId="0" xfId="0" applyAlignment="1" applyFont="1">
      <alignment horizontal="center" vertical="center"/>
    </xf>
    <xf borderId="55" fillId="0" fontId="39" numFmtId="1" xfId="0" applyAlignment="1" applyBorder="1" applyFont="1" applyNumberFormat="1">
      <alignment horizontal="left" vertical="center"/>
    </xf>
    <xf borderId="13" fillId="0" fontId="39" numFmtId="1" xfId="0" applyAlignment="1" applyBorder="1" applyFont="1" applyNumberFormat="1">
      <alignment horizontal="left" vertical="center"/>
    </xf>
    <xf borderId="55" fillId="0" fontId="2" numFmtId="1" xfId="0" applyAlignment="1" applyBorder="1" applyFont="1" applyNumberFormat="1">
      <alignment horizontal="center" vertical="center"/>
    </xf>
    <xf borderId="0" fillId="0" fontId="2" numFmtId="1" xfId="0" applyAlignment="1" applyFont="1" applyNumberFormat="1">
      <alignment horizontal="right" vertical="center"/>
    </xf>
    <xf borderId="22" fillId="0" fontId="37" numFmtId="0" xfId="0" applyAlignment="1" applyBorder="1" applyFont="1">
      <alignment horizontal="left" shrinkToFit="0" vertical="center" wrapText="1"/>
    </xf>
    <xf borderId="22" fillId="0" fontId="42" numFmtId="0" xfId="0" applyAlignment="1" applyBorder="1" applyFont="1">
      <alignment horizontal="center" shrinkToFit="0" vertical="center" wrapText="1"/>
    </xf>
    <xf borderId="22" fillId="0" fontId="42" numFmtId="1" xfId="0" applyAlignment="1" applyBorder="1" applyFont="1" applyNumberFormat="1">
      <alignment horizontal="center" shrinkToFit="0" vertical="center" wrapText="1"/>
    </xf>
    <xf borderId="22" fillId="0" fontId="36" numFmtId="0" xfId="0" applyAlignment="1" applyBorder="1" applyFont="1">
      <alignment horizontal="left" vertical="center"/>
    </xf>
    <xf borderId="22" fillId="0" fontId="43" numFmtId="0" xfId="0" applyAlignment="1" applyBorder="1" applyFont="1">
      <alignment horizontal="center" shrinkToFit="0" vertical="center" wrapText="1"/>
    </xf>
    <xf borderId="0" fillId="0" fontId="37" numFmtId="0" xfId="0" applyAlignment="1" applyFont="1">
      <alignment horizontal="left" vertical="center"/>
    </xf>
    <xf borderId="0" fillId="0" fontId="43" numFmtId="0" xfId="0" applyAlignment="1" applyFont="1">
      <alignment horizontal="center" shrinkToFit="0" vertical="center" wrapText="1"/>
    </xf>
    <xf borderId="10" fillId="4" fontId="24" numFmtId="1" xfId="0" applyAlignment="1" applyBorder="1" applyFont="1" applyNumberFormat="1">
      <alignment horizontal="center" vertical="center"/>
    </xf>
    <xf borderId="0" fillId="0" fontId="37" numFmtId="0" xfId="0" applyAlignment="1" applyFont="1">
      <alignment horizontal="center"/>
    </xf>
    <xf borderId="13" fillId="0" fontId="44" numFmtId="1" xfId="0" applyAlignment="1" applyBorder="1" applyFont="1" applyNumberFormat="1">
      <alignment horizontal="center" vertical="center"/>
    </xf>
    <xf borderId="13" fillId="0" fontId="2" numFmtId="1" xfId="0" applyAlignment="1" applyBorder="1" applyFont="1" applyNumberFormat="1">
      <alignment horizontal="center" vertical="center"/>
    </xf>
    <xf borderId="0" fillId="0" fontId="31" numFmtId="0" xfId="0" applyAlignment="1" applyFont="1">
      <alignment horizontal="left"/>
    </xf>
    <xf borderId="0" fillId="0" fontId="2" numFmtId="0" xfId="0" applyAlignment="1" applyFont="1">
      <alignment horizontal="center"/>
    </xf>
    <xf borderId="0" fillId="0" fontId="2" numFmtId="0" xfId="0" applyAlignment="1" applyFont="1">
      <alignment horizontal="left"/>
    </xf>
    <xf borderId="55" fillId="0" fontId="32" numFmtId="1" xfId="0" applyAlignment="1" applyBorder="1" applyFont="1" applyNumberFormat="1">
      <alignment horizontal="left" vertical="center"/>
    </xf>
    <xf borderId="55" fillId="0" fontId="45" numFmtId="1" xfId="0" applyAlignment="1" applyBorder="1" applyFont="1" applyNumberFormat="1">
      <alignment horizontal="left" shrinkToFit="0" vertical="center" wrapText="1"/>
    </xf>
    <xf borderId="0" fillId="0" fontId="32" numFmtId="0" xfId="0" applyAlignment="1" applyFont="1">
      <alignment vertical="center"/>
    </xf>
    <xf borderId="0" fillId="0" fontId="46" numFmtId="0" xfId="0" applyAlignment="1" applyFont="1">
      <alignment horizontal="center"/>
    </xf>
    <xf borderId="0" fillId="0" fontId="14" numFmtId="0" xfId="0" applyAlignment="1" applyFont="1">
      <alignment horizontal="right" vertical="center"/>
    </xf>
    <xf borderId="0" fillId="0" fontId="47" numFmtId="0" xfId="0" applyAlignment="1" applyFont="1">
      <alignment horizontal="left" vertical="center"/>
    </xf>
    <xf borderId="0" fillId="0" fontId="48" numFmtId="0" xfId="0" applyAlignment="1" applyFont="1">
      <alignment horizontal="left" vertical="center"/>
    </xf>
    <xf borderId="47" fillId="0" fontId="8" numFmtId="0" xfId="0" applyAlignment="1" applyBorder="1" applyFont="1">
      <alignment horizontal="left" vertical="center"/>
    </xf>
    <xf borderId="49" fillId="0" fontId="4" numFmtId="0" xfId="0" applyBorder="1" applyFont="1"/>
    <xf borderId="48" fillId="0" fontId="8" numFmtId="0" xfId="0" applyBorder="1" applyFont="1"/>
    <xf borderId="48" fillId="0" fontId="2" numFmtId="0" xfId="0" applyBorder="1" applyFont="1"/>
    <xf borderId="58" fillId="0" fontId="4" numFmtId="0" xfId="0" applyBorder="1" applyFont="1"/>
    <xf borderId="59" fillId="0" fontId="4" numFmtId="0" xfId="0" applyBorder="1" applyFont="1"/>
    <xf borderId="60" fillId="0" fontId="8" numFmtId="0" xfId="0" applyBorder="1" applyFont="1"/>
    <xf borderId="60" fillId="0" fontId="2" numFmtId="0" xfId="0" applyBorder="1" applyFont="1"/>
    <xf borderId="48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30" fillId="0" fontId="2" numFmtId="0" xfId="0" applyBorder="1" applyFont="1"/>
    <xf borderId="60" fillId="0" fontId="8" numFmtId="0" xfId="0" applyAlignment="1" applyBorder="1" applyFont="1">
      <alignment horizontal="center"/>
    </xf>
    <xf borderId="30" fillId="0" fontId="2" numFmtId="0" xfId="0" applyAlignment="1" applyBorder="1" applyFont="1">
      <alignment horizontal="center"/>
    </xf>
    <xf borderId="60" fillId="0" fontId="2" numFmtId="0" xfId="0" applyAlignment="1" applyBorder="1" applyFont="1">
      <alignment horizontal="center"/>
    </xf>
    <xf borderId="48" fillId="0" fontId="2" numFmtId="0" xfId="0" applyAlignment="1" applyBorder="1" applyFont="1">
      <alignment horizontal="center"/>
    </xf>
    <xf borderId="29" fillId="0" fontId="8" numFmtId="0" xfId="0" applyAlignment="1" applyBorder="1" applyFont="1">
      <alignment horizontal="left" vertical="center"/>
    </xf>
    <xf borderId="57" fillId="0" fontId="4" numFmtId="0" xfId="0" applyBorder="1" applyFont="1"/>
    <xf borderId="29" fillId="0" fontId="4" numFmtId="0" xfId="0" applyBorder="1" applyFont="1"/>
    <xf borderId="30" fillId="0" fontId="8" numFmtId="0" xfId="0" applyAlignment="1" applyBorder="1" applyFont="1">
      <alignment horizontal="center"/>
    </xf>
    <xf borderId="49" fillId="0" fontId="2" numFmtId="0" xfId="0" applyBorder="1" applyFont="1"/>
    <xf borderId="59" fillId="0" fontId="2" numFmtId="0" xfId="0" applyBorder="1" applyFont="1"/>
    <xf borderId="47" fillId="0" fontId="9" numFmtId="0" xfId="0" applyAlignment="1" applyBorder="1" applyFont="1">
      <alignment horizontal="left" vertical="center"/>
    </xf>
    <xf borderId="61" fillId="4" fontId="8" numFmtId="0" xfId="0" applyAlignment="1" applyBorder="1" applyFont="1">
      <alignment horizontal="left" vertical="center"/>
    </xf>
    <xf borderId="62" fillId="0" fontId="4" numFmtId="0" xfId="0" applyBorder="1" applyFont="1"/>
    <xf borderId="61" fillId="8" fontId="8" numFmtId="0" xfId="0" applyAlignment="1" applyBorder="1" applyFont="1">
      <alignment horizontal="left" vertical="center"/>
    </xf>
    <xf borderId="0" fillId="0" fontId="39" numFmtId="0" xfId="0" applyAlignment="1" applyFont="1">
      <alignment horizontal="center" shrinkToFit="0" vertical="center" wrapText="1"/>
    </xf>
    <xf borderId="0" fillId="0" fontId="2" numFmtId="0" xfId="0" applyAlignment="1" applyFont="1">
      <alignment vertical="center"/>
    </xf>
    <xf borderId="47" fillId="4" fontId="8" numFmtId="0" xfId="0" applyAlignment="1" applyBorder="1" applyFont="1">
      <alignment horizontal="left" vertical="center"/>
    </xf>
    <xf borderId="0" fillId="0" fontId="39" numFmtId="0" xfId="0" applyAlignment="1" applyFont="1">
      <alignment horizontal="center" shrinkToFit="0" wrapText="1"/>
    </xf>
    <xf borderId="0" fillId="0" fontId="39" numFmtId="0" xfId="0" applyAlignment="1" applyFont="1">
      <alignment horizontal="left" shrinkToFit="0" vertical="center" wrapText="1"/>
    </xf>
    <xf borderId="47" fillId="0" fontId="2" numFmtId="0" xfId="0" applyBorder="1" applyFont="1"/>
    <xf borderId="11" fillId="0" fontId="2" numFmtId="0" xfId="0" applyAlignment="1" applyBorder="1" applyFont="1">
      <alignment horizontal="left" vertical="center"/>
    </xf>
    <xf borderId="49" fillId="0" fontId="2" numFmtId="0" xfId="0" applyAlignment="1" applyBorder="1" applyFont="1">
      <alignment horizontal="center"/>
    </xf>
    <xf borderId="13" fillId="0" fontId="2" numFmtId="0" xfId="0" applyAlignment="1" applyBorder="1" applyFont="1">
      <alignment horizontal="left"/>
    </xf>
    <xf borderId="29" fillId="0" fontId="45" numFmtId="0" xfId="0" applyAlignment="1" applyBorder="1" applyFont="1">
      <alignment horizontal="left" vertical="center"/>
    </xf>
    <xf borderId="0" fillId="0" fontId="45" numFmtId="0" xfId="0" applyAlignment="1" applyFont="1">
      <alignment horizontal="center" shrinkToFit="0" vertical="center" wrapText="1"/>
    </xf>
    <xf borderId="22" fillId="0" fontId="39" numFmtId="0" xfId="0" applyAlignment="1" applyBorder="1" applyFont="1">
      <alignment horizontal="center" shrinkToFit="0" vertical="center" wrapText="1"/>
    </xf>
    <xf borderId="57" fillId="0" fontId="39" numFmtId="0" xfId="0" applyAlignment="1" applyBorder="1" applyFont="1">
      <alignment horizontal="center" shrinkToFit="0" vertical="center" wrapText="1"/>
    </xf>
    <xf borderId="29" fillId="0" fontId="2" numFmtId="0" xfId="0" applyBorder="1" applyFont="1"/>
    <xf borderId="22" fillId="0" fontId="39" numFmtId="0" xfId="0" applyAlignment="1" applyBorder="1" applyFont="1">
      <alignment horizontal="center" shrinkToFit="0" wrapText="1"/>
    </xf>
    <xf borderId="58" fillId="0" fontId="39" numFmtId="0" xfId="0" applyAlignment="1" applyBorder="1" applyFont="1">
      <alignment horizontal="center" shrinkToFit="0" wrapText="1"/>
    </xf>
    <xf borderId="13" fillId="0" fontId="39" numFmtId="0" xfId="0" applyAlignment="1" applyBorder="1" applyFont="1">
      <alignment horizontal="center" shrinkToFit="0" wrapText="1"/>
    </xf>
    <xf borderId="13" fillId="0" fontId="39" numFmtId="0" xfId="0" applyAlignment="1" applyBorder="1" applyFont="1">
      <alignment horizontal="left" shrinkToFit="0" vertical="center" wrapText="1"/>
    </xf>
    <xf borderId="59" fillId="0" fontId="39" numFmtId="0" xfId="0" applyAlignment="1" applyBorder="1" applyFont="1">
      <alignment horizontal="center" shrinkToFit="0" wrapText="1"/>
    </xf>
  </cellXfs>
  <cellStyles count="1">
    <cellStyle xfId="0" name="Normal" builtinId="0"/>
  </cellStyles>
  <dxfs count="23">
    <dxf>
      <font>
        <color theme="0"/>
      </font>
      <fill>
        <patternFill patternType="solid">
          <fgColor rgb="FF000000"/>
          <bgColor rgb="FF00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B4531"/>
          <bgColor rgb="FFDB453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6E726"/>
          <bgColor rgb="FFF6E72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887DE"/>
          <bgColor rgb="FF0887D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7BC2E"/>
          <bgColor rgb="FF57BC2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1B4"/>
          <bgColor rgb="FFFF61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FF"/>
          <bgColor rgb="FFFFFF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B0A"/>
          <bgColor rgb="FFE26B0A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BFBFBF"/>
          <bgColor rgb="FFBFBFB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825A3B"/>
          <bgColor rgb="FF825A3B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4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2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24.jpg"/><Relationship Id="rId22" Type="http://schemas.openxmlformats.org/officeDocument/2006/relationships/image" Target="../media/image18.jpg"/><Relationship Id="rId21" Type="http://schemas.openxmlformats.org/officeDocument/2006/relationships/image" Target="../media/image17.jpg"/><Relationship Id="rId24" Type="http://schemas.openxmlformats.org/officeDocument/2006/relationships/image" Target="../media/image19.jpg"/><Relationship Id="rId23" Type="http://schemas.openxmlformats.org/officeDocument/2006/relationships/image" Target="../media/image20.jpg"/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13.jpg"/><Relationship Id="rId4" Type="http://schemas.openxmlformats.org/officeDocument/2006/relationships/image" Target="../media/image3.jpg"/><Relationship Id="rId9" Type="http://schemas.openxmlformats.org/officeDocument/2006/relationships/image" Target="../media/image32.jpg"/><Relationship Id="rId26" Type="http://schemas.openxmlformats.org/officeDocument/2006/relationships/image" Target="../media/image21.jpg"/><Relationship Id="rId25" Type="http://schemas.openxmlformats.org/officeDocument/2006/relationships/image" Target="../media/image30.jpg"/><Relationship Id="rId28" Type="http://schemas.openxmlformats.org/officeDocument/2006/relationships/image" Target="../media/image23.jpg"/><Relationship Id="rId27" Type="http://schemas.openxmlformats.org/officeDocument/2006/relationships/image" Target="../media/image22.jpg"/><Relationship Id="rId5" Type="http://schemas.openxmlformats.org/officeDocument/2006/relationships/image" Target="../media/image5.jpg"/><Relationship Id="rId6" Type="http://schemas.openxmlformats.org/officeDocument/2006/relationships/image" Target="../media/image4.jpg"/><Relationship Id="rId29" Type="http://schemas.openxmlformats.org/officeDocument/2006/relationships/image" Target="../media/image31.jpg"/><Relationship Id="rId7" Type="http://schemas.openxmlformats.org/officeDocument/2006/relationships/image" Target="../media/image6.jpg"/><Relationship Id="rId8" Type="http://schemas.openxmlformats.org/officeDocument/2006/relationships/image" Target="../media/image8.jpg"/><Relationship Id="rId31" Type="http://schemas.openxmlformats.org/officeDocument/2006/relationships/image" Target="../media/image26.jpg"/><Relationship Id="rId30" Type="http://schemas.openxmlformats.org/officeDocument/2006/relationships/image" Target="../media/image25.jpg"/><Relationship Id="rId11" Type="http://schemas.openxmlformats.org/officeDocument/2006/relationships/image" Target="../media/image9.jpg"/><Relationship Id="rId10" Type="http://schemas.openxmlformats.org/officeDocument/2006/relationships/image" Target="../media/image7.jpg"/><Relationship Id="rId13" Type="http://schemas.openxmlformats.org/officeDocument/2006/relationships/image" Target="../media/image10.jpg"/><Relationship Id="rId12" Type="http://schemas.openxmlformats.org/officeDocument/2006/relationships/image" Target="../media/image29.jpg"/><Relationship Id="rId15" Type="http://schemas.openxmlformats.org/officeDocument/2006/relationships/image" Target="../media/image27.jpg"/><Relationship Id="rId14" Type="http://schemas.openxmlformats.org/officeDocument/2006/relationships/image" Target="../media/image11.jpg"/><Relationship Id="rId17" Type="http://schemas.openxmlformats.org/officeDocument/2006/relationships/image" Target="../media/image15.jpg"/><Relationship Id="rId16" Type="http://schemas.openxmlformats.org/officeDocument/2006/relationships/image" Target="../media/image28.jpg"/><Relationship Id="rId19" Type="http://schemas.openxmlformats.org/officeDocument/2006/relationships/image" Target="../media/image14.jpg"/><Relationship Id="rId18" Type="http://schemas.openxmlformats.org/officeDocument/2006/relationships/image" Target="../media/image16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61.png"/><Relationship Id="rId42" Type="http://schemas.openxmlformats.org/officeDocument/2006/relationships/image" Target="../media/image70.png"/><Relationship Id="rId41" Type="http://schemas.openxmlformats.org/officeDocument/2006/relationships/image" Target="../media/image62.png"/><Relationship Id="rId44" Type="http://schemas.openxmlformats.org/officeDocument/2006/relationships/image" Target="../media/image66.png"/><Relationship Id="rId43" Type="http://schemas.openxmlformats.org/officeDocument/2006/relationships/image" Target="../media/image74.png"/><Relationship Id="rId46" Type="http://schemas.openxmlformats.org/officeDocument/2006/relationships/image" Target="../media/image64.png"/><Relationship Id="rId45" Type="http://schemas.openxmlformats.org/officeDocument/2006/relationships/image" Target="../media/image63.png"/><Relationship Id="rId48" Type="http://schemas.openxmlformats.org/officeDocument/2006/relationships/image" Target="../media/image72.png"/><Relationship Id="rId47" Type="http://schemas.openxmlformats.org/officeDocument/2006/relationships/image" Target="../media/image65.png"/><Relationship Id="rId49" Type="http://schemas.openxmlformats.org/officeDocument/2006/relationships/image" Target="../media/image68.png"/><Relationship Id="rId103" Type="http://schemas.openxmlformats.org/officeDocument/2006/relationships/image" Target="../media/image133.png"/><Relationship Id="rId102" Type="http://schemas.openxmlformats.org/officeDocument/2006/relationships/image" Target="../media/image126.png"/><Relationship Id="rId101" Type="http://schemas.openxmlformats.org/officeDocument/2006/relationships/image" Target="../media/image125.png"/><Relationship Id="rId100" Type="http://schemas.openxmlformats.org/officeDocument/2006/relationships/image" Target="../media/image124.png"/><Relationship Id="rId31" Type="http://schemas.openxmlformats.org/officeDocument/2006/relationships/image" Target="../media/image50.png"/><Relationship Id="rId30" Type="http://schemas.openxmlformats.org/officeDocument/2006/relationships/image" Target="../media/image55.png"/><Relationship Id="rId33" Type="http://schemas.openxmlformats.org/officeDocument/2006/relationships/image" Target="../media/image56.png"/><Relationship Id="rId32" Type="http://schemas.openxmlformats.org/officeDocument/2006/relationships/image" Target="../media/image114.png"/><Relationship Id="rId35" Type="http://schemas.openxmlformats.org/officeDocument/2006/relationships/image" Target="../media/image58.jpg"/><Relationship Id="rId34" Type="http://schemas.openxmlformats.org/officeDocument/2006/relationships/image" Target="../media/image69.png"/><Relationship Id="rId37" Type="http://schemas.openxmlformats.org/officeDocument/2006/relationships/image" Target="../media/image54.png"/><Relationship Id="rId36" Type="http://schemas.openxmlformats.org/officeDocument/2006/relationships/image" Target="../media/image1.png"/><Relationship Id="rId39" Type="http://schemas.openxmlformats.org/officeDocument/2006/relationships/image" Target="../media/image60.png"/><Relationship Id="rId38" Type="http://schemas.openxmlformats.org/officeDocument/2006/relationships/image" Target="../media/image59.png"/><Relationship Id="rId20" Type="http://schemas.openxmlformats.org/officeDocument/2006/relationships/image" Target="../media/image33.png"/><Relationship Id="rId22" Type="http://schemas.openxmlformats.org/officeDocument/2006/relationships/image" Target="../media/image47.png"/><Relationship Id="rId21" Type="http://schemas.openxmlformats.org/officeDocument/2006/relationships/image" Target="../media/image96.png"/><Relationship Id="rId24" Type="http://schemas.openxmlformats.org/officeDocument/2006/relationships/image" Target="../media/image36.png"/><Relationship Id="rId23" Type="http://schemas.openxmlformats.org/officeDocument/2006/relationships/image" Target="../media/image41.png"/><Relationship Id="rId26" Type="http://schemas.openxmlformats.org/officeDocument/2006/relationships/image" Target="../media/image134.png"/><Relationship Id="rId25" Type="http://schemas.openxmlformats.org/officeDocument/2006/relationships/image" Target="../media/image51.png"/><Relationship Id="rId28" Type="http://schemas.openxmlformats.org/officeDocument/2006/relationships/image" Target="../media/image77.png"/><Relationship Id="rId27" Type="http://schemas.openxmlformats.org/officeDocument/2006/relationships/image" Target="../media/image52.png"/><Relationship Id="rId29" Type="http://schemas.openxmlformats.org/officeDocument/2006/relationships/image" Target="../media/image49.png"/><Relationship Id="rId95" Type="http://schemas.openxmlformats.org/officeDocument/2006/relationships/image" Target="../media/image123.png"/><Relationship Id="rId94" Type="http://schemas.openxmlformats.org/officeDocument/2006/relationships/image" Target="../media/image121.png"/><Relationship Id="rId97" Type="http://schemas.openxmlformats.org/officeDocument/2006/relationships/image" Target="../media/image122.png"/><Relationship Id="rId96" Type="http://schemas.openxmlformats.org/officeDocument/2006/relationships/image" Target="../media/image130.png"/><Relationship Id="rId11" Type="http://schemas.openxmlformats.org/officeDocument/2006/relationships/image" Target="../media/image40.jpg"/><Relationship Id="rId99" Type="http://schemas.openxmlformats.org/officeDocument/2006/relationships/image" Target="../media/image132.jpg"/><Relationship Id="rId10" Type="http://schemas.openxmlformats.org/officeDocument/2006/relationships/image" Target="../media/image131.jpg"/><Relationship Id="rId98" Type="http://schemas.openxmlformats.org/officeDocument/2006/relationships/image" Target="../media/image127.jpg"/><Relationship Id="rId13" Type="http://schemas.openxmlformats.org/officeDocument/2006/relationships/image" Target="../media/image71.png"/><Relationship Id="rId12" Type="http://schemas.openxmlformats.org/officeDocument/2006/relationships/image" Target="../media/image35.jpg"/><Relationship Id="rId91" Type="http://schemas.openxmlformats.org/officeDocument/2006/relationships/image" Target="../media/image118.png"/><Relationship Id="rId90" Type="http://schemas.openxmlformats.org/officeDocument/2006/relationships/image" Target="../media/image116.png"/><Relationship Id="rId93" Type="http://schemas.openxmlformats.org/officeDocument/2006/relationships/image" Target="../media/image120.png"/><Relationship Id="rId92" Type="http://schemas.openxmlformats.org/officeDocument/2006/relationships/image" Target="../media/image119.png"/><Relationship Id="rId15" Type="http://schemas.openxmlformats.org/officeDocument/2006/relationships/image" Target="../media/image46.png"/><Relationship Id="rId14" Type="http://schemas.openxmlformats.org/officeDocument/2006/relationships/image" Target="../media/image38.png"/><Relationship Id="rId17" Type="http://schemas.openxmlformats.org/officeDocument/2006/relationships/image" Target="../media/image34.png"/><Relationship Id="rId16" Type="http://schemas.openxmlformats.org/officeDocument/2006/relationships/image" Target="../media/image42.png"/><Relationship Id="rId19" Type="http://schemas.openxmlformats.org/officeDocument/2006/relationships/image" Target="../media/image53.png"/><Relationship Id="rId18" Type="http://schemas.openxmlformats.org/officeDocument/2006/relationships/image" Target="../media/image45.png"/><Relationship Id="rId84" Type="http://schemas.openxmlformats.org/officeDocument/2006/relationships/image" Target="../media/image110.png"/><Relationship Id="rId83" Type="http://schemas.openxmlformats.org/officeDocument/2006/relationships/image" Target="../media/image108.png"/><Relationship Id="rId86" Type="http://schemas.openxmlformats.org/officeDocument/2006/relationships/image" Target="../media/image112.png"/><Relationship Id="rId85" Type="http://schemas.openxmlformats.org/officeDocument/2006/relationships/image" Target="../media/image111.png"/><Relationship Id="rId88" Type="http://schemas.openxmlformats.org/officeDocument/2006/relationships/image" Target="../media/image117.png"/><Relationship Id="rId87" Type="http://schemas.openxmlformats.org/officeDocument/2006/relationships/image" Target="../media/image115.png"/><Relationship Id="rId89" Type="http://schemas.openxmlformats.org/officeDocument/2006/relationships/image" Target="../media/image113.png"/><Relationship Id="rId80" Type="http://schemas.openxmlformats.org/officeDocument/2006/relationships/image" Target="../media/image104.png"/><Relationship Id="rId82" Type="http://schemas.openxmlformats.org/officeDocument/2006/relationships/image" Target="../media/image107.png"/><Relationship Id="rId81" Type="http://schemas.openxmlformats.org/officeDocument/2006/relationships/image" Target="../media/image106.png"/><Relationship Id="rId1" Type="http://schemas.openxmlformats.org/officeDocument/2006/relationships/image" Target="../media/image43.png"/><Relationship Id="rId2" Type="http://schemas.openxmlformats.org/officeDocument/2006/relationships/image" Target="../media/image48.png"/><Relationship Id="rId3" Type="http://schemas.openxmlformats.org/officeDocument/2006/relationships/image" Target="../media/image76.jpg"/><Relationship Id="rId4" Type="http://schemas.openxmlformats.org/officeDocument/2006/relationships/image" Target="../media/image67.png"/><Relationship Id="rId9" Type="http://schemas.openxmlformats.org/officeDocument/2006/relationships/image" Target="../media/image39.jpg"/><Relationship Id="rId5" Type="http://schemas.openxmlformats.org/officeDocument/2006/relationships/image" Target="../media/image37.jpg"/><Relationship Id="rId6" Type="http://schemas.openxmlformats.org/officeDocument/2006/relationships/image" Target="../media/image73.png"/><Relationship Id="rId7" Type="http://schemas.openxmlformats.org/officeDocument/2006/relationships/image" Target="../media/image57.jpg"/><Relationship Id="rId8" Type="http://schemas.openxmlformats.org/officeDocument/2006/relationships/image" Target="../media/image44.jpg"/><Relationship Id="rId73" Type="http://schemas.openxmlformats.org/officeDocument/2006/relationships/image" Target="../media/image100.png"/><Relationship Id="rId72" Type="http://schemas.openxmlformats.org/officeDocument/2006/relationships/image" Target="../media/image99.png"/><Relationship Id="rId75" Type="http://schemas.openxmlformats.org/officeDocument/2006/relationships/image" Target="../media/image101.png"/><Relationship Id="rId74" Type="http://schemas.openxmlformats.org/officeDocument/2006/relationships/image" Target="../media/image97.png"/><Relationship Id="rId77" Type="http://schemas.openxmlformats.org/officeDocument/2006/relationships/image" Target="../media/image105.png"/><Relationship Id="rId76" Type="http://schemas.openxmlformats.org/officeDocument/2006/relationships/image" Target="../media/image109.png"/><Relationship Id="rId79" Type="http://schemas.openxmlformats.org/officeDocument/2006/relationships/image" Target="../media/image102.png"/><Relationship Id="rId78" Type="http://schemas.openxmlformats.org/officeDocument/2006/relationships/image" Target="../media/image103.png"/><Relationship Id="rId71" Type="http://schemas.openxmlformats.org/officeDocument/2006/relationships/image" Target="../media/image98.png"/><Relationship Id="rId70" Type="http://schemas.openxmlformats.org/officeDocument/2006/relationships/image" Target="../media/image93.png"/><Relationship Id="rId62" Type="http://schemas.openxmlformats.org/officeDocument/2006/relationships/image" Target="../media/image92.jpg"/><Relationship Id="rId61" Type="http://schemas.openxmlformats.org/officeDocument/2006/relationships/image" Target="../media/image88.png"/><Relationship Id="rId64" Type="http://schemas.openxmlformats.org/officeDocument/2006/relationships/image" Target="../media/image90.png"/><Relationship Id="rId63" Type="http://schemas.openxmlformats.org/officeDocument/2006/relationships/image" Target="../media/image87.jpg"/><Relationship Id="rId66" Type="http://schemas.openxmlformats.org/officeDocument/2006/relationships/image" Target="../media/image95.png"/><Relationship Id="rId65" Type="http://schemas.openxmlformats.org/officeDocument/2006/relationships/image" Target="../media/image89.png"/><Relationship Id="rId68" Type="http://schemas.openxmlformats.org/officeDocument/2006/relationships/image" Target="../media/image129.png"/><Relationship Id="rId67" Type="http://schemas.openxmlformats.org/officeDocument/2006/relationships/image" Target="../media/image91.png"/><Relationship Id="rId60" Type="http://schemas.openxmlformats.org/officeDocument/2006/relationships/image" Target="../media/image85.jpg"/><Relationship Id="rId69" Type="http://schemas.openxmlformats.org/officeDocument/2006/relationships/image" Target="../media/image94.png"/><Relationship Id="rId51" Type="http://schemas.openxmlformats.org/officeDocument/2006/relationships/image" Target="../media/image78.png"/><Relationship Id="rId50" Type="http://schemas.openxmlformats.org/officeDocument/2006/relationships/image" Target="../media/image75.png"/><Relationship Id="rId53" Type="http://schemas.openxmlformats.org/officeDocument/2006/relationships/image" Target="../media/image79.png"/><Relationship Id="rId52" Type="http://schemas.openxmlformats.org/officeDocument/2006/relationships/image" Target="../media/image128.png"/><Relationship Id="rId55" Type="http://schemas.openxmlformats.org/officeDocument/2006/relationships/image" Target="../media/image83.png"/><Relationship Id="rId54" Type="http://schemas.openxmlformats.org/officeDocument/2006/relationships/image" Target="../media/image80.png"/><Relationship Id="rId57" Type="http://schemas.openxmlformats.org/officeDocument/2006/relationships/image" Target="../media/image82.png"/><Relationship Id="rId56" Type="http://schemas.openxmlformats.org/officeDocument/2006/relationships/image" Target="../media/image81.png"/><Relationship Id="rId59" Type="http://schemas.openxmlformats.org/officeDocument/2006/relationships/image" Target="../media/image84.png"/><Relationship Id="rId58" Type="http://schemas.openxmlformats.org/officeDocument/2006/relationships/image" Target="../media/image86.pn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149.jpg"/><Relationship Id="rId22" Type="http://schemas.openxmlformats.org/officeDocument/2006/relationships/image" Target="../media/image152.jpg"/><Relationship Id="rId21" Type="http://schemas.openxmlformats.org/officeDocument/2006/relationships/image" Target="../media/image151.jpg"/><Relationship Id="rId24" Type="http://schemas.openxmlformats.org/officeDocument/2006/relationships/image" Target="../media/image159.jpg"/><Relationship Id="rId23" Type="http://schemas.openxmlformats.org/officeDocument/2006/relationships/image" Target="../media/image154.jpg"/><Relationship Id="rId26" Type="http://schemas.openxmlformats.org/officeDocument/2006/relationships/image" Target="../media/image161.jpg"/><Relationship Id="rId25" Type="http://schemas.openxmlformats.org/officeDocument/2006/relationships/image" Target="../media/image155.jpg"/><Relationship Id="rId28" Type="http://schemas.openxmlformats.org/officeDocument/2006/relationships/image" Target="../media/image160.jpg"/><Relationship Id="rId27" Type="http://schemas.openxmlformats.org/officeDocument/2006/relationships/image" Target="../media/image156.jpg"/><Relationship Id="rId11" Type="http://schemas.openxmlformats.org/officeDocument/2006/relationships/image" Target="../media/image153.jpg"/><Relationship Id="rId10" Type="http://schemas.openxmlformats.org/officeDocument/2006/relationships/image" Target="../media/image141.jpg"/><Relationship Id="rId13" Type="http://schemas.openxmlformats.org/officeDocument/2006/relationships/image" Target="../media/image158.jpg"/><Relationship Id="rId12" Type="http://schemas.openxmlformats.org/officeDocument/2006/relationships/image" Target="../media/image143.jpg"/><Relationship Id="rId15" Type="http://schemas.openxmlformats.org/officeDocument/2006/relationships/image" Target="../media/image147.jpg"/><Relationship Id="rId14" Type="http://schemas.openxmlformats.org/officeDocument/2006/relationships/image" Target="../media/image145.jpg"/><Relationship Id="rId17" Type="http://schemas.openxmlformats.org/officeDocument/2006/relationships/image" Target="../media/image157.jpg"/><Relationship Id="rId16" Type="http://schemas.openxmlformats.org/officeDocument/2006/relationships/image" Target="../media/image146.jpg"/><Relationship Id="rId19" Type="http://schemas.openxmlformats.org/officeDocument/2006/relationships/image" Target="../media/image148.jpg"/><Relationship Id="rId18" Type="http://schemas.openxmlformats.org/officeDocument/2006/relationships/image" Target="../media/image150.jpg"/><Relationship Id="rId1" Type="http://schemas.openxmlformats.org/officeDocument/2006/relationships/image" Target="../media/image1.png"/><Relationship Id="rId2" Type="http://schemas.openxmlformats.org/officeDocument/2006/relationships/image" Target="../media/image135.jpg"/><Relationship Id="rId3" Type="http://schemas.openxmlformats.org/officeDocument/2006/relationships/image" Target="../media/image136.jpg"/><Relationship Id="rId4" Type="http://schemas.openxmlformats.org/officeDocument/2006/relationships/image" Target="../media/image142.jpg"/><Relationship Id="rId9" Type="http://schemas.openxmlformats.org/officeDocument/2006/relationships/image" Target="../media/image144.jpg"/><Relationship Id="rId5" Type="http://schemas.openxmlformats.org/officeDocument/2006/relationships/image" Target="../media/image138.jpg"/><Relationship Id="rId6" Type="http://schemas.openxmlformats.org/officeDocument/2006/relationships/image" Target="../media/image139.jpg"/><Relationship Id="rId7" Type="http://schemas.openxmlformats.org/officeDocument/2006/relationships/image" Target="../media/image137.jpg"/><Relationship Id="rId8" Type="http://schemas.openxmlformats.org/officeDocument/2006/relationships/image" Target="../media/image140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523875</xdr:colOff>
      <xdr:row>1</xdr:row>
      <xdr:rowOff>104775</xdr:rowOff>
    </xdr:from>
    <xdr:ext cx="1828800" cy="1209675"/>
    <xdr:pic>
      <xdr:nvPicPr>
        <xdr:cNvPr descr="Slika 1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657225</xdr:colOff>
      <xdr:row>1</xdr:row>
      <xdr:rowOff>19050</xdr:rowOff>
    </xdr:from>
    <xdr:ext cx="3495675" cy="1390650"/>
    <xdr:pic>
      <xdr:nvPicPr>
        <xdr:cNvPr id="0" name="image12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742950</xdr:colOff>
      <xdr:row>1</xdr:row>
      <xdr:rowOff>47625</xdr:rowOff>
    </xdr:from>
    <xdr:ext cx="2419350" cy="2009775"/>
    <xdr:pic>
      <xdr:nvPicPr>
        <xdr:cNvPr descr="Slika 1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742950</xdr:colOff>
      <xdr:row>1</xdr:row>
      <xdr:rowOff>47625</xdr:rowOff>
    </xdr:from>
    <xdr:ext cx="2676525" cy="2009775"/>
    <xdr:pic>
      <xdr:nvPicPr>
        <xdr:cNvPr descr="Slika 1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285875" cy="85725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85875" cy="847725"/>
    <xdr:pic>
      <xdr:nvPicPr>
        <xdr:cNvPr id="0" name="image1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285875" cy="857250"/>
    <xdr:pic>
      <xdr:nvPicPr>
        <xdr:cNvPr id="0" name="image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85875" cy="857250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85875" cy="857250"/>
    <xdr:pic>
      <xdr:nvPicPr>
        <xdr:cNvPr id="0" name="image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285875" cy="857250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85875" cy="847725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285875" cy="857250"/>
    <xdr:pic>
      <xdr:nvPicPr>
        <xdr:cNvPr id="0" name="image3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285875" cy="857250"/>
    <xdr:pic>
      <xdr:nvPicPr>
        <xdr:cNvPr id="0" name="image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285875" cy="857250"/>
    <xdr:pic>
      <xdr:nvPicPr>
        <xdr:cNvPr id="0" name="image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85875" cy="857250"/>
    <xdr:pic>
      <xdr:nvPicPr>
        <xdr:cNvPr id="0" name="image2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85875" cy="847725"/>
    <xdr:pic>
      <xdr:nvPicPr>
        <xdr:cNvPr id="0" name="image1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285875" cy="857250"/>
    <xdr:pic>
      <xdr:nvPicPr>
        <xdr:cNvPr id="0" name="image11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85875" cy="857250"/>
    <xdr:pic>
      <xdr:nvPicPr>
        <xdr:cNvPr id="0" name="image27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85875" cy="857250"/>
    <xdr:pic>
      <xdr:nvPicPr>
        <xdr:cNvPr id="0" name="image2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285875" cy="857250"/>
    <xdr:pic>
      <xdr:nvPicPr>
        <xdr:cNvPr id="0" name="image1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285875" cy="857250"/>
    <xdr:pic>
      <xdr:nvPicPr>
        <xdr:cNvPr id="0" name="image1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285875" cy="857250"/>
    <xdr:pic>
      <xdr:nvPicPr>
        <xdr:cNvPr id="0" name="image1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285875" cy="857250"/>
    <xdr:pic>
      <xdr:nvPicPr>
        <xdr:cNvPr id="0" name="image2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285875" cy="857250"/>
    <xdr:pic>
      <xdr:nvPicPr>
        <xdr:cNvPr id="0" name="image1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285875" cy="857250"/>
    <xdr:pic>
      <xdr:nvPicPr>
        <xdr:cNvPr id="0" name="image1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285875" cy="857250"/>
    <xdr:pic>
      <xdr:nvPicPr>
        <xdr:cNvPr id="0" name="image2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285875" cy="857250"/>
    <xdr:pic>
      <xdr:nvPicPr>
        <xdr:cNvPr id="0" name="image19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285875" cy="857250"/>
    <xdr:pic>
      <xdr:nvPicPr>
        <xdr:cNvPr id="0" name="image3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285875" cy="857250"/>
    <xdr:pic>
      <xdr:nvPicPr>
        <xdr:cNvPr id="0" name="image2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285875" cy="857250"/>
    <xdr:pic>
      <xdr:nvPicPr>
        <xdr:cNvPr id="0" name="image22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285875" cy="847725"/>
    <xdr:pic>
      <xdr:nvPicPr>
        <xdr:cNvPr id="0" name="image23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285875" cy="847725"/>
    <xdr:pic>
      <xdr:nvPicPr>
        <xdr:cNvPr id="0" name="image3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285875" cy="857250"/>
    <xdr:pic>
      <xdr:nvPicPr>
        <xdr:cNvPr id="0" name="image2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285875" cy="857250"/>
    <xdr:pic>
      <xdr:nvPicPr>
        <xdr:cNvPr id="0" name="image2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10</xdr:row>
      <xdr:rowOff>152400</xdr:rowOff>
    </xdr:from>
    <xdr:ext cx="3981450" cy="1838325"/>
    <xdr:pic>
      <xdr:nvPicPr>
        <xdr:cNvPr id="0" name="image4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438150</xdr:colOff>
      <xdr:row>10</xdr:row>
      <xdr:rowOff>171450</xdr:rowOff>
    </xdr:from>
    <xdr:ext cx="1524000" cy="1047750"/>
    <xdr:pic>
      <xdr:nvPicPr>
        <xdr:cNvPr id="0" name="image4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9525</xdr:colOff>
      <xdr:row>10</xdr:row>
      <xdr:rowOff>38100</xdr:rowOff>
    </xdr:from>
    <xdr:ext cx="2790825" cy="2038350"/>
    <xdr:pic>
      <xdr:nvPicPr>
        <xdr:cNvPr id="0" name="image7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12</xdr:row>
      <xdr:rowOff>171450</xdr:rowOff>
    </xdr:from>
    <xdr:ext cx="1152525" cy="685800"/>
    <xdr:pic>
      <xdr:nvPicPr>
        <xdr:cNvPr id="0" name="image6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15</xdr:row>
      <xdr:rowOff>76200</xdr:rowOff>
    </xdr:from>
    <xdr:ext cx="2781300" cy="2019300"/>
    <xdr:pic>
      <xdr:nvPicPr>
        <xdr:cNvPr id="0" name="image3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83</xdr:row>
      <xdr:rowOff>228600</xdr:rowOff>
    </xdr:from>
    <xdr:ext cx="3495675" cy="1647825"/>
    <xdr:pic>
      <xdr:nvPicPr>
        <xdr:cNvPr id="0" name="image7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77</xdr:row>
      <xdr:rowOff>28575</xdr:rowOff>
    </xdr:from>
    <xdr:ext cx="2790825" cy="2105025"/>
    <xdr:pic>
      <xdr:nvPicPr>
        <xdr:cNvPr id="0" name="image5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67</xdr:row>
      <xdr:rowOff>28575</xdr:rowOff>
    </xdr:from>
    <xdr:ext cx="2790825" cy="2076450"/>
    <xdr:pic>
      <xdr:nvPicPr>
        <xdr:cNvPr id="0" name="image4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19050</xdr:colOff>
      <xdr:row>61</xdr:row>
      <xdr:rowOff>57150</xdr:rowOff>
    </xdr:from>
    <xdr:ext cx="2790825" cy="2047875"/>
    <xdr:pic>
      <xdr:nvPicPr>
        <xdr:cNvPr id="0" name="image3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9525</xdr:colOff>
      <xdr:row>47</xdr:row>
      <xdr:rowOff>38100</xdr:rowOff>
    </xdr:from>
    <xdr:ext cx="2733675" cy="2028825"/>
    <xdr:pic>
      <xdr:nvPicPr>
        <xdr:cNvPr id="0" name="image13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19050</xdr:colOff>
      <xdr:row>21</xdr:row>
      <xdr:rowOff>47625</xdr:rowOff>
    </xdr:from>
    <xdr:ext cx="2800350" cy="2047875"/>
    <xdr:pic>
      <xdr:nvPicPr>
        <xdr:cNvPr id="0" name="image4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9525</xdr:colOff>
      <xdr:row>83</xdr:row>
      <xdr:rowOff>28575</xdr:rowOff>
    </xdr:from>
    <xdr:ext cx="2743200" cy="2076450"/>
    <xdr:pic>
      <xdr:nvPicPr>
        <xdr:cNvPr id="0" name="image3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83</xdr:row>
      <xdr:rowOff>228600</xdr:rowOff>
    </xdr:from>
    <xdr:ext cx="3495675" cy="1647825"/>
    <xdr:pic>
      <xdr:nvPicPr>
        <xdr:cNvPr id="0" name="image7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23</xdr:row>
      <xdr:rowOff>285750</xdr:rowOff>
    </xdr:from>
    <xdr:ext cx="600075" cy="419100"/>
    <xdr:pic>
      <xdr:nvPicPr>
        <xdr:cNvPr id="0" name="image7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609600</xdr:colOff>
      <xdr:row>22</xdr:row>
      <xdr:rowOff>285750</xdr:rowOff>
    </xdr:from>
    <xdr:ext cx="447675" cy="361950"/>
    <xdr:pic>
      <xdr:nvPicPr>
        <xdr:cNvPr id="0" name="image38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571500</xdr:colOff>
      <xdr:row>24</xdr:row>
      <xdr:rowOff>257175</xdr:rowOff>
    </xdr:from>
    <xdr:ext cx="571500" cy="438150"/>
    <xdr:pic>
      <xdr:nvPicPr>
        <xdr:cNvPr id="0" name="image46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25</xdr:row>
      <xdr:rowOff>314325</xdr:rowOff>
    </xdr:from>
    <xdr:ext cx="590550" cy="457200"/>
    <xdr:pic>
      <xdr:nvPicPr>
        <xdr:cNvPr id="0" name="image42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485775</xdr:colOff>
      <xdr:row>26</xdr:row>
      <xdr:rowOff>228600</xdr:rowOff>
    </xdr:from>
    <xdr:ext cx="762000" cy="581025"/>
    <xdr:pic>
      <xdr:nvPicPr>
        <xdr:cNvPr id="0" name="image3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27</xdr:row>
      <xdr:rowOff>266700</xdr:rowOff>
    </xdr:from>
    <xdr:ext cx="685800" cy="514350"/>
    <xdr:pic>
      <xdr:nvPicPr>
        <xdr:cNvPr id="0" name="image45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28</xdr:row>
      <xdr:rowOff>276225</xdr:rowOff>
    </xdr:from>
    <xdr:ext cx="704850" cy="523875"/>
    <xdr:pic>
      <xdr:nvPicPr>
        <xdr:cNvPr id="0" name="image53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29</xdr:row>
      <xdr:rowOff>228600</xdr:rowOff>
    </xdr:from>
    <xdr:ext cx="762000" cy="561975"/>
    <xdr:pic>
      <xdr:nvPicPr>
        <xdr:cNvPr id="0" name="image33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30</xdr:row>
      <xdr:rowOff>209550</xdr:rowOff>
    </xdr:from>
    <xdr:ext cx="828675" cy="619125"/>
    <xdr:pic>
      <xdr:nvPicPr>
        <xdr:cNvPr id="0" name="image96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31</xdr:row>
      <xdr:rowOff>209550</xdr:rowOff>
    </xdr:from>
    <xdr:ext cx="752475" cy="609600"/>
    <xdr:pic>
      <xdr:nvPicPr>
        <xdr:cNvPr id="0" name="image4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32</xdr:row>
      <xdr:rowOff>266700</xdr:rowOff>
    </xdr:from>
    <xdr:ext cx="857250" cy="628650"/>
    <xdr:pic>
      <xdr:nvPicPr>
        <xdr:cNvPr id="0" name="image4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33</xdr:row>
      <xdr:rowOff>171450</xdr:rowOff>
    </xdr:from>
    <xdr:ext cx="866775" cy="666750"/>
    <xdr:pic>
      <xdr:nvPicPr>
        <xdr:cNvPr id="0" name="image36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34</xdr:row>
      <xdr:rowOff>152400</xdr:rowOff>
    </xdr:from>
    <xdr:ext cx="1000125" cy="762000"/>
    <xdr:pic>
      <xdr:nvPicPr>
        <xdr:cNvPr id="0" name="image5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428625</xdr:colOff>
      <xdr:row>35</xdr:row>
      <xdr:rowOff>133350</xdr:rowOff>
    </xdr:from>
    <xdr:ext cx="952500" cy="733425"/>
    <xdr:pic>
      <xdr:nvPicPr>
        <xdr:cNvPr id="0" name="image134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36</xdr:row>
      <xdr:rowOff>171450</xdr:rowOff>
    </xdr:from>
    <xdr:ext cx="981075" cy="752475"/>
    <xdr:pic>
      <xdr:nvPicPr>
        <xdr:cNvPr id="0" name="image52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37</xdr:row>
      <xdr:rowOff>133350</xdr:rowOff>
    </xdr:from>
    <xdr:ext cx="1019175" cy="742950"/>
    <xdr:pic>
      <xdr:nvPicPr>
        <xdr:cNvPr id="0" name="image7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38</xdr:row>
      <xdr:rowOff>114300</xdr:rowOff>
    </xdr:from>
    <xdr:ext cx="1143000" cy="857250"/>
    <xdr:pic>
      <xdr:nvPicPr>
        <xdr:cNvPr id="0" name="image49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39</xdr:row>
      <xdr:rowOff>85725</xdr:rowOff>
    </xdr:from>
    <xdr:ext cx="1190625" cy="838200"/>
    <xdr:pic>
      <xdr:nvPicPr>
        <xdr:cNvPr id="0" name="image55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40</xdr:row>
      <xdr:rowOff>38100</xdr:rowOff>
    </xdr:from>
    <xdr:ext cx="1228725" cy="933450"/>
    <xdr:pic>
      <xdr:nvPicPr>
        <xdr:cNvPr id="0" name="image50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41</xdr:row>
      <xdr:rowOff>123825</xdr:rowOff>
    </xdr:from>
    <xdr:ext cx="1200150" cy="914400"/>
    <xdr:pic>
      <xdr:nvPicPr>
        <xdr:cNvPr id="0" name="image11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361950</xdr:colOff>
      <xdr:row>47</xdr:row>
      <xdr:rowOff>342900</xdr:rowOff>
    </xdr:from>
    <xdr:ext cx="3419475" cy="1495425"/>
    <xdr:pic>
      <xdr:nvPicPr>
        <xdr:cNvPr id="0" name="image56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47</xdr:row>
      <xdr:rowOff>133350</xdr:rowOff>
    </xdr:from>
    <xdr:ext cx="4324350" cy="1628775"/>
    <xdr:pic>
      <xdr:nvPicPr>
        <xdr:cNvPr id="0" name="image69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419100</xdr:colOff>
      <xdr:row>47</xdr:row>
      <xdr:rowOff>104775</xdr:rowOff>
    </xdr:from>
    <xdr:ext cx="3181350" cy="1924050"/>
    <xdr:pic>
      <xdr:nvPicPr>
        <xdr:cNvPr id="0" name="image5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428625" cy="257175"/>
    <xdr:pic>
      <xdr:nvPicPr>
        <xdr:cNvPr descr="Slika 1" id="0" name="image1.png" title="Afbeeldi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0</xdr:colOff>
      <xdr:row>10</xdr:row>
      <xdr:rowOff>0</xdr:rowOff>
    </xdr:from>
    <xdr:ext cx="914400" cy="514350"/>
    <xdr:pic>
      <xdr:nvPicPr>
        <xdr:cNvPr id="0" name="image54.png" title="Afbeeldi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476375" cy="885825"/>
    <xdr:pic>
      <xdr:nvPicPr>
        <xdr:cNvPr id="0" name="image59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209675" cy="1047750"/>
    <xdr:pic>
      <xdr:nvPicPr>
        <xdr:cNvPr id="0" name="image60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476375" cy="571500"/>
    <xdr:pic>
      <xdr:nvPicPr>
        <xdr:cNvPr id="0" name="image61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476375" cy="590550"/>
    <xdr:pic>
      <xdr:nvPicPr>
        <xdr:cNvPr id="0" name="image62.png" title="Afbeeldi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</xdr:row>
      <xdr:rowOff>0</xdr:rowOff>
    </xdr:from>
    <xdr:ext cx="676275" cy="276225"/>
    <xdr:pic>
      <xdr:nvPicPr>
        <xdr:cNvPr id="0" name="image70.png" title="Afbeeldi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15</xdr:row>
      <xdr:rowOff>0</xdr:rowOff>
    </xdr:from>
    <xdr:ext cx="581025" cy="152400"/>
    <xdr:pic>
      <xdr:nvPicPr>
        <xdr:cNvPr id="0" name="image74.png" title="Afbeeldi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0</xdr:colOff>
      <xdr:row>15</xdr:row>
      <xdr:rowOff>0</xdr:rowOff>
    </xdr:from>
    <xdr:ext cx="914400" cy="561975"/>
    <xdr:pic>
      <xdr:nvPicPr>
        <xdr:cNvPr id="0" name="image66.png" title="Afbeeldi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476375" cy="904875"/>
    <xdr:pic>
      <xdr:nvPicPr>
        <xdr:cNvPr id="0" name="image63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476375" cy="742950"/>
    <xdr:pic>
      <xdr:nvPicPr>
        <xdr:cNvPr id="0" name="image64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476375" cy="742950"/>
    <xdr:pic>
      <xdr:nvPicPr>
        <xdr:cNvPr id="0" name="image65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476375" cy="857250"/>
    <xdr:pic>
      <xdr:nvPicPr>
        <xdr:cNvPr id="0" name="image72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476375" cy="962025"/>
    <xdr:pic>
      <xdr:nvPicPr>
        <xdr:cNvPr id="0" name="image68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476375" cy="333375"/>
    <xdr:pic>
      <xdr:nvPicPr>
        <xdr:cNvPr id="0" name="image75.png" title="Afbeeldi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381125" cy="1047750"/>
    <xdr:pic>
      <xdr:nvPicPr>
        <xdr:cNvPr id="0" name="image78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466850" cy="1047750"/>
    <xdr:pic>
      <xdr:nvPicPr>
        <xdr:cNvPr id="0" name="image128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371600" cy="1047750"/>
    <xdr:pic>
      <xdr:nvPicPr>
        <xdr:cNvPr id="0" name="image79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457325" cy="1047750"/>
    <xdr:pic>
      <xdr:nvPicPr>
        <xdr:cNvPr id="0" name="image80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1476375" cy="333375"/>
    <xdr:pic>
      <xdr:nvPicPr>
        <xdr:cNvPr id="0" name="image75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1476375" cy="876300"/>
    <xdr:pic>
      <xdr:nvPicPr>
        <xdr:cNvPr id="0" name="image83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476375" cy="885825"/>
    <xdr:pic>
      <xdr:nvPicPr>
        <xdr:cNvPr id="0" name="image81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476375" cy="914400"/>
    <xdr:pic>
      <xdr:nvPicPr>
        <xdr:cNvPr id="0" name="image82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1476375" cy="847725"/>
    <xdr:pic>
      <xdr:nvPicPr>
        <xdr:cNvPr id="0" name="image86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1476375" cy="838200"/>
    <xdr:pic>
      <xdr:nvPicPr>
        <xdr:cNvPr id="0" name="image84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476375" cy="885825"/>
    <xdr:pic>
      <xdr:nvPicPr>
        <xdr:cNvPr id="0" name="image85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1476375" cy="733425"/>
    <xdr:pic>
      <xdr:nvPicPr>
        <xdr:cNvPr id="0" name="image88.png" title="Afbeeldi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1181100" cy="552450"/>
    <xdr:pic>
      <xdr:nvPicPr>
        <xdr:cNvPr id="0" name="image92.jpg" title="Afbeeldi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54</xdr:row>
      <xdr:rowOff>0</xdr:rowOff>
    </xdr:from>
    <xdr:ext cx="914400" cy="609600"/>
    <xdr:pic>
      <xdr:nvPicPr>
        <xdr:cNvPr id="0" name="image87.jpg" title="Afbeeldi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54</xdr:row>
      <xdr:rowOff>0</xdr:rowOff>
    </xdr:from>
    <xdr:ext cx="914400" cy="323850"/>
    <xdr:pic>
      <xdr:nvPicPr>
        <xdr:cNvPr id="0" name="image90.png" title="Afbeeldi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0</xdr:colOff>
      <xdr:row>54</xdr:row>
      <xdr:rowOff>0</xdr:rowOff>
    </xdr:from>
    <xdr:ext cx="914400" cy="419100"/>
    <xdr:pic>
      <xdr:nvPicPr>
        <xdr:cNvPr id="0" name="image89.png" title="Afbeeldi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55</xdr:row>
      <xdr:rowOff>0</xdr:rowOff>
    </xdr:from>
    <xdr:ext cx="1476375" cy="895350"/>
    <xdr:pic>
      <xdr:nvPicPr>
        <xdr:cNvPr id="0" name="image95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56</xdr:row>
      <xdr:rowOff>0</xdr:rowOff>
    </xdr:from>
    <xdr:ext cx="1476375" cy="838200"/>
    <xdr:pic>
      <xdr:nvPicPr>
        <xdr:cNvPr id="0" name="image91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57</xdr:row>
      <xdr:rowOff>0</xdr:rowOff>
    </xdr:from>
    <xdr:ext cx="1476375" cy="876300"/>
    <xdr:pic>
      <xdr:nvPicPr>
        <xdr:cNvPr id="0" name="image129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58</xdr:row>
      <xdr:rowOff>0</xdr:rowOff>
    </xdr:from>
    <xdr:ext cx="1476375" cy="838200"/>
    <xdr:pic>
      <xdr:nvPicPr>
        <xdr:cNvPr id="0" name="image94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59</xdr:row>
      <xdr:rowOff>0</xdr:rowOff>
    </xdr:from>
    <xdr:ext cx="1476375" cy="895350"/>
    <xdr:pic>
      <xdr:nvPicPr>
        <xdr:cNvPr id="0" name="image93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60</xdr:row>
      <xdr:rowOff>0</xdr:rowOff>
    </xdr:from>
    <xdr:ext cx="1476375" cy="628650"/>
    <xdr:pic>
      <xdr:nvPicPr>
        <xdr:cNvPr id="0" name="image98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1476375" cy="561975"/>
    <xdr:pic>
      <xdr:nvPicPr>
        <xdr:cNvPr id="0" name="image99.png" title="Afbeeldi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1476375" cy="876300"/>
    <xdr:pic>
      <xdr:nvPicPr>
        <xdr:cNvPr descr="Slika 97" id="0" name="image100.png" title="Afbeeldi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1476375" cy="1019175"/>
    <xdr:pic>
      <xdr:nvPicPr>
        <xdr:cNvPr id="0" name="image97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0</xdr:rowOff>
    </xdr:from>
    <xdr:ext cx="1476375" cy="971550"/>
    <xdr:pic>
      <xdr:nvPicPr>
        <xdr:cNvPr descr="Slika 105" id="0" name="image101.png" title="Afbeeldi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65</xdr:row>
      <xdr:rowOff>0</xdr:rowOff>
    </xdr:from>
    <xdr:ext cx="1085850" cy="1057275"/>
    <xdr:pic>
      <xdr:nvPicPr>
        <xdr:cNvPr id="0" name="image109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1476375" cy="704850"/>
    <xdr:pic>
      <xdr:nvPicPr>
        <xdr:cNvPr id="0" name="image105.png" title="Afbeeldi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0</xdr:colOff>
      <xdr:row>67</xdr:row>
      <xdr:rowOff>0</xdr:rowOff>
    </xdr:from>
    <xdr:ext cx="914400" cy="314325"/>
    <xdr:pic>
      <xdr:nvPicPr>
        <xdr:cNvPr id="0" name="image103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68</xdr:row>
      <xdr:rowOff>0</xdr:rowOff>
    </xdr:from>
    <xdr:ext cx="1476375" cy="809625"/>
    <xdr:pic>
      <xdr:nvPicPr>
        <xdr:cNvPr descr="Slika 15" id="0" name="image102.png" title="Afbeeldi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69</xdr:row>
      <xdr:rowOff>0</xdr:rowOff>
    </xdr:from>
    <xdr:ext cx="1476375" cy="952500"/>
    <xdr:pic>
      <xdr:nvPicPr>
        <xdr:cNvPr descr="Slika 38" id="0" name="image104.png" title="Afbeeldi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70</xdr:row>
      <xdr:rowOff>0</xdr:rowOff>
    </xdr:from>
    <xdr:ext cx="1476375" cy="781050"/>
    <xdr:pic>
      <xdr:nvPicPr>
        <xdr:cNvPr id="0" name="image106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71</xdr:row>
      <xdr:rowOff>0</xdr:rowOff>
    </xdr:from>
    <xdr:ext cx="1476375" cy="733425"/>
    <xdr:pic>
      <xdr:nvPicPr>
        <xdr:cNvPr id="0" name="image107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72</xdr:row>
      <xdr:rowOff>0</xdr:rowOff>
    </xdr:from>
    <xdr:ext cx="1476375" cy="742950"/>
    <xdr:pic>
      <xdr:nvPicPr>
        <xdr:cNvPr id="0" name="image108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73</xdr:row>
      <xdr:rowOff>0</xdr:rowOff>
    </xdr:from>
    <xdr:ext cx="1476375" cy="952500"/>
    <xdr:pic>
      <xdr:nvPicPr>
        <xdr:cNvPr id="0" name="image110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74</xdr:row>
      <xdr:rowOff>0</xdr:rowOff>
    </xdr:from>
    <xdr:ext cx="1476375" cy="800100"/>
    <xdr:pic>
      <xdr:nvPicPr>
        <xdr:cNvPr descr="Slika 180" id="0" name="image111.png" title="Afbeeldi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75</xdr:row>
      <xdr:rowOff>0</xdr:rowOff>
    </xdr:from>
    <xdr:ext cx="1476375" cy="847725"/>
    <xdr:pic>
      <xdr:nvPicPr>
        <xdr:cNvPr id="0" name="image112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1476375" cy="619125"/>
    <xdr:pic>
      <xdr:nvPicPr>
        <xdr:cNvPr id="0" name="image115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77</xdr:row>
      <xdr:rowOff>0</xdr:rowOff>
    </xdr:from>
    <xdr:ext cx="914400" cy="342900"/>
    <xdr:pic>
      <xdr:nvPicPr>
        <xdr:cNvPr id="0" name="image117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78</xdr:row>
      <xdr:rowOff>0</xdr:rowOff>
    </xdr:from>
    <xdr:ext cx="1476375" cy="952500"/>
    <xdr:pic>
      <xdr:nvPicPr>
        <xdr:cNvPr id="0" name="image113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79</xdr:row>
      <xdr:rowOff>0</xdr:rowOff>
    </xdr:from>
    <xdr:ext cx="1476375" cy="790575"/>
    <xdr:pic>
      <xdr:nvPicPr>
        <xdr:cNvPr descr="Slika 158" id="0" name="image116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80</xdr:row>
      <xdr:rowOff>0</xdr:rowOff>
    </xdr:from>
    <xdr:ext cx="1476375" cy="790575"/>
    <xdr:pic>
      <xdr:nvPicPr>
        <xdr:cNvPr id="0" name="image118.pn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81</xdr:row>
      <xdr:rowOff>0</xdr:rowOff>
    </xdr:from>
    <xdr:ext cx="1476375" cy="809625"/>
    <xdr:pic>
      <xdr:nvPicPr>
        <xdr:cNvPr descr="Slika 197" id="0" name="image119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84</xdr:row>
      <xdr:rowOff>0</xdr:rowOff>
    </xdr:from>
    <xdr:ext cx="1409700" cy="1057275"/>
    <xdr:pic>
      <xdr:nvPicPr>
        <xdr:cNvPr descr="Slika 206" id="0" name="image120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85</xdr:row>
      <xdr:rowOff>0</xdr:rowOff>
    </xdr:from>
    <xdr:ext cx="1476375" cy="942975"/>
    <xdr:pic>
      <xdr:nvPicPr>
        <xdr:cNvPr descr="Slika 211" id="0" name="image121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86</xdr:row>
      <xdr:rowOff>0</xdr:rowOff>
    </xdr:from>
    <xdr:ext cx="1476375" cy="990600"/>
    <xdr:pic>
      <xdr:nvPicPr>
        <xdr:cNvPr descr="Slika 217" id="0" name="image123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87</xdr:row>
      <xdr:rowOff>0</xdr:rowOff>
    </xdr:from>
    <xdr:ext cx="1466850" cy="1057275"/>
    <xdr:pic>
      <xdr:nvPicPr>
        <xdr:cNvPr descr="Slika 224" id="0" name="image130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88</xdr:row>
      <xdr:rowOff>0</xdr:rowOff>
    </xdr:from>
    <xdr:ext cx="1381125" cy="1057275"/>
    <xdr:pic>
      <xdr:nvPicPr>
        <xdr:cNvPr id="0" name="image122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</xdr:row>
      <xdr:rowOff>0</xdr:rowOff>
    </xdr:from>
    <xdr:ext cx="1476375" cy="1066800"/>
    <xdr:pic>
      <xdr:nvPicPr>
        <xdr:cNvPr id="0" name="image127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90</xdr:row>
      <xdr:rowOff>0</xdr:rowOff>
    </xdr:from>
    <xdr:ext cx="914400" cy="609600"/>
    <xdr:pic>
      <xdr:nvPicPr>
        <xdr:cNvPr id="0" name="image132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91</xdr:row>
      <xdr:rowOff>0</xdr:rowOff>
    </xdr:from>
    <xdr:ext cx="1476375" cy="857250"/>
    <xdr:pic>
      <xdr:nvPicPr>
        <xdr:cNvPr descr="Slika 1869" id="0" name="image124.png" title="Afbeeldin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92</xdr:row>
      <xdr:rowOff>0</xdr:rowOff>
    </xdr:from>
    <xdr:ext cx="1476375" cy="952500"/>
    <xdr:pic>
      <xdr:nvPicPr>
        <xdr:cNvPr descr="Slika 1902" id="0" name="image125.png" title="Afbeeldin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93</xdr:row>
      <xdr:rowOff>0</xdr:rowOff>
    </xdr:from>
    <xdr:ext cx="1476375" cy="990600"/>
    <xdr:pic>
      <xdr:nvPicPr>
        <xdr:cNvPr descr="Slika 92" id="0" name="image126.png" title="Afbeeldin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94</xdr:row>
      <xdr:rowOff>0</xdr:rowOff>
    </xdr:from>
    <xdr:ext cx="1476375" cy="990600"/>
    <xdr:pic>
      <xdr:nvPicPr>
        <xdr:cNvPr descr="Slika 93" id="0" name="image133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723900</xdr:colOff>
      <xdr:row>1</xdr:row>
      <xdr:rowOff>57150</xdr:rowOff>
    </xdr:from>
    <xdr:ext cx="2209800" cy="1276350"/>
    <xdr:pic>
      <xdr:nvPicPr>
        <xdr:cNvPr descr="Slika 1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381125" cy="914400"/>
    <xdr:pic>
      <xdr:nvPicPr>
        <xdr:cNvPr id="0" name="image13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381125" cy="914400"/>
    <xdr:pic>
      <xdr:nvPicPr>
        <xdr:cNvPr id="0" name="image136.jpg" title="Afbeeldi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381125" cy="914400"/>
    <xdr:pic>
      <xdr:nvPicPr>
        <xdr:cNvPr id="0" name="image14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381125" cy="914400"/>
    <xdr:pic>
      <xdr:nvPicPr>
        <xdr:cNvPr id="0" name="image13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381125" cy="914400"/>
    <xdr:pic>
      <xdr:nvPicPr>
        <xdr:cNvPr id="0" name="image13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314450" cy="1133475"/>
    <xdr:pic>
      <xdr:nvPicPr>
        <xdr:cNvPr id="0" name="image13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381125" cy="1114425"/>
    <xdr:pic>
      <xdr:nvPicPr>
        <xdr:cNvPr id="0" name="image14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381125" cy="914400"/>
    <xdr:pic>
      <xdr:nvPicPr>
        <xdr:cNvPr id="0" name="image144.jpg" title="Afbeeldi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381125" cy="914400"/>
    <xdr:pic>
      <xdr:nvPicPr>
        <xdr:cNvPr id="0" name="image14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381125" cy="923925"/>
    <xdr:pic>
      <xdr:nvPicPr>
        <xdr:cNvPr id="0" name="image15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381125" cy="914400"/>
    <xdr:pic>
      <xdr:nvPicPr>
        <xdr:cNvPr id="0" name="image14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381125" cy="1095375"/>
    <xdr:pic>
      <xdr:nvPicPr>
        <xdr:cNvPr id="0" name="image158.jpg" title="Afbeeldi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381125" cy="914400"/>
    <xdr:pic>
      <xdr:nvPicPr>
        <xdr:cNvPr id="0" name="image14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381125" cy="914400"/>
    <xdr:pic>
      <xdr:nvPicPr>
        <xdr:cNvPr id="0" name="image147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381125" cy="914400"/>
    <xdr:pic>
      <xdr:nvPicPr>
        <xdr:cNvPr id="0" name="image14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381125" cy="914400"/>
    <xdr:pic>
      <xdr:nvPicPr>
        <xdr:cNvPr id="0" name="image15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381125" cy="914400"/>
    <xdr:pic>
      <xdr:nvPicPr>
        <xdr:cNvPr id="0" name="image150.jpg" title="Afbeeldi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381125" cy="914400"/>
    <xdr:pic>
      <xdr:nvPicPr>
        <xdr:cNvPr id="0" name="image14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381125" cy="914400"/>
    <xdr:pic>
      <xdr:nvPicPr>
        <xdr:cNvPr id="0" name="image149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381125" cy="914400"/>
    <xdr:pic>
      <xdr:nvPicPr>
        <xdr:cNvPr id="0" name="image15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381125" cy="914400"/>
    <xdr:pic>
      <xdr:nvPicPr>
        <xdr:cNvPr id="0" name="image152.jpg" title="Afbeeldi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381125" cy="1047750"/>
    <xdr:pic>
      <xdr:nvPicPr>
        <xdr:cNvPr id="0" name="image15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381125" cy="1047750"/>
    <xdr:pic>
      <xdr:nvPicPr>
        <xdr:cNvPr id="0" name="image159.jpg" title="Afbeeldi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381125" cy="914400"/>
    <xdr:pic>
      <xdr:nvPicPr>
        <xdr:cNvPr id="0" name="image155.jpg" title="Afbeeldi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381125" cy="1057275"/>
    <xdr:pic>
      <xdr:nvPicPr>
        <xdr:cNvPr id="0" name="image16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304925" cy="1143000"/>
    <xdr:pic>
      <xdr:nvPicPr>
        <xdr:cNvPr id="0" name="image156.jpg" title="Afbeeldi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381125" cy="914400"/>
    <xdr:pic>
      <xdr:nvPicPr>
        <xdr:cNvPr id="0" name="image160.jpg" title="Afbeeldi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1.78"/>
    <col customWidth="1" min="3" max="3" width="12.0"/>
    <col customWidth="1" min="4" max="4" width="6.89"/>
    <col customWidth="1" min="5" max="5" width="7.78"/>
    <col customWidth="1" min="6" max="6" width="15.56"/>
    <col customWidth="1" hidden="1" min="7" max="7" width="8.56"/>
    <col customWidth="1" min="8" max="26" width="6.78"/>
  </cols>
  <sheetData>
    <row r="1" ht="15.75" customHeight="1">
      <c r="B1" s="1" t="s">
        <v>0</v>
      </c>
      <c r="D1" s="2"/>
      <c r="E1" s="2"/>
      <c r="F1" s="3"/>
    </row>
    <row r="2" ht="15.0" customHeight="1">
      <c r="D2" s="2"/>
      <c r="E2" s="2"/>
      <c r="F2" s="3"/>
    </row>
    <row r="3" ht="15.0" customHeight="1"/>
    <row r="4" ht="15.0" customHeight="1"/>
    <row r="5" ht="15.0" customHeight="1"/>
    <row r="6" ht="15.0" customHeight="1"/>
    <row r="7" ht="15.0" customHeight="1"/>
    <row r="8" ht="15.0" customHeight="1"/>
    <row r="9" ht="15.0" customHeight="1"/>
    <row r="10" ht="15.0" customHeight="1"/>
    <row r="11" ht="15.0" customHeight="1">
      <c r="B11" s="1"/>
      <c r="C11" s="4" t="s">
        <v>1</v>
      </c>
      <c r="D11" s="5"/>
      <c r="E11" s="5"/>
      <c r="F11" s="6"/>
    </row>
    <row r="12" ht="15.0" customHeight="1">
      <c r="B12" s="1"/>
      <c r="C12" s="7" t="s">
        <v>2</v>
      </c>
      <c r="D12" s="8"/>
      <c r="E12" s="9"/>
      <c r="F12" s="10"/>
    </row>
    <row r="13" ht="15.0" customHeight="1">
      <c r="B13" s="1"/>
      <c r="C13" s="11" t="s">
        <v>3</v>
      </c>
      <c r="D13" s="8"/>
      <c r="E13" s="9"/>
      <c r="F13" s="10"/>
    </row>
    <row r="14" ht="15.0" customHeight="1">
      <c r="B14" s="1"/>
      <c r="C14" s="11" t="s">
        <v>4</v>
      </c>
      <c r="D14" s="8"/>
      <c r="E14" s="9"/>
      <c r="F14" s="10"/>
    </row>
    <row r="15" ht="15.0" customHeight="1">
      <c r="A15" s="2"/>
      <c r="B15" s="1"/>
      <c r="C15" s="11" t="s">
        <v>5</v>
      </c>
      <c r="D15" s="8"/>
      <c r="E15" s="9"/>
      <c r="F15" s="10"/>
      <c r="G15" s="2"/>
    </row>
    <row r="16" ht="15.0" customHeight="1">
      <c r="A16" s="2"/>
      <c r="B16" s="1"/>
      <c r="C16" s="11" t="s">
        <v>6</v>
      </c>
      <c r="D16" s="8"/>
      <c r="E16" s="9"/>
      <c r="F16" s="10"/>
      <c r="G16" s="2"/>
    </row>
    <row r="17" ht="15.0" customHeight="1">
      <c r="A17" s="2"/>
      <c r="B17" s="1"/>
      <c r="C17" s="12" t="s">
        <v>7</v>
      </c>
      <c r="D17" s="8"/>
      <c r="E17" s="9"/>
      <c r="F17" s="10"/>
      <c r="G17" s="2"/>
    </row>
    <row r="18" ht="15.0" customHeight="1">
      <c r="A18" s="2"/>
      <c r="B18" s="1"/>
      <c r="C18" s="11" t="s">
        <v>8</v>
      </c>
      <c r="D18" s="8"/>
      <c r="E18" s="9"/>
      <c r="F18" s="10"/>
      <c r="G18" s="2"/>
    </row>
    <row r="19" ht="15.0" customHeight="1">
      <c r="A19" s="2"/>
      <c r="B19" s="1"/>
      <c r="C19" s="11" t="s">
        <v>9</v>
      </c>
      <c r="D19" s="8"/>
      <c r="E19" s="9"/>
      <c r="F19" s="10"/>
      <c r="G19" s="2"/>
    </row>
    <row r="20" ht="15.0" customHeight="1">
      <c r="B20" s="1"/>
      <c r="C20" s="13" t="s">
        <v>10</v>
      </c>
      <c r="D20" s="14"/>
      <c r="E20" s="5"/>
      <c r="F20" s="6"/>
    </row>
    <row r="21" ht="15.0" customHeight="1">
      <c r="B21" s="1"/>
      <c r="C21" s="1"/>
      <c r="D21" s="1"/>
      <c r="E21" s="1"/>
      <c r="F21" s="1"/>
    </row>
    <row r="22" ht="15.0" customHeight="1">
      <c r="B22" s="1"/>
      <c r="C22" s="4" t="s">
        <v>11</v>
      </c>
      <c r="D22" s="5"/>
      <c r="E22" s="5"/>
      <c r="F22" s="6"/>
    </row>
    <row r="23" ht="15.0" customHeight="1">
      <c r="B23" s="1"/>
      <c r="C23" s="7" t="s">
        <v>2</v>
      </c>
      <c r="D23" s="14"/>
      <c r="E23" s="5"/>
      <c r="F23" s="6"/>
    </row>
    <row r="24" ht="15.0" customHeight="1">
      <c r="B24" s="1"/>
      <c r="C24" s="11" t="s">
        <v>3</v>
      </c>
      <c r="D24" s="14"/>
      <c r="E24" s="5"/>
      <c r="F24" s="6"/>
    </row>
    <row r="25" ht="15.0" customHeight="1">
      <c r="B25" s="1"/>
      <c r="C25" s="11" t="s">
        <v>4</v>
      </c>
      <c r="D25" s="14"/>
      <c r="E25" s="5"/>
      <c r="F25" s="6"/>
    </row>
    <row r="26" ht="15.0" customHeight="1">
      <c r="B26" s="1"/>
      <c r="C26" s="11" t="s">
        <v>5</v>
      </c>
      <c r="D26" s="14"/>
      <c r="E26" s="5"/>
      <c r="F26" s="6"/>
    </row>
    <row r="27" ht="15.0" customHeight="1">
      <c r="B27" s="1"/>
      <c r="C27" s="11" t="s">
        <v>6</v>
      </c>
      <c r="D27" s="14"/>
      <c r="E27" s="5"/>
      <c r="F27" s="6"/>
    </row>
    <row r="28" ht="15.0" customHeight="1">
      <c r="C28" s="11" t="s">
        <v>8</v>
      </c>
      <c r="D28" s="14"/>
      <c r="E28" s="5"/>
      <c r="F28" s="6"/>
    </row>
    <row r="29" ht="15.0" customHeight="1">
      <c r="C29" s="11" t="s">
        <v>9</v>
      </c>
      <c r="D29" s="14"/>
      <c r="E29" s="5"/>
      <c r="F29" s="6"/>
    </row>
    <row r="30" ht="15.0" customHeight="1">
      <c r="C30" s="13" t="s">
        <v>10</v>
      </c>
      <c r="D30" s="14"/>
      <c r="E30" s="5"/>
      <c r="F30" s="6"/>
    </row>
    <row r="31" ht="15.75" customHeight="1">
      <c r="B31" s="15"/>
      <c r="C31" s="15"/>
      <c r="D31" s="15"/>
      <c r="E31" s="15"/>
      <c r="F31" s="15"/>
    </row>
    <row r="32" ht="15.75" customHeight="1">
      <c r="B32" s="1"/>
      <c r="C32" s="1"/>
      <c r="D32" s="15" t="s">
        <v>12</v>
      </c>
      <c r="E32" s="15" t="s">
        <v>13</v>
      </c>
      <c r="F32" s="16" t="s">
        <v>14</v>
      </c>
    </row>
    <row r="33" ht="15.75" customHeight="1">
      <c r="B33" s="17"/>
      <c r="C33" s="18" t="s">
        <v>15</v>
      </c>
      <c r="D33" s="17">
        <f>SUM('DELTA GRP'!AB8:AN8)</f>
        <v>0</v>
      </c>
      <c r="E33" s="19">
        <f>'DELTA GRP'!AB4</f>
        <v>0</v>
      </c>
      <c r="F33" s="20">
        <f>'DELTA GRP'!AB2</f>
        <v>0</v>
      </c>
    </row>
    <row r="34" ht="15.75" customHeight="1">
      <c r="B34" s="15"/>
      <c r="C34" s="21" t="s">
        <v>16</v>
      </c>
      <c r="D34" s="15">
        <f>SUM('DELTA WOOD'!AC8:AO8)</f>
        <v>0</v>
      </c>
      <c r="E34" s="22">
        <f>'DELTA WOOD'!AC4</f>
        <v>0</v>
      </c>
      <c r="F34" s="23">
        <f>'DELTA WOOD'!AC2</f>
        <v>0</v>
      </c>
    </row>
    <row r="35" ht="15.75" customHeight="1">
      <c r="B35" s="24"/>
      <c r="C35" s="25" t="s">
        <v>17</v>
      </c>
      <c r="D35" s="24">
        <f>SUM('DELTA PU'!X8:AG8)</f>
        <v>0</v>
      </c>
      <c r="E35" s="26">
        <f>'DELTA PU'!X4</f>
        <v>0</v>
      </c>
      <c r="F35" s="27">
        <f t="array" ref="F35:G35">'DELTA PU'!X2:Y2</f>
        <v>0</v>
      </c>
      <c r="G35" s="28"/>
    </row>
    <row r="36" ht="15.75" customHeight="1">
      <c r="B36" s="15"/>
      <c r="C36" s="21"/>
      <c r="D36" s="15"/>
      <c r="E36" s="22"/>
      <c r="F36" s="23"/>
    </row>
    <row r="37" ht="15.75" hidden="1" customHeight="1">
      <c r="B37" s="17"/>
      <c r="C37" s="29"/>
      <c r="D37" s="18" t="s">
        <v>18</v>
      </c>
      <c r="E37" s="30">
        <v>0.0</v>
      </c>
      <c r="F37" s="20">
        <f>$F$33*E37</f>
        <v>0</v>
      </c>
    </row>
    <row r="38" ht="15.75" hidden="1" customHeight="1">
      <c r="B38" s="15"/>
      <c r="D38" s="21" t="s">
        <v>19</v>
      </c>
      <c r="E38" s="31">
        <v>0.0</v>
      </c>
      <c r="F38" s="23">
        <f>$F$34*E38</f>
        <v>0</v>
      </c>
    </row>
    <row r="39" ht="15.75" hidden="1" customHeight="1">
      <c r="B39" s="24"/>
      <c r="C39" s="32"/>
      <c r="D39" s="25" t="s">
        <v>20</v>
      </c>
      <c r="E39" s="33">
        <v>0.0</v>
      </c>
      <c r="F39" s="27">
        <f>$F$35*E39</f>
        <v>0</v>
      </c>
    </row>
    <row r="40" ht="15.75" hidden="1" customHeight="1">
      <c r="B40" s="15"/>
      <c r="C40" s="21"/>
      <c r="E40" s="22"/>
      <c r="F40" s="23"/>
    </row>
    <row r="41" ht="15.75" customHeight="1">
      <c r="B41" s="15"/>
      <c r="C41" s="21"/>
      <c r="D41" s="34" t="s">
        <v>12</v>
      </c>
      <c r="E41" s="34" t="s">
        <v>13</v>
      </c>
      <c r="F41" s="35" t="s">
        <v>14</v>
      </c>
    </row>
    <row r="42" ht="15.75" customHeight="1">
      <c r="B42" s="36"/>
      <c r="C42" s="37" t="s">
        <v>21</v>
      </c>
      <c r="D42" s="38">
        <f t="shared" ref="D42:E42" si="1">SUM(D33:D35)</f>
        <v>0</v>
      </c>
      <c r="E42" s="39">
        <f t="shared" si="1"/>
        <v>0</v>
      </c>
      <c r="F42" s="40">
        <f>SUM(F33:G35)-SUM(F37:F39)</f>
        <v>0</v>
      </c>
    </row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C11:F11"/>
    <mergeCell ref="D12:F12"/>
    <mergeCell ref="D13:F13"/>
    <mergeCell ref="D14:F14"/>
    <mergeCell ref="D15:F15"/>
    <mergeCell ref="D16:F16"/>
    <mergeCell ref="D17:F17"/>
    <mergeCell ref="D26:F26"/>
    <mergeCell ref="D27:F27"/>
    <mergeCell ref="D28:F28"/>
    <mergeCell ref="D29:F29"/>
    <mergeCell ref="D30:F30"/>
    <mergeCell ref="D18:F18"/>
    <mergeCell ref="D19:F19"/>
    <mergeCell ref="D20:F20"/>
    <mergeCell ref="C22:F22"/>
    <mergeCell ref="D23:F23"/>
    <mergeCell ref="D24:F24"/>
    <mergeCell ref="D25:F25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6.11"/>
    <col customWidth="1" min="3" max="4" width="6.56"/>
    <col customWidth="1" min="5" max="5" width="8.44"/>
    <col customWidth="1" min="6" max="6" width="8.67"/>
    <col customWidth="1" min="7" max="7" width="7.0"/>
    <col customWidth="1" min="8" max="8" width="7.56"/>
    <col customWidth="1" min="9" max="10" width="8.56"/>
    <col customWidth="1" min="11" max="11" width="6.44"/>
    <col customWidth="1" min="12" max="26" width="8.56"/>
  </cols>
  <sheetData>
    <row r="1" ht="15.75" customHeight="1">
      <c r="A1" s="634" t="s">
        <v>1622</v>
      </c>
      <c r="B1" s="635"/>
      <c r="C1" s="635"/>
      <c r="D1" s="635"/>
      <c r="E1" s="635"/>
      <c r="F1" s="635"/>
      <c r="G1" s="635"/>
      <c r="H1" s="635"/>
      <c r="I1" s="542"/>
      <c r="J1" s="635"/>
      <c r="K1" s="635"/>
      <c r="T1" s="635"/>
    </row>
    <row r="2" ht="15.75" customHeight="1">
      <c r="A2" s="636" t="s">
        <v>504</v>
      </c>
      <c r="B2" s="635"/>
      <c r="C2" s="635"/>
      <c r="D2" s="635"/>
      <c r="E2" s="635"/>
      <c r="F2" s="635"/>
      <c r="H2" s="635"/>
      <c r="I2" s="636" t="s">
        <v>505</v>
      </c>
      <c r="M2" s="636"/>
      <c r="T2" s="635"/>
    </row>
    <row r="3" ht="15.75" customHeight="1">
      <c r="A3" s="637" t="str">
        <f>'PACKING LIST GRP'!A2</f>
        <v/>
      </c>
      <c r="B3" s="444"/>
      <c r="C3" s="444"/>
      <c r="D3" s="444"/>
      <c r="E3" s="444"/>
      <c r="F3" s="444"/>
      <c r="G3" s="444"/>
      <c r="H3" s="547"/>
      <c r="I3" s="638" t="str">
        <f>'PACKING LIST GRP'!N2</f>
        <v/>
      </c>
      <c r="J3" s="444"/>
      <c r="K3" s="547"/>
      <c r="N3" s="639"/>
      <c r="O3" s="639"/>
      <c r="P3" s="639"/>
      <c r="Q3" s="639"/>
      <c r="R3" s="639"/>
    </row>
    <row r="4" ht="22.5" customHeight="1">
      <c r="A4" s="636"/>
      <c r="B4" s="635"/>
      <c r="C4" s="640" t="s">
        <v>1623</v>
      </c>
      <c r="D4" s="640"/>
      <c r="E4" s="641"/>
      <c r="F4" s="605"/>
      <c r="G4" s="640" t="s">
        <v>1623</v>
      </c>
      <c r="H4" s="640"/>
      <c r="I4" s="581"/>
      <c r="J4" s="635"/>
      <c r="K4" s="640" t="s">
        <v>1623</v>
      </c>
      <c r="L4" s="640"/>
      <c r="P4" s="642"/>
      <c r="Q4" s="642"/>
      <c r="R4" s="2"/>
      <c r="S4" s="643"/>
      <c r="T4" s="635"/>
    </row>
    <row r="5" ht="11.25" customHeight="1">
      <c r="A5" s="644" t="s">
        <v>1624</v>
      </c>
      <c r="B5" s="645"/>
      <c r="C5" s="646"/>
      <c r="D5" s="453"/>
      <c r="E5" s="644" t="s">
        <v>1625</v>
      </c>
      <c r="F5" s="645"/>
      <c r="G5" s="647"/>
      <c r="I5" s="644" t="s">
        <v>1626</v>
      </c>
      <c r="J5" s="645"/>
      <c r="K5" s="647"/>
      <c r="P5" s="2"/>
      <c r="Q5" s="2"/>
      <c r="R5" s="2"/>
      <c r="S5" s="2"/>
      <c r="T5" s="635"/>
    </row>
    <row r="6" ht="11.25" customHeight="1">
      <c r="A6" s="648"/>
      <c r="B6" s="649"/>
      <c r="C6" s="650"/>
      <c r="D6" s="453"/>
      <c r="E6" s="648"/>
      <c r="F6" s="649"/>
      <c r="G6" s="651"/>
      <c r="I6" s="648"/>
      <c r="J6" s="649"/>
      <c r="K6" s="651"/>
      <c r="P6" s="2"/>
      <c r="Q6" s="2"/>
      <c r="R6" s="2"/>
      <c r="S6" s="2"/>
      <c r="T6" s="635"/>
    </row>
    <row r="7" ht="11.25" customHeight="1">
      <c r="A7" s="644" t="s">
        <v>1627</v>
      </c>
      <c r="B7" s="645"/>
      <c r="C7" s="652"/>
      <c r="D7" s="653"/>
      <c r="E7" s="644" t="s">
        <v>1628</v>
      </c>
      <c r="F7" s="645"/>
      <c r="G7" s="654"/>
      <c r="I7" s="644" t="s">
        <v>1629</v>
      </c>
      <c r="J7" s="645"/>
      <c r="K7" s="654"/>
      <c r="P7" s="635"/>
      <c r="Q7" s="635"/>
      <c r="R7" s="635"/>
      <c r="S7" s="635"/>
      <c r="T7" s="635"/>
    </row>
    <row r="8" ht="11.25" customHeight="1">
      <c r="A8" s="648"/>
      <c r="B8" s="649"/>
      <c r="C8" s="655"/>
      <c r="D8" s="653"/>
      <c r="E8" s="648"/>
      <c r="F8" s="649"/>
      <c r="G8" s="651"/>
      <c r="I8" s="648"/>
      <c r="J8" s="649"/>
      <c r="K8" s="651"/>
      <c r="P8" s="2"/>
      <c r="Q8" s="2"/>
      <c r="R8" s="2"/>
      <c r="S8" s="2"/>
      <c r="T8" s="635"/>
    </row>
    <row r="9" ht="11.25" customHeight="1">
      <c r="A9" s="644" t="s">
        <v>1630</v>
      </c>
      <c r="B9" s="645"/>
      <c r="C9" s="646"/>
      <c r="D9" s="453"/>
      <c r="E9" s="644" t="s">
        <v>1631</v>
      </c>
      <c r="F9" s="645"/>
      <c r="G9" s="656"/>
      <c r="I9" s="644" t="s">
        <v>1632</v>
      </c>
      <c r="J9" s="645"/>
      <c r="K9" s="654"/>
      <c r="P9" s="2"/>
      <c r="Q9" s="2"/>
      <c r="R9" s="2"/>
      <c r="S9" s="2"/>
      <c r="T9" s="635"/>
    </row>
    <row r="10" ht="11.25" customHeight="1">
      <c r="A10" s="648"/>
      <c r="B10" s="649"/>
      <c r="C10" s="650"/>
      <c r="D10" s="453"/>
      <c r="E10" s="648"/>
      <c r="F10" s="649"/>
      <c r="G10" s="657"/>
      <c r="I10" s="648"/>
      <c r="J10" s="649"/>
      <c r="K10" s="651"/>
      <c r="P10" s="2"/>
      <c r="Q10" s="2"/>
      <c r="R10" s="2"/>
      <c r="S10" s="2"/>
      <c r="T10" s="635"/>
    </row>
    <row r="11" ht="11.25" customHeight="1">
      <c r="A11" s="644" t="s">
        <v>1633</v>
      </c>
      <c r="B11" s="645"/>
      <c r="C11" s="652"/>
      <c r="D11" s="653"/>
      <c r="E11" s="644" t="s">
        <v>1634</v>
      </c>
      <c r="F11" s="645"/>
      <c r="G11" s="658"/>
      <c r="I11" s="659" t="s">
        <v>1635</v>
      </c>
      <c r="J11" s="660"/>
      <c r="K11" s="654"/>
      <c r="P11" s="2"/>
      <c r="Q11" s="2"/>
      <c r="R11" s="2"/>
      <c r="S11" s="2"/>
      <c r="T11" s="635"/>
    </row>
    <row r="12" ht="11.25" customHeight="1">
      <c r="A12" s="661"/>
      <c r="B12" s="660"/>
      <c r="C12" s="662"/>
      <c r="D12" s="653"/>
      <c r="E12" s="648"/>
      <c r="F12" s="649"/>
      <c r="G12" s="657"/>
      <c r="I12" s="648"/>
      <c r="J12" s="649"/>
      <c r="K12" s="651"/>
      <c r="P12" s="2"/>
      <c r="Q12" s="2"/>
      <c r="R12" s="2"/>
      <c r="S12" s="2"/>
      <c r="T12" s="635"/>
    </row>
    <row r="13" ht="11.25" customHeight="1">
      <c r="A13" s="644" t="s">
        <v>1636</v>
      </c>
      <c r="B13" s="645"/>
      <c r="C13" s="647"/>
      <c r="E13" s="644" t="s">
        <v>1637</v>
      </c>
      <c r="F13" s="645"/>
      <c r="G13" s="656"/>
      <c r="I13" s="659" t="s">
        <v>1638</v>
      </c>
      <c r="J13" s="660"/>
      <c r="K13" s="654"/>
    </row>
    <row r="14" ht="11.25" customHeight="1">
      <c r="A14" s="648"/>
      <c r="B14" s="649"/>
      <c r="C14" s="651"/>
      <c r="E14" s="648"/>
      <c r="F14" s="649"/>
      <c r="G14" s="657"/>
      <c r="I14" s="648"/>
      <c r="J14" s="649"/>
      <c r="K14" s="651"/>
    </row>
    <row r="15" ht="11.25" customHeight="1">
      <c r="A15" s="659" t="s">
        <v>1639</v>
      </c>
      <c r="B15" s="660"/>
      <c r="C15" s="654"/>
      <c r="E15" s="644" t="s">
        <v>1640</v>
      </c>
      <c r="F15" s="645"/>
      <c r="G15" s="658"/>
      <c r="I15" s="659" t="s">
        <v>1641</v>
      </c>
      <c r="J15" s="660"/>
      <c r="K15" s="654"/>
    </row>
    <row r="16" ht="11.25" customHeight="1">
      <c r="A16" s="648"/>
      <c r="B16" s="649"/>
      <c r="C16" s="651"/>
      <c r="E16" s="648"/>
      <c r="F16" s="649"/>
      <c r="G16" s="657"/>
      <c r="I16" s="648"/>
      <c r="J16" s="649"/>
      <c r="K16" s="651"/>
    </row>
    <row r="17" ht="11.25" customHeight="1">
      <c r="A17" s="659" t="s">
        <v>1642</v>
      </c>
      <c r="B17" s="660"/>
      <c r="C17" s="663"/>
      <c r="E17" s="644" t="s">
        <v>1643</v>
      </c>
      <c r="F17" s="645"/>
      <c r="G17" s="663"/>
      <c r="I17" s="659" t="s">
        <v>1644</v>
      </c>
      <c r="J17" s="660"/>
      <c r="K17" s="663"/>
      <c r="L17" s="635"/>
      <c r="M17" s="635"/>
    </row>
    <row r="18" ht="11.25" customHeight="1">
      <c r="A18" s="648"/>
      <c r="B18" s="649"/>
      <c r="C18" s="664"/>
      <c r="E18" s="648"/>
      <c r="F18" s="649"/>
      <c r="G18" s="664"/>
      <c r="H18" s="635"/>
      <c r="I18" s="648"/>
      <c r="J18" s="649"/>
      <c r="K18" s="664"/>
      <c r="L18" s="635"/>
      <c r="M18" s="635"/>
    </row>
    <row r="19" ht="11.25" customHeight="1">
      <c r="A19" s="665" t="s">
        <v>1645</v>
      </c>
      <c r="B19" s="645"/>
      <c r="C19" s="663"/>
      <c r="E19" s="644" t="s">
        <v>1646</v>
      </c>
      <c r="F19" s="645"/>
      <c r="G19" s="663"/>
      <c r="I19" s="666" t="s">
        <v>1647</v>
      </c>
      <c r="J19" s="667"/>
      <c r="K19" s="663"/>
      <c r="T19" s="635"/>
    </row>
    <row r="20" ht="11.25" customHeight="1">
      <c r="A20" s="648"/>
      <c r="B20" s="649"/>
      <c r="C20" s="664"/>
      <c r="E20" s="648"/>
      <c r="F20" s="649"/>
      <c r="G20" s="664"/>
      <c r="I20" s="648"/>
      <c r="J20" s="649"/>
      <c r="K20" s="664"/>
      <c r="T20" s="635"/>
    </row>
    <row r="21" ht="11.25" customHeight="1">
      <c r="A21" s="644" t="s">
        <v>1648</v>
      </c>
      <c r="B21" s="645"/>
      <c r="C21" s="663"/>
      <c r="E21" s="668" t="s">
        <v>1649</v>
      </c>
      <c r="F21" s="667"/>
      <c r="G21" s="663"/>
      <c r="I21" s="666" t="s">
        <v>1650</v>
      </c>
      <c r="J21" s="667"/>
      <c r="K21" s="663"/>
      <c r="T21" s="635"/>
    </row>
    <row r="22" ht="11.25" customHeight="1">
      <c r="A22" s="648"/>
      <c r="B22" s="649"/>
      <c r="C22" s="664"/>
      <c r="E22" s="648"/>
      <c r="F22" s="649"/>
      <c r="G22" s="664"/>
      <c r="I22" s="648"/>
      <c r="J22" s="649"/>
      <c r="K22" s="664"/>
      <c r="L22" s="669"/>
      <c r="M22" s="669"/>
      <c r="N22" s="670"/>
      <c r="O22" s="670"/>
      <c r="P22" s="670"/>
      <c r="Q22" s="670"/>
      <c r="R22" s="670"/>
      <c r="S22" s="670"/>
      <c r="T22" s="670"/>
      <c r="U22" s="670"/>
      <c r="V22" s="670"/>
      <c r="W22" s="670"/>
      <c r="X22" s="670"/>
      <c r="Y22" s="670"/>
      <c r="Z22" s="670"/>
    </row>
    <row r="23" ht="11.25" customHeight="1">
      <c r="A23" s="644" t="s">
        <v>1651</v>
      </c>
      <c r="B23" s="645"/>
      <c r="C23" s="663"/>
      <c r="E23" s="668" t="s">
        <v>1652</v>
      </c>
      <c r="F23" s="667"/>
      <c r="G23" s="663"/>
      <c r="I23" s="671" t="s">
        <v>1653</v>
      </c>
      <c r="J23" s="645"/>
      <c r="K23" s="663"/>
      <c r="L23" s="672"/>
      <c r="M23" s="672"/>
    </row>
    <row r="24" ht="11.25" customHeight="1">
      <c r="A24" s="648"/>
      <c r="B24" s="649"/>
      <c r="C24" s="664"/>
      <c r="E24" s="648"/>
      <c r="F24" s="649"/>
      <c r="G24" s="664"/>
      <c r="I24" s="648"/>
      <c r="J24" s="649"/>
      <c r="K24" s="664"/>
      <c r="L24" s="672"/>
      <c r="M24" s="672"/>
    </row>
    <row r="25" ht="11.25" customHeight="1">
      <c r="A25" s="644"/>
      <c r="B25" s="645"/>
      <c r="C25" s="663"/>
      <c r="E25" s="644"/>
      <c r="F25" s="645"/>
      <c r="G25" s="663"/>
      <c r="I25" s="671" t="s">
        <v>1654</v>
      </c>
      <c r="J25" s="645"/>
      <c r="K25" s="663"/>
      <c r="L25" s="672"/>
      <c r="M25" s="672"/>
    </row>
    <row r="26" ht="11.25" customHeight="1">
      <c r="A26" s="648"/>
      <c r="B26" s="649"/>
      <c r="C26" s="664"/>
      <c r="E26" s="648"/>
      <c r="F26" s="649"/>
      <c r="G26" s="664"/>
      <c r="I26" s="648"/>
      <c r="J26" s="649"/>
      <c r="K26" s="664"/>
      <c r="L26" s="672"/>
      <c r="M26" s="672"/>
    </row>
    <row r="27" ht="15.75" customHeight="1">
      <c r="A27" s="672"/>
      <c r="B27" s="672"/>
      <c r="C27" s="672"/>
      <c r="D27" s="672"/>
      <c r="E27" s="672"/>
      <c r="F27" s="672"/>
      <c r="G27" s="672"/>
      <c r="H27" s="672"/>
      <c r="I27" s="673"/>
      <c r="J27" s="672"/>
      <c r="K27" s="672"/>
      <c r="L27" s="672"/>
      <c r="M27" s="672"/>
    </row>
    <row r="28" ht="19.5" customHeight="1">
      <c r="A28" s="670"/>
      <c r="B28" s="542" t="s">
        <v>1655</v>
      </c>
      <c r="C28" s="2"/>
      <c r="D28" s="2"/>
      <c r="E28" s="2"/>
      <c r="F28" s="670"/>
      <c r="G28" s="674"/>
      <c r="H28" s="29"/>
      <c r="I28" s="675"/>
      <c r="J28" s="29"/>
      <c r="K28" s="676"/>
      <c r="L28" s="672"/>
      <c r="M28" s="672"/>
    </row>
    <row r="29" ht="19.5" customHeight="1">
      <c r="B29" s="610" t="s">
        <v>1656</v>
      </c>
      <c r="C29" s="677"/>
      <c r="D29" s="32"/>
      <c r="E29" s="616"/>
      <c r="G29" s="678" t="s">
        <v>1657</v>
      </c>
      <c r="H29" s="679"/>
      <c r="I29" s="679"/>
      <c r="J29" s="680"/>
      <c r="K29" s="681" t="s">
        <v>1658</v>
      </c>
      <c r="L29" s="672"/>
      <c r="M29" s="672"/>
    </row>
    <row r="30" ht="15.75" customHeight="1">
      <c r="B30" s="610" t="s">
        <v>1659</v>
      </c>
      <c r="C30" s="32"/>
      <c r="D30" s="32"/>
      <c r="E30" s="616"/>
      <c r="G30" s="682"/>
      <c r="H30" s="672"/>
      <c r="I30" s="673"/>
      <c r="J30" s="683"/>
      <c r="K30" s="681" t="s">
        <v>1660</v>
      </c>
      <c r="L30" s="672"/>
      <c r="M30" s="672"/>
    </row>
    <row r="31" ht="15.75" customHeight="1">
      <c r="A31" s="672"/>
      <c r="B31" s="610" t="s">
        <v>1661</v>
      </c>
      <c r="C31" s="32"/>
      <c r="D31" s="32"/>
      <c r="E31" s="32"/>
      <c r="F31" s="672"/>
      <c r="G31" s="684"/>
      <c r="H31" s="685"/>
      <c r="I31" s="686"/>
      <c r="J31" s="685"/>
      <c r="K31" s="687"/>
      <c r="L31" s="672"/>
      <c r="M31" s="672"/>
    </row>
    <row r="32" ht="15.75" customHeight="1">
      <c r="A32" s="672"/>
      <c r="B32" s="672"/>
      <c r="C32" s="672"/>
      <c r="D32" s="672"/>
      <c r="E32" s="672"/>
      <c r="F32" s="672"/>
      <c r="G32" s="672"/>
      <c r="H32" s="672"/>
      <c r="I32" s="673"/>
      <c r="J32" s="672"/>
      <c r="K32" s="672"/>
      <c r="L32" s="672"/>
      <c r="M32" s="672"/>
    </row>
    <row r="33" ht="15.75" customHeight="1">
      <c r="A33" s="672"/>
      <c r="B33" s="672"/>
      <c r="C33" s="672"/>
      <c r="D33" s="672"/>
      <c r="E33" s="672"/>
      <c r="F33" s="672"/>
      <c r="G33" s="672"/>
      <c r="H33" s="672"/>
      <c r="I33" s="673"/>
      <c r="J33" s="672"/>
      <c r="K33" s="672"/>
      <c r="L33" s="672"/>
      <c r="M33" s="672"/>
    </row>
    <row r="34" ht="15.75" customHeight="1">
      <c r="A34" s="672"/>
      <c r="B34" s="672"/>
      <c r="C34" s="672"/>
      <c r="D34" s="672"/>
      <c r="I34" s="542"/>
    </row>
    <row r="35" ht="15.75" customHeight="1">
      <c r="A35" s="672"/>
      <c r="B35" s="672"/>
      <c r="C35" s="672"/>
      <c r="D35" s="672"/>
      <c r="I35" s="542"/>
    </row>
    <row r="36" ht="15.75" customHeight="1">
      <c r="A36" s="672"/>
      <c r="B36" s="672"/>
      <c r="C36" s="672"/>
      <c r="D36" s="672"/>
      <c r="I36" s="542"/>
    </row>
    <row r="37" ht="15.75" customHeight="1">
      <c r="A37" s="672"/>
      <c r="B37" s="672"/>
      <c r="C37" s="672"/>
      <c r="D37" s="672"/>
      <c r="I37" s="542"/>
    </row>
    <row r="38" ht="15.75" customHeight="1">
      <c r="I38" s="542"/>
    </row>
    <row r="39" ht="15.75" customHeight="1">
      <c r="I39" s="542"/>
    </row>
    <row r="40" ht="15.75" customHeight="1">
      <c r="I40" s="542"/>
    </row>
    <row r="41" ht="15.75" customHeight="1">
      <c r="I41" s="542"/>
    </row>
    <row r="42" ht="15.75" customHeight="1">
      <c r="I42" s="542"/>
    </row>
    <row r="43" ht="15.75" customHeight="1">
      <c r="I43" s="542"/>
    </row>
    <row r="44" ht="15.75" customHeight="1">
      <c r="I44" s="542"/>
    </row>
    <row r="45" ht="15.75" customHeight="1">
      <c r="I45" s="542"/>
    </row>
    <row r="46" ht="15.75" customHeight="1">
      <c r="I46" s="542"/>
    </row>
    <row r="47" ht="15.75" customHeight="1">
      <c r="I47" s="542"/>
    </row>
    <row r="48" ht="15.75" customHeight="1">
      <c r="I48" s="542"/>
    </row>
    <row r="49" ht="15.75" customHeight="1">
      <c r="I49" s="542"/>
    </row>
    <row r="50" ht="15.75" customHeight="1">
      <c r="I50" s="542"/>
    </row>
    <row r="51" ht="15.75" customHeight="1">
      <c r="I51" s="542"/>
    </row>
    <row r="52" ht="15.75" customHeight="1">
      <c r="I52" s="542"/>
    </row>
    <row r="53" ht="15.75" customHeight="1">
      <c r="I53" s="542"/>
    </row>
    <row r="54" ht="15.75" customHeight="1">
      <c r="I54" s="542"/>
    </row>
    <row r="55" ht="15.75" customHeight="1">
      <c r="I55" s="542"/>
    </row>
    <row r="56" ht="15.75" customHeight="1">
      <c r="I56" s="542"/>
    </row>
    <row r="57" ht="15.75" customHeight="1">
      <c r="I57" s="542"/>
    </row>
    <row r="58" ht="15.75" customHeight="1">
      <c r="I58" s="542"/>
    </row>
    <row r="59" ht="15.75" customHeight="1">
      <c r="I59" s="542"/>
    </row>
    <row r="60" ht="15.75" customHeight="1">
      <c r="I60" s="542"/>
    </row>
    <row r="61" ht="15.75" customHeight="1">
      <c r="I61" s="542"/>
    </row>
    <row r="62" ht="15.75" customHeight="1">
      <c r="I62" s="542"/>
    </row>
    <row r="63" ht="15.75" customHeight="1">
      <c r="I63" s="542"/>
    </row>
    <row r="64" ht="15.75" customHeight="1">
      <c r="I64" s="542"/>
    </row>
    <row r="65" ht="15.75" customHeight="1">
      <c r="I65" s="542"/>
    </row>
    <row r="66" ht="15.75" customHeight="1">
      <c r="I66" s="542"/>
    </row>
    <row r="67" ht="15.75" customHeight="1">
      <c r="I67" s="542"/>
    </row>
    <row r="68" ht="15.75" customHeight="1">
      <c r="I68" s="542"/>
    </row>
    <row r="69" ht="15.75" customHeight="1">
      <c r="I69" s="542"/>
    </row>
    <row r="70" ht="15.75" customHeight="1">
      <c r="I70" s="542"/>
    </row>
    <row r="71" ht="15.75" customHeight="1">
      <c r="I71" s="542"/>
    </row>
    <row r="72" ht="15.75" customHeight="1">
      <c r="I72" s="542"/>
    </row>
    <row r="73" ht="15.75" customHeight="1">
      <c r="I73" s="542"/>
    </row>
    <row r="74" ht="15.75" customHeight="1">
      <c r="I74" s="542"/>
    </row>
    <row r="75" ht="15.75" customHeight="1">
      <c r="I75" s="542"/>
    </row>
    <row r="76" ht="15.75" customHeight="1">
      <c r="I76" s="542"/>
    </row>
    <row r="77" ht="15.75" customHeight="1">
      <c r="I77" s="542"/>
    </row>
    <row r="78" ht="15.75" customHeight="1">
      <c r="I78" s="542"/>
    </row>
    <row r="79" ht="15.75" customHeight="1">
      <c r="I79" s="542"/>
    </row>
    <row r="80" ht="15.75" customHeight="1">
      <c r="I80" s="542"/>
    </row>
    <row r="81" ht="15.75" customHeight="1">
      <c r="I81" s="542"/>
    </row>
    <row r="82" ht="15.75" customHeight="1">
      <c r="I82" s="542"/>
    </row>
    <row r="83" ht="15.75" customHeight="1">
      <c r="I83" s="542"/>
    </row>
    <row r="84" ht="15.75" customHeight="1">
      <c r="I84" s="542"/>
    </row>
    <row r="85" ht="15.75" customHeight="1">
      <c r="I85" s="542"/>
    </row>
    <row r="86" ht="15.75" customHeight="1">
      <c r="I86" s="542"/>
    </row>
    <row r="87" ht="15.75" customHeight="1">
      <c r="I87" s="542"/>
    </row>
    <row r="88" ht="15.75" customHeight="1">
      <c r="I88" s="542"/>
    </row>
    <row r="89" ht="15.75" customHeight="1">
      <c r="I89" s="542"/>
    </row>
    <row r="90" ht="15.75" customHeight="1">
      <c r="I90" s="542"/>
    </row>
    <row r="91" ht="15.75" customHeight="1">
      <c r="I91" s="542"/>
    </row>
    <row r="92" ht="15.75" customHeight="1">
      <c r="I92" s="542"/>
    </row>
    <row r="93" ht="15.75" customHeight="1">
      <c r="I93" s="542"/>
    </row>
    <row r="94" ht="15.75" customHeight="1">
      <c r="I94" s="542"/>
    </row>
    <row r="95" ht="15.75" customHeight="1">
      <c r="I95" s="542"/>
    </row>
    <row r="96" ht="15.75" customHeight="1">
      <c r="I96" s="542"/>
    </row>
    <row r="97" ht="15.75" customHeight="1">
      <c r="I97" s="542"/>
    </row>
    <row r="98" ht="15.75" customHeight="1">
      <c r="I98" s="542"/>
    </row>
    <row r="99" ht="15.75" customHeight="1">
      <c r="I99" s="542"/>
    </row>
    <row r="100" ht="15.75" customHeight="1">
      <c r="I100" s="542"/>
    </row>
    <row r="101" ht="15.75" customHeight="1">
      <c r="I101" s="542"/>
    </row>
    <row r="102" ht="15.75" customHeight="1">
      <c r="I102" s="542"/>
    </row>
    <row r="103" ht="15.75" customHeight="1">
      <c r="I103" s="542"/>
    </row>
    <row r="104" ht="15.75" customHeight="1">
      <c r="I104" s="542"/>
    </row>
    <row r="105" ht="15.75" customHeight="1">
      <c r="I105" s="542"/>
    </row>
    <row r="106" ht="15.75" customHeight="1">
      <c r="I106" s="542"/>
    </row>
    <row r="107" ht="15.75" customHeight="1">
      <c r="I107" s="542"/>
    </row>
    <row r="108" ht="15.75" customHeight="1">
      <c r="I108" s="542"/>
    </row>
    <row r="109" ht="15.75" customHeight="1">
      <c r="I109" s="542"/>
    </row>
    <row r="110" ht="15.75" customHeight="1">
      <c r="I110" s="542"/>
    </row>
    <row r="111" ht="15.75" customHeight="1">
      <c r="I111" s="542"/>
    </row>
    <row r="112" ht="15.75" customHeight="1">
      <c r="I112" s="542"/>
    </row>
    <row r="113" ht="15.75" customHeight="1">
      <c r="I113" s="542"/>
    </row>
    <row r="114" ht="15.75" customHeight="1">
      <c r="I114" s="542"/>
    </row>
    <row r="115" ht="15.75" customHeight="1">
      <c r="I115" s="542"/>
    </row>
    <row r="116" ht="15.75" customHeight="1">
      <c r="I116" s="542"/>
    </row>
    <row r="117" ht="15.75" customHeight="1">
      <c r="I117" s="542"/>
    </row>
    <row r="118" ht="15.75" customHeight="1">
      <c r="I118" s="542"/>
    </row>
    <row r="119" ht="15.75" customHeight="1">
      <c r="I119" s="542"/>
    </row>
    <row r="120" ht="15.75" customHeight="1">
      <c r="I120" s="542"/>
    </row>
    <row r="121" ht="15.75" customHeight="1">
      <c r="I121" s="542"/>
    </row>
    <row r="122" ht="15.75" customHeight="1">
      <c r="I122" s="542"/>
    </row>
    <row r="123" ht="15.75" customHeight="1">
      <c r="I123" s="542"/>
    </row>
    <row r="124" ht="15.75" customHeight="1">
      <c r="I124" s="542"/>
    </row>
    <row r="125" ht="15.75" customHeight="1">
      <c r="I125" s="542"/>
    </row>
    <row r="126" ht="15.75" customHeight="1">
      <c r="I126" s="542"/>
    </row>
    <row r="127" ht="15.75" customHeight="1">
      <c r="I127" s="542"/>
    </row>
    <row r="128" ht="15.75" customHeight="1">
      <c r="I128" s="542"/>
    </row>
    <row r="129" ht="15.75" customHeight="1">
      <c r="I129" s="542"/>
    </row>
    <row r="130" ht="15.75" customHeight="1">
      <c r="I130" s="542"/>
    </row>
    <row r="131" ht="15.75" customHeight="1">
      <c r="I131" s="542"/>
    </row>
    <row r="132" ht="15.75" customHeight="1">
      <c r="I132" s="542"/>
    </row>
    <row r="133" ht="15.75" customHeight="1">
      <c r="I133" s="542"/>
    </row>
    <row r="134" ht="15.75" customHeight="1">
      <c r="I134" s="542"/>
    </row>
    <row r="135" ht="15.75" customHeight="1">
      <c r="I135" s="542"/>
    </row>
    <row r="136" ht="15.75" customHeight="1">
      <c r="I136" s="542"/>
    </row>
    <row r="137" ht="15.75" customHeight="1">
      <c r="I137" s="542"/>
    </row>
    <row r="138" ht="15.75" customHeight="1">
      <c r="I138" s="542"/>
    </row>
    <row r="139" ht="15.75" customHeight="1">
      <c r="I139" s="542"/>
    </row>
    <row r="140" ht="15.75" customHeight="1">
      <c r="I140" s="542"/>
    </row>
    <row r="141" ht="15.75" customHeight="1">
      <c r="I141" s="542"/>
    </row>
    <row r="142" ht="15.75" customHeight="1">
      <c r="I142" s="542"/>
    </row>
    <row r="143" ht="15.75" customHeight="1">
      <c r="I143" s="542"/>
    </row>
    <row r="144" ht="15.75" customHeight="1">
      <c r="I144" s="542"/>
    </row>
    <row r="145" ht="15.75" customHeight="1">
      <c r="I145" s="542"/>
    </row>
    <row r="146" ht="15.75" customHeight="1">
      <c r="I146" s="542"/>
    </row>
    <row r="147" ht="15.75" customHeight="1">
      <c r="I147" s="542"/>
    </row>
    <row r="148" ht="15.75" customHeight="1">
      <c r="I148" s="542"/>
    </row>
    <row r="149" ht="15.75" customHeight="1">
      <c r="I149" s="542"/>
    </row>
    <row r="150" ht="15.75" customHeight="1">
      <c r="I150" s="542"/>
    </row>
    <row r="151" ht="15.75" customHeight="1">
      <c r="I151" s="542"/>
    </row>
    <row r="152" ht="15.75" customHeight="1">
      <c r="I152" s="542"/>
    </row>
    <row r="153" ht="15.75" customHeight="1">
      <c r="I153" s="542"/>
    </row>
    <row r="154" ht="15.75" customHeight="1">
      <c r="I154" s="542"/>
    </row>
    <row r="155" ht="15.75" customHeight="1">
      <c r="I155" s="542"/>
    </row>
    <row r="156" ht="15.75" customHeight="1">
      <c r="I156" s="542"/>
    </row>
    <row r="157" ht="15.75" customHeight="1">
      <c r="I157" s="542"/>
    </row>
    <row r="158" ht="15.75" customHeight="1">
      <c r="I158" s="542"/>
    </row>
    <row r="159" ht="15.75" customHeight="1">
      <c r="I159" s="542"/>
    </row>
    <row r="160" ht="15.75" customHeight="1">
      <c r="I160" s="542"/>
    </row>
    <row r="161" ht="15.75" customHeight="1">
      <c r="I161" s="542"/>
    </row>
    <row r="162" ht="15.75" customHeight="1">
      <c r="I162" s="542"/>
    </row>
    <row r="163" ht="15.75" customHeight="1">
      <c r="I163" s="542"/>
    </row>
    <row r="164" ht="15.75" customHeight="1">
      <c r="I164" s="542"/>
    </row>
    <row r="165" ht="15.75" customHeight="1">
      <c r="I165" s="542"/>
    </row>
    <row r="166" ht="15.75" customHeight="1">
      <c r="I166" s="542"/>
    </row>
    <row r="167" ht="15.75" customHeight="1">
      <c r="I167" s="542"/>
    </row>
    <row r="168" ht="15.75" customHeight="1">
      <c r="I168" s="542"/>
    </row>
    <row r="169" ht="15.75" customHeight="1">
      <c r="I169" s="542"/>
    </row>
    <row r="170" ht="15.75" customHeight="1">
      <c r="I170" s="542"/>
    </row>
    <row r="171" ht="15.75" customHeight="1">
      <c r="I171" s="542"/>
    </row>
    <row r="172" ht="15.75" customHeight="1">
      <c r="I172" s="542"/>
    </row>
    <row r="173" ht="15.75" customHeight="1">
      <c r="I173" s="542"/>
    </row>
    <row r="174" ht="15.75" customHeight="1">
      <c r="I174" s="542"/>
    </row>
    <row r="175" ht="15.75" customHeight="1">
      <c r="I175" s="542"/>
    </row>
    <row r="176" ht="15.75" customHeight="1">
      <c r="I176" s="542"/>
    </row>
    <row r="177" ht="15.75" customHeight="1">
      <c r="I177" s="542"/>
    </row>
    <row r="178" ht="15.75" customHeight="1">
      <c r="I178" s="542"/>
    </row>
    <row r="179" ht="15.75" customHeight="1">
      <c r="I179" s="542"/>
    </row>
    <row r="180" ht="15.75" customHeight="1">
      <c r="I180" s="542"/>
    </row>
    <row r="181" ht="15.75" customHeight="1">
      <c r="I181" s="542"/>
    </row>
    <row r="182" ht="15.75" customHeight="1">
      <c r="I182" s="542"/>
    </row>
    <row r="183" ht="15.75" customHeight="1">
      <c r="I183" s="542"/>
    </row>
    <row r="184" ht="15.75" customHeight="1">
      <c r="I184" s="542"/>
    </row>
    <row r="185" ht="15.75" customHeight="1">
      <c r="I185" s="542"/>
    </row>
    <row r="186" ht="15.75" customHeight="1">
      <c r="I186" s="542"/>
    </row>
    <row r="187" ht="15.75" customHeight="1">
      <c r="I187" s="542"/>
    </row>
    <row r="188" ht="15.75" customHeight="1">
      <c r="I188" s="542"/>
    </row>
    <row r="189" ht="15.75" customHeight="1">
      <c r="I189" s="542"/>
    </row>
    <row r="190" ht="15.75" customHeight="1">
      <c r="I190" s="542"/>
    </row>
    <row r="191" ht="15.75" customHeight="1">
      <c r="I191" s="542"/>
    </row>
    <row r="192" ht="15.75" customHeight="1">
      <c r="I192" s="542"/>
    </row>
    <row r="193" ht="15.75" customHeight="1">
      <c r="I193" s="542"/>
    </row>
    <row r="194" ht="15.75" customHeight="1">
      <c r="I194" s="542"/>
    </row>
    <row r="195" ht="15.75" customHeight="1">
      <c r="I195" s="542"/>
    </row>
    <row r="196" ht="15.75" customHeight="1">
      <c r="I196" s="542"/>
    </row>
    <row r="197" ht="15.75" customHeight="1">
      <c r="I197" s="542"/>
    </row>
    <row r="198" ht="15.75" customHeight="1">
      <c r="I198" s="542"/>
    </row>
    <row r="199" ht="15.75" customHeight="1">
      <c r="I199" s="542"/>
    </row>
    <row r="200" ht="15.75" customHeight="1">
      <c r="I200" s="542"/>
    </row>
    <row r="201" ht="15.75" customHeight="1">
      <c r="I201" s="542"/>
    </row>
    <row r="202" ht="15.75" customHeight="1">
      <c r="I202" s="542"/>
    </row>
    <row r="203" ht="15.75" customHeight="1">
      <c r="I203" s="542"/>
    </row>
    <row r="204" ht="15.75" customHeight="1">
      <c r="I204" s="542"/>
    </row>
    <row r="205" ht="15.75" customHeight="1">
      <c r="I205" s="542"/>
    </row>
    <row r="206" ht="15.75" customHeight="1">
      <c r="I206" s="542"/>
    </row>
    <row r="207" ht="15.75" customHeight="1">
      <c r="I207" s="542"/>
    </row>
    <row r="208" ht="15.75" customHeight="1">
      <c r="I208" s="542"/>
    </row>
    <row r="209" ht="15.75" customHeight="1">
      <c r="I209" s="542"/>
    </row>
    <row r="210" ht="15.75" customHeight="1">
      <c r="I210" s="542"/>
    </row>
    <row r="211" ht="15.75" customHeight="1">
      <c r="I211" s="542"/>
    </row>
    <row r="212" ht="15.75" customHeight="1">
      <c r="I212" s="542"/>
    </row>
    <row r="213" ht="15.75" customHeight="1">
      <c r="I213" s="542"/>
    </row>
    <row r="214" ht="15.75" customHeight="1">
      <c r="I214" s="542"/>
    </row>
    <row r="215" ht="15.75" customHeight="1">
      <c r="I215" s="542"/>
    </row>
    <row r="216" ht="15.75" customHeight="1">
      <c r="I216" s="542"/>
    </row>
    <row r="217" ht="15.75" customHeight="1">
      <c r="I217" s="542"/>
    </row>
    <row r="218" ht="15.75" customHeight="1">
      <c r="I218" s="542"/>
    </row>
    <row r="219" ht="15.75" customHeight="1">
      <c r="I219" s="542"/>
    </row>
    <row r="220" ht="15.75" customHeight="1">
      <c r="I220" s="542"/>
    </row>
    <row r="221" ht="15.75" customHeight="1">
      <c r="I221" s="542"/>
    </row>
    <row r="222" ht="15.75" customHeight="1">
      <c r="I222" s="542"/>
    </row>
    <row r="223" ht="15.75" customHeight="1">
      <c r="I223" s="542"/>
    </row>
    <row r="224" ht="15.75" customHeight="1">
      <c r="I224" s="542"/>
    </row>
    <row r="225" ht="15.75" customHeight="1">
      <c r="I225" s="542"/>
    </row>
    <row r="226" ht="15.75" customHeight="1">
      <c r="I226" s="542"/>
    </row>
    <row r="227" ht="15.75" customHeight="1">
      <c r="I227" s="542"/>
    </row>
    <row r="228" ht="15.75" customHeight="1">
      <c r="I228" s="542"/>
    </row>
    <row r="229" ht="15.75" customHeight="1">
      <c r="I229" s="542"/>
    </row>
    <row r="230" ht="15.75" customHeight="1">
      <c r="I230" s="542"/>
    </row>
    <row r="231" ht="15.75" customHeight="1">
      <c r="I231" s="542"/>
    </row>
    <row r="232" ht="15.75" customHeight="1">
      <c r="I232" s="542"/>
    </row>
    <row r="233" ht="15.75" customHeight="1">
      <c r="I233" s="542"/>
    </row>
    <row r="234" ht="15.75" customHeight="1">
      <c r="I234" s="542"/>
    </row>
    <row r="235" ht="15.75" customHeight="1">
      <c r="I235" s="542"/>
    </row>
    <row r="236" ht="15.75" customHeight="1">
      <c r="I236" s="542"/>
    </row>
    <row r="237" ht="15.75" customHeight="1">
      <c r="I237" s="542"/>
    </row>
    <row r="238" ht="15.75" customHeight="1">
      <c r="I238" s="542"/>
    </row>
    <row r="239" ht="15.75" customHeight="1">
      <c r="I239" s="542"/>
    </row>
    <row r="240" ht="15.75" customHeight="1">
      <c r="I240" s="542"/>
    </row>
    <row r="241" ht="15.75" customHeight="1">
      <c r="I241" s="542"/>
    </row>
    <row r="242" ht="15.75" customHeight="1">
      <c r="I242" s="542"/>
    </row>
    <row r="243" ht="15.75" customHeight="1">
      <c r="I243" s="542"/>
    </row>
    <row r="244" ht="15.75" customHeight="1">
      <c r="I244" s="542"/>
    </row>
    <row r="245" ht="15.75" customHeight="1">
      <c r="I245" s="542"/>
    </row>
    <row r="246" ht="15.75" customHeight="1">
      <c r="I246" s="542"/>
    </row>
    <row r="247" ht="15.75" customHeight="1">
      <c r="I247" s="542"/>
    </row>
    <row r="248" ht="15.75" customHeight="1">
      <c r="I248" s="542"/>
    </row>
    <row r="249" ht="15.75" customHeight="1">
      <c r="I249" s="542"/>
    </row>
    <row r="250" ht="15.75" customHeight="1">
      <c r="I250" s="542"/>
    </row>
    <row r="251" ht="15.75" customHeight="1">
      <c r="I251" s="542"/>
    </row>
    <row r="252" ht="15.75" customHeight="1">
      <c r="I252" s="542"/>
    </row>
    <row r="253" ht="15.75" customHeight="1">
      <c r="I253" s="542"/>
    </row>
    <row r="254" ht="15.75" customHeight="1">
      <c r="I254" s="542"/>
    </row>
    <row r="255" ht="15.75" customHeight="1">
      <c r="I255" s="542"/>
    </row>
    <row r="256" ht="15.75" customHeight="1">
      <c r="I256" s="542"/>
    </row>
    <row r="257" ht="15.75" customHeight="1">
      <c r="I257" s="542"/>
    </row>
    <row r="258" ht="15.75" customHeight="1">
      <c r="I258" s="542"/>
    </row>
    <row r="259" ht="15.75" customHeight="1">
      <c r="I259" s="542"/>
    </row>
    <row r="260" ht="15.75" customHeight="1">
      <c r="I260" s="542"/>
    </row>
    <row r="261" ht="15.75" customHeight="1">
      <c r="I261" s="542"/>
    </row>
    <row r="262" ht="15.75" customHeight="1">
      <c r="I262" s="542"/>
    </row>
    <row r="263" ht="15.75" customHeight="1">
      <c r="I263" s="542"/>
    </row>
    <row r="264" ht="15.75" customHeight="1">
      <c r="I264" s="542"/>
    </row>
    <row r="265" ht="15.75" customHeight="1">
      <c r="I265" s="542"/>
    </row>
    <row r="266" ht="15.75" customHeight="1">
      <c r="I266" s="542"/>
    </row>
    <row r="267" ht="15.75" customHeight="1">
      <c r="I267" s="542"/>
    </row>
    <row r="268" ht="15.75" customHeight="1">
      <c r="I268" s="542"/>
    </row>
    <row r="269" ht="15.75" customHeight="1">
      <c r="I269" s="542"/>
    </row>
    <row r="270" ht="15.75" customHeight="1">
      <c r="I270" s="542"/>
    </row>
    <row r="271" ht="15.75" customHeight="1">
      <c r="I271" s="542"/>
    </row>
    <row r="272" ht="15.75" customHeight="1">
      <c r="I272" s="542"/>
    </row>
    <row r="273" ht="15.75" customHeight="1">
      <c r="I273" s="542"/>
    </row>
    <row r="274" ht="15.75" customHeight="1">
      <c r="I274" s="542"/>
    </row>
    <row r="275" ht="15.75" customHeight="1">
      <c r="I275" s="542"/>
    </row>
    <row r="276" ht="15.75" customHeight="1">
      <c r="I276" s="542"/>
    </row>
    <row r="277" ht="15.75" customHeight="1">
      <c r="I277" s="542"/>
    </row>
    <row r="278" ht="15.75" customHeight="1">
      <c r="I278" s="542"/>
    </row>
    <row r="279" ht="15.75" customHeight="1">
      <c r="I279" s="542"/>
    </row>
    <row r="280" ht="15.75" customHeight="1">
      <c r="I280" s="542"/>
    </row>
    <row r="281" ht="15.75" customHeight="1">
      <c r="I281" s="542"/>
    </row>
    <row r="282" ht="15.75" customHeight="1">
      <c r="I282" s="542"/>
    </row>
    <row r="283" ht="15.75" customHeight="1">
      <c r="I283" s="542"/>
    </row>
    <row r="284" ht="15.75" customHeight="1">
      <c r="I284" s="542"/>
    </row>
    <row r="285" ht="15.75" customHeight="1">
      <c r="I285" s="542"/>
    </row>
    <row r="286" ht="15.75" customHeight="1">
      <c r="I286" s="542"/>
    </row>
    <row r="287" ht="15.75" customHeight="1">
      <c r="I287" s="542"/>
    </row>
    <row r="288" ht="15.75" customHeight="1">
      <c r="I288" s="542"/>
    </row>
    <row r="289" ht="15.75" customHeight="1">
      <c r="I289" s="542"/>
    </row>
    <row r="290" ht="15.75" customHeight="1">
      <c r="I290" s="542"/>
    </row>
    <row r="291" ht="15.75" customHeight="1">
      <c r="I291" s="542"/>
    </row>
    <row r="292" ht="15.75" customHeight="1">
      <c r="I292" s="542"/>
    </row>
    <row r="293" ht="15.75" customHeight="1">
      <c r="I293" s="542"/>
    </row>
    <row r="294" ht="15.75" customHeight="1">
      <c r="I294" s="542"/>
    </row>
    <row r="295" ht="15.75" customHeight="1">
      <c r="I295" s="542"/>
    </row>
    <row r="296" ht="15.75" customHeight="1">
      <c r="I296" s="542"/>
    </row>
    <row r="297" ht="15.75" customHeight="1">
      <c r="I297" s="542"/>
    </row>
    <row r="298" ht="15.75" customHeight="1">
      <c r="I298" s="542"/>
    </row>
    <row r="299" ht="15.75" customHeight="1">
      <c r="I299" s="542"/>
    </row>
    <row r="300" ht="15.75" customHeight="1">
      <c r="I300" s="542"/>
    </row>
    <row r="301" ht="15.75" customHeight="1">
      <c r="I301" s="542"/>
    </row>
    <row r="302" ht="15.75" customHeight="1">
      <c r="I302" s="542"/>
    </row>
    <row r="303" ht="15.75" customHeight="1">
      <c r="I303" s="542"/>
    </row>
    <row r="304" ht="15.75" customHeight="1">
      <c r="I304" s="542"/>
    </row>
    <row r="305" ht="15.75" customHeight="1">
      <c r="I305" s="542"/>
    </row>
    <row r="306" ht="15.75" customHeight="1">
      <c r="I306" s="542"/>
    </row>
    <row r="307" ht="15.75" customHeight="1">
      <c r="I307" s="542"/>
    </row>
    <row r="308" ht="15.75" customHeight="1">
      <c r="I308" s="542"/>
    </row>
    <row r="309" ht="15.75" customHeight="1">
      <c r="I309" s="542"/>
    </row>
    <row r="310" ht="15.75" customHeight="1">
      <c r="I310" s="542"/>
    </row>
    <row r="311" ht="15.75" customHeight="1">
      <c r="I311" s="542"/>
    </row>
    <row r="312" ht="15.75" customHeight="1">
      <c r="I312" s="542"/>
    </row>
    <row r="313" ht="15.75" customHeight="1">
      <c r="I313" s="542"/>
    </row>
    <row r="314" ht="15.75" customHeight="1">
      <c r="I314" s="542"/>
    </row>
    <row r="315" ht="15.75" customHeight="1">
      <c r="I315" s="542"/>
    </row>
    <row r="316" ht="15.75" customHeight="1">
      <c r="I316" s="542"/>
    </row>
    <row r="317" ht="15.75" customHeight="1">
      <c r="I317" s="542"/>
    </row>
    <row r="318" ht="15.75" customHeight="1">
      <c r="I318" s="542"/>
    </row>
    <row r="319" ht="15.75" customHeight="1">
      <c r="I319" s="542"/>
    </row>
    <row r="320" ht="15.75" customHeight="1">
      <c r="I320" s="542"/>
    </row>
    <row r="321" ht="15.75" customHeight="1">
      <c r="I321" s="542"/>
    </row>
    <row r="322" ht="15.75" customHeight="1">
      <c r="I322" s="542"/>
    </row>
    <row r="323" ht="15.75" customHeight="1">
      <c r="I323" s="542"/>
    </row>
    <row r="324" ht="15.75" customHeight="1">
      <c r="I324" s="542"/>
    </row>
    <row r="325" ht="15.75" customHeight="1">
      <c r="I325" s="542"/>
    </row>
    <row r="326" ht="15.75" customHeight="1">
      <c r="I326" s="542"/>
    </row>
    <row r="327" ht="15.75" customHeight="1">
      <c r="I327" s="542"/>
    </row>
    <row r="328" ht="15.75" customHeight="1">
      <c r="I328" s="542"/>
    </row>
    <row r="329" ht="15.75" customHeight="1">
      <c r="I329" s="542"/>
    </row>
    <row r="330" ht="15.75" customHeight="1">
      <c r="I330" s="542"/>
    </row>
    <row r="331" ht="15.75" customHeight="1">
      <c r="I331" s="542"/>
    </row>
    <row r="332" ht="15.75" customHeight="1">
      <c r="I332" s="542"/>
    </row>
    <row r="333" ht="15.75" customHeight="1">
      <c r="I333" s="542"/>
    </row>
    <row r="334" ht="15.75" customHeight="1">
      <c r="I334" s="542"/>
    </row>
    <row r="335" ht="15.75" customHeight="1">
      <c r="I335" s="542"/>
    </row>
    <row r="336" ht="15.75" customHeight="1">
      <c r="I336" s="542"/>
    </row>
    <row r="337" ht="15.75" customHeight="1">
      <c r="I337" s="542"/>
    </row>
    <row r="338" ht="15.75" customHeight="1">
      <c r="I338" s="542"/>
    </row>
    <row r="339" ht="15.75" customHeight="1">
      <c r="I339" s="542"/>
    </row>
    <row r="340" ht="15.75" customHeight="1">
      <c r="I340" s="542"/>
    </row>
    <row r="341" ht="15.75" customHeight="1">
      <c r="I341" s="542"/>
    </row>
    <row r="342" ht="15.75" customHeight="1">
      <c r="I342" s="542"/>
    </row>
    <row r="343" ht="15.75" customHeight="1">
      <c r="I343" s="542"/>
    </row>
    <row r="344" ht="15.75" customHeight="1">
      <c r="I344" s="542"/>
    </row>
    <row r="345" ht="15.75" customHeight="1">
      <c r="I345" s="542"/>
    </row>
    <row r="346" ht="15.75" customHeight="1">
      <c r="I346" s="542"/>
    </row>
    <row r="347" ht="15.75" customHeight="1">
      <c r="I347" s="542"/>
    </row>
    <row r="348" ht="15.75" customHeight="1">
      <c r="I348" s="542"/>
    </row>
    <row r="349" ht="15.75" customHeight="1">
      <c r="I349" s="542"/>
    </row>
    <row r="350" ht="15.75" customHeight="1">
      <c r="I350" s="542"/>
    </row>
    <row r="351" ht="15.75" customHeight="1">
      <c r="I351" s="542"/>
    </row>
    <row r="352" ht="15.75" customHeight="1">
      <c r="I352" s="542"/>
    </row>
    <row r="353" ht="15.75" customHeight="1">
      <c r="I353" s="542"/>
    </row>
    <row r="354" ht="15.75" customHeight="1">
      <c r="I354" s="542"/>
    </row>
    <row r="355" ht="15.75" customHeight="1">
      <c r="I355" s="542"/>
    </row>
    <row r="356" ht="15.75" customHeight="1">
      <c r="I356" s="542"/>
    </row>
    <row r="357" ht="15.75" customHeight="1">
      <c r="I357" s="542"/>
    </row>
    <row r="358" ht="15.75" customHeight="1">
      <c r="I358" s="542"/>
    </row>
    <row r="359" ht="15.75" customHeight="1">
      <c r="I359" s="542"/>
    </row>
    <row r="360" ht="15.75" customHeight="1">
      <c r="I360" s="542"/>
    </row>
    <row r="361" ht="15.75" customHeight="1">
      <c r="I361" s="542"/>
    </row>
    <row r="362" ht="15.75" customHeight="1">
      <c r="I362" s="542"/>
    </row>
    <row r="363" ht="15.75" customHeight="1">
      <c r="I363" s="542"/>
    </row>
    <row r="364" ht="15.75" customHeight="1">
      <c r="I364" s="542"/>
    </row>
    <row r="365" ht="15.75" customHeight="1">
      <c r="I365" s="542"/>
    </row>
    <row r="366" ht="15.75" customHeight="1">
      <c r="I366" s="542"/>
    </row>
    <row r="367" ht="15.75" customHeight="1">
      <c r="I367" s="542"/>
    </row>
    <row r="368" ht="15.75" customHeight="1">
      <c r="I368" s="542"/>
    </row>
    <row r="369" ht="15.75" customHeight="1">
      <c r="I369" s="542"/>
    </row>
    <row r="370" ht="15.75" customHeight="1">
      <c r="I370" s="542"/>
    </row>
    <row r="371" ht="15.75" customHeight="1">
      <c r="I371" s="542"/>
    </row>
    <row r="372" ht="15.75" customHeight="1">
      <c r="I372" s="542"/>
    </row>
    <row r="373" ht="15.75" customHeight="1">
      <c r="I373" s="542"/>
    </row>
    <row r="374" ht="15.75" customHeight="1">
      <c r="I374" s="542"/>
    </row>
    <row r="375" ht="15.75" customHeight="1">
      <c r="I375" s="542"/>
    </row>
    <row r="376" ht="15.75" customHeight="1">
      <c r="I376" s="542"/>
    </row>
    <row r="377" ht="15.75" customHeight="1">
      <c r="I377" s="542"/>
    </row>
    <row r="378" ht="15.75" customHeight="1">
      <c r="I378" s="542"/>
    </row>
    <row r="379" ht="15.75" customHeight="1">
      <c r="I379" s="542"/>
    </row>
    <row r="380" ht="15.75" customHeight="1">
      <c r="I380" s="542"/>
    </row>
    <row r="381" ht="15.75" customHeight="1">
      <c r="I381" s="542"/>
    </row>
    <row r="382" ht="15.75" customHeight="1">
      <c r="I382" s="542"/>
    </row>
    <row r="383" ht="15.75" customHeight="1">
      <c r="I383" s="542"/>
    </row>
    <row r="384" ht="15.75" customHeight="1">
      <c r="I384" s="542"/>
    </row>
    <row r="385" ht="15.75" customHeight="1">
      <c r="I385" s="542"/>
    </row>
    <row r="386" ht="15.75" customHeight="1">
      <c r="I386" s="542"/>
    </row>
    <row r="387" ht="15.75" customHeight="1">
      <c r="I387" s="542"/>
    </row>
    <row r="388" ht="15.75" customHeight="1">
      <c r="I388" s="542"/>
    </row>
    <row r="389" ht="15.75" customHeight="1">
      <c r="I389" s="542"/>
    </row>
    <row r="390" ht="15.75" customHeight="1">
      <c r="I390" s="542"/>
    </row>
    <row r="391" ht="15.75" customHeight="1">
      <c r="I391" s="542"/>
    </row>
    <row r="392" ht="15.75" customHeight="1">
      <c r="I392" s="542"/>
    </row>
    <row r="393" ht="15.75" customHeight="1">
      <c r="I393" s="542"/>
    </row>
    <row r="394" ht="15.75" customHeight="1">
      <c r="I394" s="542"/>
    </row>
    <row r="395" ht="15.75" customHeight="1">
      <c r="I395" s="542"/>
    </row>
    <row r="396" ht="15.75" customHeight="1">
      <c r="I396" s="542"/>
    </row>
    <row r="397" ht="15.75" customHeight="1">
      <c r="I397" s="542"/>
    </row>
    <row r="398" ht="15.75" customHeight="1">
      <c r="I398" s="542"/>
    </row>
    <row r="399" ht="15.75" customHeight="1">
      <c r="I399" s="542"/>
    </row>
    <row r="400" ht="15.75" customHeight="1">
      <c r="I400" s="542"/>
    </row>
    <row r="401" ht="15.75" customHeight="1">
      <c r="I401" s="542"/>
    </row>
    <row r="402" ht="15.75" customHeight="1">
      <c r="I402" s="542"/>
    </row>
    <row r="403" ht="15.75" customHeight="1">
      <c r="I403" s="542"/>
    </row>
    <row r="404" ht="15.75" customHeight="1">
      <c r="I404" s="542"/>
    </row>
    <row r="405" ht="15.75" customHeight="1">
      <c r="I405" s="542"/>
    </row>
    <row r="406" ht="15.75" customHeight="1">
      <c r="I406" s="542"/>
    </row>
    <row r="407" ht="15.75" customHeight="1">
      <c r="I407" s="542"/>
    </row>
    <row r="408" ht="15.75" customHeight="1">
      <c r="I408" s="542"/>
    </row>
    <row r="409" ht="15.75" customHeight="1">
      <c r="I409" s="542"/>
    </row>
    <row r="410" ht="15.75" customHeight="1">
      <c r="I410" s="542"/>
    </row>
    <row r="411" ht="15.75" customHeight="1">
      <c r="I411" s="542"/>
    </row>
    <row r="412" ht="15.75" customHeight="1">
      <c r="I412" s="542"/>
    </row>
    <row r="413" ht="15.75" customHeight="1">
      <c r="I413" s="542"/>
    </row>
    <row r="414" ht="15.75" customHeight="1">
      <c r="I414" s="542"/>
    </row>
    <row r="415" ht="15.75" customHeight="1">
      <c r="I415" s="542"/>
    </row>
    <row r="416" ht="15.75" customHeight="1">
      <c r="I416" s="542"/>
    </row>
    <row r="417" ht="15.75" customHeight="1">
      <c r="I417" s="542"/>
    </row>
    <row r="418" ht="15.75" customHeight="1">
      <c r="I418" s="542"/>
    </row>
    <row r="419" ht="15.75" customHeight="1">
      <c r="I419" s="542"/>
    </row>
    <row r="420" ht="15.75" customHeight="1">
      <c r="I420" s="542"/>
    </row>
    <row r="421" ht="15.75" customHeight="1">
      <c r="I421" s="542"/>
    </row>
    <row r="422" ht="15.75" customHeight="1">
      <c r="I422" s="542"/>
    </row>
    <row r="423" ht="15.75" customHeight="1">
      <c r="I423" s="542"/>
    </row>
    <row r="424" ht="15.75" customHeight="1">
      <c r="I424" s="542"/>
    </row>
    <row r="425" ht="15.75" customHeight="1">
      <c r="I425" s="542"/>
    </row>
    <row r="426" ht="15.75" customHeight="1">
      <c r="I426" s="542"/>
    </row>
    <row r="427" ht="15.75" customHeight="1">
      <c r="I427" s="542"/>
    </row>
    <row r="428" ht="15.75" customHeight="1">
      <c r="I428" s="542"/>
    </row>
    <row r="429" ht="15.75" customHeight="1">
      <c r="I429" s="542"/>
    </row>
    <row r="430" ht="15.75" customHeight="1">
      <c r="I430" s="542"/>
    </row>
    <row r="431" ht="15.75" customHeight="1">
      <c r="I431" s="542"/>
    </row>
    <row r="432" ht="15.75" customHeight="1">
      <c r="I432" s="542"/>
    </row>
    <row r="433" ht="15.75" customHeight="1">
      <c r="I433" s="542"/>
    </row>
    <row r="434" ht="15.75" customHeight="1">
      <c r="I434" s="542"/>
    </row>
    <row r="435" ht="15.75" customHeight="1">
      <c r="I435" s="542"/>
    </row>
    <row r="436" ht="15.75" customHeight="1">
      <c r="I436" s="542"/>
    </row>
    <row r="437" ht="15.75" customHeight="1">
      <c r="I437" s="542"/>
    </row>
    <row r="438" ht="15.75" customHeight="1">
      <c r="I438" s="542"/>
    </row>
    <row r="439" ht="15.75" customHeight="1">
      <c r="I439" s="542"/>
    </row>
    <row r="440" ht="15.75" customHeight="1">
      <c r="I440" s="542"/>
    </row>
    <row r="441" ht="15.75" customHeight="1">
      <c r="I441" s="542"/>
    </row>
    <row r="442" ht="15.75" customHeight="1">
      <c r="I442" s="542"/>
    </row>
    <row r="443" ht="15.75" customHeight="1">
      <c r="I443" s="542"/>
    </row>
    <row r="444" ht="15.75" customHeight="1">
      <c r="I444" s="542"/>
    </row>
    <row r="445" ht="15.75" customHeight="1">
      <c r="I445" s="542"/>
    </row>
    <row r="446" ht="15.75" customHeight="1">
      <c r="I446" s="542"/>
    </row>
    <row r="447" ht="15.75" customHeight="1">
      <c r="I447" s="542"/>
    </row>
    <row r="448" ht="15.75" customHeight="1">
      <c r="I448" s="542"/>
    </row>
    <row r="449" ht="15.75" customHeight="1">
      <c r="I449" s="542"/>
    </row>
    <row r="450" ht="15.75" customHeight="1">
      <c r="I450" s="542"/>
    </row>
    <row r="451" ht="15.75" customHeight="1">
      <c r="I451" s="542"/>
    </row>
    <row r="452" ht="15.75" customHeight="1">
      <c r="I452" s="542"/>
    </row>
    <row r="453" ht="15.75" customHeight="1">
      <c r="I453" s="542"/>
    </row>
    <row r="454" ht="15.75" customHeight="1">
      <c r="I454" s="542"/>
    </row>
    <row r="455" ht="15.75" customHeight="1">
      <c r="I455" s="542"/>
    </row>
    <row r="456" ht="15.75" customHeight="1">
      <c r="I456" s="542"/>
    </row>
    <row r="457" ht="15.75" customHeight="1">
      <c r="I457" s="542"/>
    </row>
    <row r="458" ht="15.75" customHeight="1">
      <c r="I458" s="542"/>
    </row>
    <row r="459" ht="15.75" customHeight="1">
      <c r="I459" s="542"/>
    </row>
    <row r="460" ht="15.75" customHeight="1">
      <c r="I460" s="542"/>
    </row>
    <row r="461" ht="15.75" customHeight="1">
      <c r="I461" s="542"/>
    </row>
    <row r="462" ht="15.75" customHeight="1">
      <c r="I462" s="542"/>
    </row>
    <row r="463" ht="15.75" customHeight="1">
      <c r="I463" s="542"/>
    </row>
    <row r="464" ht="15.75" customHeight="1">
      <c r="I464" s="542"/>
    </row>
    <row r="465" ht="15.75" customHeight="1">
      <c r="I465" s="542"/>
    </row>
    <row r="466" ht="15.75" customHeight="1">
      <c r="I466" s="542"/>
    </row>
    <row r="467" ht="15.75" customHeight="1">
      <c r="I467" s="542"/>
    </row>
    <row r="468" ht="15.75" customHeight="1">
      <c r="I468" s="542"/>
    </row>
    <row r="469" ht="15.75" customHeight="1">
      <c r="I469" s="542"/>
    </row>
    <row r="470" ht="15.75" customHeight="1">
      <c r="I470" s="542"/>
    </row>
    <row r="471" ht="15.75" customHeight="1">
      <c r="I471" s="542"/>
    </row>
    <row r="472" ht="15.75" customHeight="1">
      <c r="I472" s="542"/>
    </row>
    <row r="473" ht="15.75" customHeight="1">
      <c r="I473" s="542"/>
    </row>
    <row r="474" ht="15.75" customHeight="1">
      <c r="I474" s="542"/>
    </row>
    <row r="475" ht="15.75" customHeight="1">
      <c r="I475" s="542"/>
    </row>
    <row r="476" ht="15.75" customHeight="1">
      <c r="I476" s="542"/>
    </row>
    <row r="477" ht="15.75" customHeight="1">
      <c r="I477" s="542"/>
    </row>
    <row r="478" ht="15.75" customHeight="1">
      <c r="I478" s="542"/>
    </row>
    <row r="479" ht="15.75" customHeight="1">
      <c r="I479" s="542"/>
    </row>
    <row r="480" ht="15.75" customHeight="1">
      <c r="I480" s="542"/>
    </row>
    <row r="481" ht="15.75" customHeight="1">
      <c r="I481" s="542"/>
    </row>
    <row r="482" ht="15.75" customHeight="1">
      <c r="I482" s="542"/>
    </row>
    <row r="483" ht="15.75" customHeight="1">
      <c r="I483" s="542"/>
    </row>
    <row r="484" ht="15.75" customHeight="1">
      <c r="I484" s="542"/>
    </row>
    <row r="485" ht="15.75" customHeight="1">
      <c r="I485" s="542"/>
    </row>
    <row r="486" ht="15.75" customHeight="1">
      <c r="I486" s="542"/>
    </row>
    <row r="487" ht="15.75" customHeight="1">
      <c r="I487" s="542"/>
    </row>
    <row r="488" ht="15.75" customHeight="1">
      <c r="I488" s="542"/>
    </row>
    <row r="489" ht="15.75" customHeight="1">
      <c r="I489" s="542"/>
    </row>
    <row r="490" ht="15.75" customHeight="1">
      <c r="I490" s="542"/>
    </row>
    <row r="491" ht="15.75" customHeight="1">
      <c r="I491" s="542"/>
    </row>
    <row r="492" ht="15.75" customHeight="1">
      <c r="I492" s="542"/>
    </row>
    <row r="493" ht="15.75" customHeight="1">
      <c r="I493" s="542"/>
    </row>
    <row r="494" ht="15.75" customHeight="1">
      <c r="I494" s="542"/>
    </row>
    <row r="495" ht="15.75" customHeight="1">
      <c r="I495" s="542"/>
    </row>
    <row r="496" ht="15.75" customHeight="1">
      <c r="I496" s="542"/>
    </row>
    <row r="497" ht="15.75" customHeight="1">
      <c r="I497" s="542"/>
    </row>
    <row r="498" ht="15.75" customHeight="1">
      <c r="I498" s="542"/>
    </row>
    <row r="499" ht="15.75" customHeight="1">
      <c r="I499" s="542"/>
    </row>
    <row r="500" ht="15.75" customHeight="1">
      <c r="I500" s="542"/>
    </row>
    <row r="501" ht="15.75" customHeight="1">
      <c r="I501" s="542"/>
    </row>
    <row r="502" ht="15.75" customHeight="1">
      <c r="I502" s="542"/>
    </row>
    <row r="503" ht="15.75" customHeight="1">
      <c r="I503" s="542"/>
    </row>
    <row r="504" ht="15.75" customHeight="1">
      <c r="I504" s="542"/>
    </row>
    <row r="505" ht="15.75" customHeight="1">
      <c r="I505" s="542"/>
    </row>
    <row r="506" ht="15.75" customHeight="1">
      <c r="I506" s="542"/>
    </row>
    <row r="507" ht="15.75" customHeight="1">
      <c r="I507" s="542"/>
    </row>
    <row r="508" ht="15.75" customHeight="1">
      <c r="I508" s="542"/>
    </row>
    <row r="509" ht="15.75" customHeight="1">
      <c r="I509" s="542"/>
    </row>
    <row r="510" ht="15.75" customHeight="1">
      <c r="I510" s="542"/>
    </row>
    <row r="511" ht="15.75" customHeight="1">
      <c r="I511" s="542"/>
    </row>
    <row r="512" ht="15.75" customHeight="1">
      <c r="I512" s="542"/>
    </row>
    <row r="513" ht="15.75" customHeight="1">
      <c r="I513" s="542"/>
    </row>
    <row r="514" ht="15.75" customHeight="1">
      <c r="I514" s="542"/>
    </row>
    <row r="515" ht="15.75" customHeight="1">
      <c r="I515" s="542"/>
    </row>
    <row r="516" ht="15.75" customHeight="1">
      <c r="I516" s="542"/>
    </row>
    <row r="517" ht="15.75" customHeight="1">
      <c r="I517" s="542"/>
    </row>
    <row r="518" ht="15.75" customHeight="1">
      <c r="I518" s="542"/>
    </row>
    <row r="519" ht="15.75" customHeight="1">
      <c r="I519" s="542"/>
    </row>
    <row r="520" ht="15.75" customHeight="1">
      <c r="I520" s="542"/>
    </row>
    <row r="521" ht="15.75" customHeight="1">
      <c r="I521" s="542"/>
    </row>
    <row r="522" ht="15.75" customHeight="1">
      <c r="I522" s="542"/>
    </row>
    <row r="523" ht="15.75" customHeight="1">
      <c r="I523" s="542"/>
    </row>
    <row r="524" ht="15.75" customHeight="1">
      <c r="I524" s="542"/>
    </row>
    <row r="525" ht="15.75" customHeight="1">
      <c r="I525" s="542"/>
    </row>
    <row r="526" ht="15.75" customHeight="1">
      <c r="I526" s="542"/>
    </row>
    <row r="527" ht="15.75" customHeight="1">
      <c r="I527" s="542"/>
    </row>
    <row r="528" ht="15.75" customHeight="1">
      <c r="I528" s="542"/>
    </row>
    <row r="529" ht="15.75" customHeight="1">
      <c r="I529" s="542"/>
    </row>
    <row r="530" ht="15.75" customHeight="1">
      <c r="I530" s="542"/>
    </row>
    <row r="531" ht="15.75" customHeight="1">
      <c r="I531" s="542"/>
    </row>
    <row r="532" ht="15.75" customHeight="1">
      <c r="I532" s="542"/>
    </row>
    <row r="533" ht="15.75" customHeight="1">
      <c r="I533" s="542"/>
    </row>
    <row r="534" ht="15.75" customHeight="1">
      <c r="I534" s="542"/>
    </row>
    <row r="535" ht="15.75" customHeight="1">
      <c r="I535" s="542"/>
    </row>
    <row r="536" ht="15.75" customHeight="1">
      <c r="I536" s="542"/>
    </row>
    <row r="537" ht="15.75" customHeight="1">
      <c r="I537" s="542"/>
    </row>
    <row r="538" ht="15.75" customHeight="1">
      <c r="I538" s="542"/>
    </row>
    <row r="539" ht="15.75" customHeight="1">
      <c r="I539" s="542"/>
    </row>
    <row r="540" ht="15.75" customHeight="1">
      <c r="I540" s="542"/>
    </row>
    <row r="541" ht="15.75" customHeight="1">
      <c r="I541" s="542"/>
    </row>
    <row r="542" ht="15.75" customHeight="1">
      <c r="I542" s="542"/>
    </row>
    <row r="543" ht="15.75" customHeight="1">
      <c r="I543" s="542"/>
    </row>
    <row r="544" ht="15.75" customHeight="1">
      <c r="I544" s="542"/>
    </row>
    <row r="545" ht="15.75" customHeight="1">
      <c r="I545" s="542"/>
    </row>
    <row r="546" ht="15.75" customHeight="1">
      <c r="I546" s="542"/>
    </row>
    <row r="547" ht="15.75" customHeight="1">
      <c r="I547" s="542"/>
    </row>
    <row r="548" ht="15.75" customHeight="1">
      <c r="I548" s="542"/>
    </row>
    <row r="549" ht="15.75" customHeight="1">
      <c r="I549" s="542"/>
    </row>
    <row r="550" ht="15.75" customHeight="1">
      <c r="I550" s="542"/>
    </row>
    <row r="551" ht="15.75" customHeight="1">
      <c r="I551" s="542"/>
    </row>
    <row r="552" ht="15.75" customHeight="1">
      <c r="I552" s="542"/>
    </row>
    <row r="553" ht="15.75" customHeight="1">
      <c r="I553" s="542"/>
    </row>
    <row r="554" ht="15.75" customHeight="1">
      <c r="I554" s="542"/>
    </row>
    <row r="555" ht="15.75" customHeight="1">
      <c r="I555" s="542"/>
    </row>
    <row r="556" ht="15.75" customHeight="1">
      <c r="I556" s="542"/>
    </row>
    <row r="557" ht="15.75" customHeight="1">
      <c r="I557" s="542"/>
    </row>
    <row r="558" ht="15.75" customHeight="1">
      <c r="I558" s="542"/>
    </row>
    <row r="559" ht="15.75" customHeight="1">
      <c r="I559" s="542"/>
    </row>
    <row r="560" ht="15.75" customHeight="1">
      <c r="I560" s="542"/>
    </row>
    <row r="561" ht="15.75" customHeight="1">
      <c r="I561" s="542"/>
    </row>
    <row r="562" ht="15.75" customHeight="1">
      <c r="I562" s="542"/>
    </row>
    <row r="563" ht="15.75" customHeight="1">
      <c r="I563" s="542"/>
    </row>
    <row r="564" ht="15.75" customHeight="1">
      <c r="I564" s="542"/>
    </row>
    <row r="565" ht="15.75" customHeight="1">
      <c r="I565" s="542"/>
    </row>
    <row r="566" ht="15.75" customHeight="1">
      <c r="I566" s="542"/>
    </row>
    <row r="567" ht="15.75" customHeight="1">
      <c r="I567" s="542"/>
    </row>
    <row r="568" ht="15.75" customHeight="1">
      <c r="I568" s="542"/>
    </row>
    <row r="569" ht="15.75" customHeight="1">
      <c r="I569" s="542"/>
    </row>
    <row r="570" ht="15.75" customHeight="1">
      <c r="I570" s="542"/>
    </row>
    <row r="571" ht="15.75" customHeight="1">
      <c r="I571" s="542"/>
    </row>
    <row r="572" ht="15.75" customHeight="1">
      <c r="I572" s="542"/>
    </row>
    <row r="573" ht="15.75" customHeight="1">
      <c r="I573" s="542"/>
    </row>
    <row r="574" ht="15.75" customHeight="1">
      <c r="I574" s="542"/>
    </row>
    <row r="575" ht="15.75" customHeight="1">
      <c r="I575" s="542"/>
    </row>
    <row r="576" ht="15.75" customHeight="1">
      <c r="I576" s="542"/>
    </row>
    <row r="577" ht="15.75" customHeight="1">
      <c r="I577" s="542"/>
    </row>
    <row r="578" ht="15.75" customHeight="1">
      <c r="I578" s="542"/>
    </row>
    <row r="579" ht="15.75" customHeight="1">
      <c r="I579" s="542"/>
    </row>
    <row r="580" ht="15.75" customHeight="1">
      <c r="I580" s="542"/>
    </row>
    <row r="581" ht="15.75" customHeight="1">
      <c r="I581" s="542"/>
    </row>
    <row r="582" ht="15.75" customHeight="1">
      <c r="I582" s="542"/>
    </row>
    <row r="583" ht="15.75" customHeight="1">
      <c r="I583" s="542"/>
    </row>
    <row r="584" ht="15.75" customHeight="1">
      <c r="I584" s="542"/>
    </row>
    <row r="585" ht="15.75" customHeight="1">
      <c r="I585" s="542"/>
    </row>
    <row r="586" ht="15.75" customHeight="1">
      <c r="I586" s="542"/>
    </row>
    <row r="587" ht="15.75" customHeight="1">
      <c r="I587" s="542"/>
    </row>
    <row r="588" ht="15.75" customHeight="1">
      <c r="I588" s="542"/>
    </row>
    <row r="589" ht="15.75" customHeight="1">
      <c r="I589" s="542"/>
    </row>
    <row r="590" ht="15.75" customHeight="1">
      <c r="I590" s="542"/>
    </row>
    <row r="591" ht="15.75" customHeight="1">
      <c r="I591" s="542"/>
    </row>
    <row r="592" ht="15.75" customHeight="1">
      <c r="I592" s="542"/>
    </row>
    <row r="593" ht="15.75" customHeight="1">
      <c r="I593" s="542"/>
    </row>
    <row r="594" ht="15.75" customHeight="1">
      <c r="I594" s="542"/>
    </row>
    <row r="595" ht="15.75" customHeight="1">
      <c r="I595" s="542"/>
    </row>
    <row r="596" ht="15.75" customHeight="1">
      <c r="I596" s="542"/>
    </row>
    <row r="597" ht="15.75" customHeight="1">
      <c r="I597" s="542"/>
    </row>
    <row r="598" ht="15.75" customHeight="1">
      <c r="I598" s="542"/>
    </row>
    <row r="599" ht="15.75" customHeight="1">
      <c r="I599" s="542"/>
    </row>
    <row r="600" ht="15.75" customHeight="1">
      <c r="I600" s="542"/>
    </row>
    <row r="601" ht="15.75" customHeight="1">
      <c r="I601" s="542"/>
    </row>
    <row r="602" ht="15.75" customHeight="1">
      <c r="I602" s="542"/>
    </row>
    <row r="603" ht="15.75" customHeight="1">
      <c r="I603" s="542"/>
    </row>
    <row r="604" ht="15.75" customHeight="1">
      <c r="I604" s="542"/>
    </row>
    <row r="605" ht="15.75" customHeight="1">
      <c r="I605" s="542"/>
    </row>
    <row r="606" ht="15.75" customHeight="1">
      <c r="I606" s="542"/>
    </row>
    <row r="607" ht="15.75" customHeight="1">
      <c r="I607" s="542"/>
    </row>
    <row r="608" ht="15.75" customHeight="1">
      <c r="I608" s="542"/>
    </row>
    <row r="609" ht="15.75" customHeight="1">
      <c r="I609" s="542"/>
    </row>
    <row r="610" ht="15.75" customHeight="1">
      <c r="I610" s="542"/>
    </row>
    <row r="611" ht="15.75" customHeight="1">
      <c r="I611" s="542"/>
    </row>
    <row r="612" ht="15.75" customHeight="1">
      <c r="I612" s="542"/>
    </row>
    <row r="613" ht="15.75" customHeight="1">
      <c r="I613" s="542"/>
    </row>
    <row r="614" ht="15.75" customHeight="1">
      <c r="I614" s="542"/>
    </row>
    <row r="615" ht="15.75" customHeight="1">
      <c r="I615" s="542"/>
    </row>
    <row r="616" ht="15.75" customHeight="1">
      <c r="I616" s="542"/>
    </row>
    <row r="617" ht="15.75" customHeight="1">
      <c r="I617" s="542"/>
    </row>
    <row r="618" ht="15.75" customHeight="1">
      <c r="I618" s="542"/>
    </row>
    <row r="619" ht="15.75" customHeight="1">
      <c r="I619" s="542"/>
    </row>
    <row r="620" ht="15.75" customHeight="1">
      <c r="I620" s="542"/>
    </row>
    <row r="621" ht="15.75" customHeight="1">
      <c r="I621" s="542"/>
    </row>
    <row r="622" ht="15.75" customHeight="1">
      <c r="I622" s="542"/>
    </row>
    <row r="623" ht="15.75" customHeight="1">
      <c r="I623" s="542"/>
    </row>
    <row r="624" ht="15.75" customHeight="1">
      <c r="I624" s="542"/>
    </row>
    <row r="625" ht="15.75" customHeight="1">
      <c r="I625" s="542"/>
    </row>
    <row r="626" ht="15.75" customHeight="1">
      <c r="I626" s="542"/>
    </row>
    <row r="627" ht="15.75" customHeight="1">
      <c r="I627" s="542"/>
    </row>
    <row r="628" ht="15.75" customHeight="1">
      <c r="I628" s="542"/>
    </row>
    <row r="629" ht="15.75" customHeight="1">
      <c r="I629" s="542"/>
    </row>
    <row r="630" ht="15.75" customHeight="1">
      <c r="I630" s="542"/>
    </row>
    <row r="631" ht="15.75" customHeight="1">
      <c r="I631" s="542"/>
    </row>
    <row r="632" ht="15.75" customHeight="1">
      <c r="I632" s="542"/>
    </row>
    <row r="633" ht="15.75" customHeight="1">
      <c r="I633" s="542"/>
    </row>
    <row r="634" ht="15.75" customHeight="1">
      <c r="I634" s="542"/>
    </row>
    <row r="635" ht="15.75" customHeight="1">
      <c r="I635" s="542"/>
    </row>
    <row r="636" ht="15.75" customHeight="1">
      <c r="I636" s="542"/>
    </row>
    <row r="637" ht="15.75" customHeight="1">
      <c r="I637" s="542"/>
    </row>
    <row r="638" ht="15.75" customHeight="1">
      <c r="I638" s="542"/>
    </row>
    <row r="639" ht="15.75" customHeight="1">
      <c r="I639" s="542"/>
    </row>
    <row r="640" ht="15.75" customHeight="1">
      <c r="I640" s="542"/>
    </row>
    <row r="641" ht="15.75" customHeight="1">
      <c r="I641" s="542"/>
    </row>
    <row r="642" ht="15.75" customHeight="1">
      <c r="I642" s="542"/>
    </row>
    <row r="643" ht="15.75" customHeight="1">
      <c r="I643" s="542"/>
    </row>
    <row r="644" ht="15.75" customHeight="1">
      <c r="I644" s="542"/>
    </row>
    <row r="645" ht="15.75" customHeight="1">
      <c r="I645" s="542"/>
    </row>
    <row r="646" ht="15.75" customHeight="1">
      <c r="I646" s="542"/>
    </row>
    <row r="647" ht="15.75" customHeight="1">
      <c r="I647" s="542"/>
    </row>
    <row r="648" ht="15.75" customHeight="1">
      <c r="I648" s="542"/>
    </row>
    <row r="649" ht="15.75" customHeight="1">
      <c r="I649" s="542"/>
    </row>
    <row r="650" ht="15.75" customHeight="1">
      <c r="I650" s="542"/>
    </row>
    <row r="651" ht="15.75" customHeight="1">
      <c r="I651" s="542"/>
    </row>
    <row r="652" ht="15.75" customHeight="1">
      <c r="I652" s="542"/>
    </row>
    <row r="653" ht="15.75" customHeight="1">
      <c r="I653" s="542"/>
    </row>
    <row r="654" ht="15.75" customHeight="1">
      <c r="I654" s="542"/>
    </row>
    <row r="655" ht="15.75" customHeight="1">
      <c r="I655" s="542"/>
    </row>
    <row r="656" ht="15.75" customHeight="1">
      <c r="I656" s="542"/>
    </row>
    <row r="657" ht="15.75" customHeight="1">
      <c r="I657" s="542"/>
    </row>
    <row r="658" ht="15.75" customHeight="1">
      <c r="I658" s="542"/>
    </row>
    <row r="659" ht="15.75" customHeight="1">
      <c r="I659" s="542"/>
    </row>
    <row r="660" ht="15.75" customHeight="1">
      <c r="I660" s="542"/>
    </row>
    <row r="661" ht="15.75" customHeight="1">
      <c r="I661" s="542"/>
    </row>
    <row r="662" ht="15.75" customHeight="1">
      <c r="I662" s="542"/>
    </row>
    <row r="663" ht="15.75" customHeight="1">
      <c r="I663" s="542"/>
    </row>
    <row r="664" ht="15.75" customHeight="1">
      <c r="I664" s="542"/>
    </row>
    <row r="665" ht="15.75" customHeight="1">
      <c r="I665" s="542"/>
    </row>
    <row r="666" ht="15.75" customHeight="1">
      <c r="I666" s="542"/>
    </row>
    <row r="667" ht="15.75" customHeight="1">
      <c r="I667" s="542"/>
    </row>
    <row r="668" ht="15.75" customHeight="1">
      <c r="I668" s="542"/>
    </row>
    <row r="669" ht="15.75" customHeight="1">
      <c r="I669" s="542"/>
    </row>
    <row r="670" ht="15.75" customHeight="1">
      <c r="I670" s="542"/>
    </row>
    <row r="671" ht="15.75" customHeight="1">
      <c r="I671" s="542"/>
    </row>
    <row r="672" ht="15.75" customHeight="1">
      <c r="I672" s="542"/>
    </row>
    <row r="673" ht="15.75" customHeight="1">
      <c r="I673" s="542"/>
    </row>
    <row r="674" ht="15.75" customHeight="1">
      <c r="I674" s="542"/>
    </row>
    <row r="675" ht="15.75" customHeight="1">
      <c r="I675" s="542"/>
    </row>
    <row r="676" ht="15.75" customHeight="1">
      <c r="I676" s="542"/>
    </row>
    <row r="677" ht="15.75" customHeight="1">
      <c r="I677" s="542"/>
    </row>
    <row r="678" ht="15.75" customHeight="1">
      <c r="I678" s="542"/>
    </row>
    <row r="679" ht="15.75" customHeight="1">
      <c r="I679" s="542"/>
    </row>
    <row r="680" ht="15.75" customHeight="1">
      <c r="I680" s="542"/>
    </row>
    <row r="681" ht="15.75" customHeight="1">
      <c r="I681" s="542"/>
    </row>
    <row r="682" ht="15.75" customHeight="1">
      <c r="I682" s="542"/>
    </row>
    <row r="683" ht="15.75" customHeight="1">
      <c r="I683" s="542"/>
    </row>
    <row r="684" ht="15.75" customHeight="1">
      <c r="I684" s="542"/>
    </row>
    <row r="685" ht="15.75" customHeight="1">
      <c r="I685" s="542"/>
    </row>
    <row r="686" ht="15.75" customHeight="1">
      <c r="I686" s="542"/>
    </row>
    <row r="687" ht="15.75" customHeight="1">
      <c r="I687" s="542"/>
    </row>
    <row r="688" ht="15.75" customHeight="1">
      <c r="I688" s="542"/>
    </row>
    <row r="689" ht="15.75" customHeight="1">
      <c r="I689" s="542"/>
    </row>
    <row r="690" ht="15.75" customHeight="1">
      <c r="I690" s="542"/>
    </row>
    <row r="691" ht="15.75" customHeight="1">
      <c r="I691" s="542"/>
    </row>
    <row r="692" ht="15.75" customHeight="1">
      <c r="I692" s="542"/>
    </row>
    <row r="693" ht="15.75" customHeight="1">
      <c r="I693" s="542"/>
    </row>
    <row r="694" ht="15.75" customHeight="1">
      <c r="I694" s="542"/>
    </row>
    <row r="695" ht="15.75" customHeight="1">
      <c r="I695" s="542"/>
    </row>
    <row r="696" ht="15.75" customHeight="1">
      <c r="I696" s="542"/>
    </row>
    <row r="697" ht="15.75" customHeight="1">
      <c r="I697" s="542"/>
    </row>
    <row r="698" ht="15.75" customHeight="1">
      <c r="I698" s="542"/>
    </row>
    <row r="699" ht="15.75" customHeight="1">
      <c r="I699" s="542"/>
    </row>
    <row r="700" ht="15.75" customHeight="1">
      <c r="I700" s="542"/>
    </row>
    <row r="701" ht="15.75" customHeight="1">
      <c r="I701" s="542"/>
    </row>
    <row r="702" ht="15.75" customHeight="1">
      <c r="I702" s="542"/>
    </row>
    <row r="703" ht="15.75" customHeight="1">
      <c r="I703" s="542"/>
    </row>
    <row r="704" ht="15.75" customHeight="1">
      <c r="I704" s="542"/>
    </row>
    <row r="705" ht="15.75" customHeight="1">
      <c r="I705" s="542"/>
    </row>
    <row r="706" ht="15.75" customHeight="1">
      <c r="I706" s="542"/>
    </row>
    <row r="707" ht="15.75" customHeight="1">
      <c r="I707" s="542"/>
    </row>
    <row r="708" ht="15.75" customHeight="1">
      <c r="I708" s="542"/>
    </row>
    <row r="709" ht="15.75" customHeight="1">
      <c r="I709" s="542"/>
    </row>
    <row r="710" ht="15.75" customHeight="1">
      <c r="I710" s="542"/>
    </row>
    <row r="711" ht="15.75" customHeight="1">
      <c r="I711" s="542"/>
    </row>
    <row r="712" ht="15.75" customHeight="1">
      <c r="I712" s="542"/>
    </row>
    <row r="713" ht="15.75" customHeight="1">
      <c r="I713" s="542"/>
    </row>
    <row r="714" ht="15.75" customHeight="1">
      <c r="I714" s="542"/>
    </row>
    <row r="715" ht="15.75" customHeight="1">
      <c r="I715" s="542"/>
    </row>
    <row r="716" ht="15.75" customHeight="1">
      <c r="I716" s="542"/>
    </row>
    <row r="717" ht="15.75" customHeight="1">
      <c r="I717" s="542"/>
    </row>
    <row r="718" ht="15.75" customHeight="1">
      <c r="I718" s="542"/>
    </row>
    <row r="719" ht="15.75" customHeight="1">
      <c r="I719" s="542"/>
    </row>
    <row r="720" ht="15.75" customHeight="1">
      <c r="I720" s="542"/>
    </row>
    <row r="721" ht="15.75" customHeight="1">
      <c r="I721" s="542"/>
    </row>
    <row r="722" ht="15.75" customHeight="1">
      <c r="I722" s="542"/>
    </row>
    <row r="723" ht="15.75" customHeight="1">
      <c r="I723" s="542"/>
    </row>
    <row r="724" ht="15.75" customHeight="1">
      <c r="I724" s="542"/>
    </row>
    <row r="725" ht="15.75" customHeight="1">
      <c r="I725" s="542"/>
    </row>
    <row r="726" ht="15.75" customHeight="1">
      <c r="I726" s="542"/>
    </row>
    <row r="727" ht="15.75" customHeight="1">
      <c r="I727" s="542"/>
    </row>
    <row r="728" ht="15.75" customHeight="1">
      <c r="I728" s="542"/>
    </row>
    <row r="729" ht="15.75" customHeight="1">
      <c r="I729" s="542"/>
    </row>
    <row r="730" ht="15.75" customHeight="1">
      <c r="I730" s="542"/>
    </row>
    <row r="731" ht="15.75" customHeight="1">
      <c r="I731" s="542"/>
    </row>
    <row r="732" ht="15.75" customHeight="1">
      <c r="I732" s="542"/>
    </row>
    <row r="733" ht="15.75" customHeight="1">
      <c r="I733" s="542"/>
    </row>
    <row r="734" ht="15.75" customHeight="1">
      <c r="I734" s="542"/>
    </row>
    <row r="735" ht="15.75" customHeight="1">
      <c r="I735" s="542"/>
    </row>
    <row r="736" ht="15.75" customHeight="1">
      <c r="I736" s="542"/>
    </row>
    <row r="737" ht="15.75" customHeight="1">
      <c r="I737" s="542"/>
    </row>
    <row r="738" ht="15.75" customHeight="1">
      <c r="I738" s="542"/>
    </row>
    <row r="739" ht="15.75" customHeight="1">
      <c r="I739" s="542"/>
    </row>
    <row r="740" ht="15.75" customHeight="1">
      <c r="I740" s="542"/>
    </row>
    <row r="741" ht="15.75" customHeight="1">
      <c r="I741" s="542"/>
    </row>
    <row r="742" ht="15.75" customHeight="1">
      <c r="I742" s="542"/>
    </row>
    <row r="743" ht="15.75" customHeight="1">
      <c r="I743" s="542"/>
    </row>
    <row r="744" ht="15.75" customHeight="1">
      <c r="I744" s="542"/>
    </row>
    <row r="745" ht="15.75" customHeight="1">
      <c r="I745" s="542"/>
    </row>
    <row r="746" ht="15.75" customHeight="1">
      <c r="I746" s="542"/>
    </row>
    <row r="747" ht="15.75" customHeight="1">
      <c r="I747" s="542"/>
    </row>
    <row r="748" ht="15.75" customHeight="1">
      <c r="I748" s="542"/>
    </row>
    <row r="749" ht="15.75" customHeight="1">
      <c r="I749" s="542"/>
    </row>
    <row r="750" ht="15.75" customHeight="1">
      <c r="I750" s="542"/>
    </row>
    <row r="751" ht="15.75" customHeight="1">
      <c r="I751" s="542"/>
    </row>
    <row r="752" ht="15.75" customHeight="1">
      <c r="I752" s="542"/>
    </row>
    <row r="753" ht="15.75" customHeight="1">
      <c r="I753" s="542"/>
    </row>
    <row r="754" ht="15.75" customHeight="1">
      <c r="I754" s="542"/>
    </row>
    <row r="755" ht="15.75" customHeight="1">
      <c r="I755" s="542"/>
    </row>
    <row r="756" ht="15.75" customHeight="1">
      <c r="I756" s="542"/>
    </row>
    <row r="757" ht="15.75" customHeight="1">
      <c r="I757" s="542"/>
    </row>
    <row r="758" ht="15.75" customHeight="1">
      <c r="I758" s="542"/>
    </row>
    <row r="759" ht="15.75" customHeight="1">
      <c r="I759" s="542"/>
    </row>
    <row r="760" ht="15.75" customHeight="1">
      <c r="I760" s="542"/>
    </row>
    <row r="761" ht="15.75" customHeight="1">
      <c r="I761" s="542"/>
    </row>
    <row r="762" ht="15.75" customHeight="1">
      <c r="I762" s="542"/>
    </row>
    <row r="763" ht="15.75" customHeight="1">
      <c r="I763" s="542"/>
    </row>
    <row r="764" ht="15.75" customHeight="1">
      <c r="I764" s="542"/>
    </row>
    <row r="765" ht="15.75" customHeight="1">
      <c r="I765" s="542"/>
    </row>
    <row r="766" ht="15.75" customHeight="1">
      <c r="I766" s="542"/>
    </row>
    <row r="767" ht="15.75" customHeight="1">
      <c r="I767" s="542"/>
    </row>
    <row r="768" ht="15.75" customHeight="1">
      <c r="I768" s="542"/>
    </row>
    <row r="769" ht="15.75" customHeight="1">
      <c r="I769" s="542"/>
    </row>
    <row r="770" ht="15.75" customHeight="1">
      <c r="I770" s="542"/>
    </row>
    <row r="771" ht="15.75" customHeight="1">
      <c r="I771" s="542"/>
    </row>
    <row r="772" ht="15.75" customHeight="1">
      <c r="I772" s="542"/>
    </row>
    <row r="773" ht="15.75" customHeight="1">
      <c r="I773" s="542"/>
    </row>
    <row r="774" ht="15.75" customHeight="1">
      <c r="I774" s="542"/>
    </row>
    <row r="775" ht="15.75" customHeight="1">
      <c r="I775" s="542"/>
    </row>
    <row r="776" ht="15.75" customHeight="1">
      <c r="I776" s="542"/>
    </row>
    <row r="777" ht="15.75" customHeight="1">
      <c r="I777" s="542"/>
    </row>
    <row r="778" ht="15.75" customHeight="1">
      <c r="I778" s="542"/>
    </row>
    <row r="779" ht="15.75" customHeight="1">
      <c r="I779" s="542"/>
    </row>
    <row r="780" ht="15.75" customHeight="1">
      <c r="I780" s="542"/>
    </row>
    <row r="781" ht="15.75" customHeight="1">
      <c r="I781" s="542"/>
    </row>
    <row r="782" ht="15.75" customHeight="1">
      <c r="I782" s="542"/>
    </row>
    <row r="783" ht="15.75" customHeight="1">
      <c r="I783" s="542"/>
    </row>
    <row r="784" ht="15.75" customHeight="1">
      <c r="I784" s="542"/>
    </row>
    <row r="785" ht="15.75" customHeight="1">
      <c r="I785" s="542"/>
    </row>
    <row r="786" ht="15.75" customHeight="1">
      <c r="I786" s="542"/>
    </row>
    <row r="787" ht="15.75" customHeight="1">
      <c r="I787" s="542"/>
    </row>
    <row r="788" ht="15.75" customHeight="1">
      <c r="I788" s="542"/>
    </row>
    <row r="789" ht="15.75" customHeight="1">
      <c r="I789" s="542"/>
    </row>
    <row r="790" ht="15.75" customHeight="1">
      <c r="I790" s="542"/>
    </row>
    <row r="791" ht="15.75" customHeight="1">
      <c r="I791" s="542"/>
    </row>
    <row r="792" ht="15.75" customHeight="1">
      <c r="I792" s="542"/>
    </row>
    <row r="793" ht="15.75" customHeight="1">
      <c r="I793" s="542"/>
    </row>
    <row r="794" ht="15.75" customHeight="1">
      <c r="I794" s="542"/>
    </row>
    <row r="795" ht="15.75" customHeight="1">
      <c r="I795" s="542"/>
    </row>
    <row r="796" ht="15.75" customHeight="1">
      <c r="I796" s="542"/>
    </row>
    <row r="797" ht="15.75" customHeight="1">
      <c r="I797" s="542"/>
    </row>
    <row r="798" ht="15.75" customHeight="1">
      <c r="I798" s="542"/>
    </row>
    <row r="799" ht="15.75" customHeight="1">
      <c r="I799" s="542"/>
    </row>
    <row r="800" ht="15.75" customHeight="1">
      <c r="I800" s="542"/>
    </row>
    <row r="801" ht="15.75" customHeight="1">
      <c r="I801" s="542"/>
    </row>
    <row r="802" ht="15.75" customHeight="1">
      <c r="I802" s="542"/>
    </row>
    <row r="803" ht="15.75" customHeight="1">
      <c r="I803" s="542"/>
    </row>
    <row r="804" ht="15.75" customHeight="1">
      <c r="I804" s="542"/>
    </row>
    <row r="805" ht="15.75" customHeight="1">
      <c r="I805" s="542"/>
    </row>
    <row r="806" ht="15.75" customHeight="1">
      <c r="I806" s="542"/>
    </row>
    <row r="807" ht="15.75" customHeight="1">
      <c r="I807" s="542"/>
    </row>
    <row r="808" ht="15.75" customHeight="1">
      <c r="I808" s="542"/>
    </row>
    <row r="809" ht="15.75" customHeight="1">
      <c r="I809" s="542"/>
    </row>
    <row r="810" ht="15.75" customHeight="1">
      <c r="I810" s="542"/>
    </row>
    <row r="811" ht="15.75" customHeight="1">
      <c r="I811" s="542"/>
    </row>
    <row r="812" ht="15.75" customHeight="1">
      <c r="I812" s="542"/>
    </row>
    <row r="813" ht="15.75" customHeight="1">
      <c r="I813" s="542"/>
    </row>
    <row r="814" ht="15.75" customHeight="1">
      <c r="I814" s="542"/>
    </row>
    <row r="815" ht="15.75" customHeight="1">
      <c r="I815" s="542"/>
    </row>
    <row r="816" ht="15.75" customHeight="1">
      <c r="I816" s="542"/>
    </row>
    <row r="817" ht="15.75" customHeight="1">
      <c r="I817" s="542"/>
    </row>
    <row r="818" ht="15.75" customHeight="1">
      <c r="I818" s="542"/>
    </row>
    <row r="819" ht="15.75" customHeight="1">
      <c r="I819" s="542"/>
    </row>
    <row r="820" ht="15.75" customHeight="1">
      <c r="I820" s="542"/>
    </row>
    <row r="821" ht="15.75" customHeight="1">
      <c r="I821" s="542"/>
    </row>
    <row r="822" ht="15.75" customHeight="1">
      <c r="I822" s="542"/>
    </row>
    <row r="823" ht="15.75" customHeight="1">
      <c r="I823" s="542"/>
    </row>
    <row r="824" ht="15.75" customHeight="1">
      <c r="I824" s="542"/>
    </row>
    <row r="825" ht="15.75" customHeight="1">
      <c r="I825" s="542"/>
    </row>
    <row r="826" ht="15.75" customHeight="1">
      <c r="I826" s="542"/>
    </row>
    <row r="827" ht="15.75" customHeight="1">
      <c r="I827" s="542"/>
    </row>
    <row r="828" ht="15.75" customHeight="1">
      <c r="I828" s="542"/>
    </row>
    <row r="829" ht="15.75" customHeight="1">
      <c r="I829" s="542"/>
    </row>
    <row r="830" ht="15.75" customHeight="1">
      <c r="I830" s="542"/>
    </row>
    <row r="831" ht="15.75" customHeight="1">
      <c r="I831" s="542"/>
    </row>
    <row r="832" ht="15.75" customHeight="1">
      <c r="I832" s="542"/>
    </row>
    <row r="833" ht="15.75" customHeight="1">
      <c r="I833" s="542"/>
    </row>
    <row r="834" ht="15.75" customHeight="1">
      <c r="I834" s="542"/>
    </row>
    <row r="835" ht="15.75" customHeight="1">
      <c r="I835" s="542"/>
    </row>
    <row r="836" ht="15.75" customHeight="1">
      <c r="I836" s="542"/>
    </row>
    <row r="837" ht="15.75" customHeight="1">
      <c r="I837" s="542"/>
    </row>
    <row r="838" ht="15.75" customHeight="1">
      <c r="I838" s="542"/>
    </row>
    <row r="839" ht="15.75" customHeight="1">
      <c r="I839" s="542"/>
    </row>
    <row r="840" ht="15.75" customHeight="1">
      <c r="I840" s="542"/>
    </row>
    <row r="841" ht="15.75" customHeight="1">
      <c r="I841" s="542"/>
    </row>
    <row r="842" ht="15.75" customHeight="1">
      <c r="I842" s="542"/>
    </row>
    <row r="843" ht="15.75" customHeight="1">
      <c r="I843" s="542"/>
    </row>
    <row r="844" ht="15.75" customHeight="1">
      <c r="I844" s="542"/>
    </row>
    <row r="845" ht="15.75" customHeight="1">
      <c r="I845" s="542"/>
    </row>
    <row r="846" ht="15.75" customHeight="1">
      <c r="I846" s="542"/>
    </row>
    <row r="847" ht="15.75" customHeight="1">
      <c r="I847" s="542"/>
    </row>
    <row r="848" ht="15.75" customHeight="1">
      <c r="I848" s="542"/>
    </row>
    <row r="849" ht="15.75" customHeight="1">
      <c r="I849" s="542"/>
    </row>
    <row r="850" ht="15.75" customHeight="1">
      <c r="I850" s="542"/>
    </row>
    <row r="851" ht="15.75" customHeight="1">
      <c r="I851" s="542"/>
    </row>
    <row r="852" ht="15.75" customHeight="1">
      <c r="I852" s="542"/>
    </row>
    <row r="853" ht="15.75" customHeight="1">
      <c r="I853" s="542"/>
    </row>
    <row r="854" ht="15.75" customHeight="1">
      <c r="I854" s="542"/>
    </row>
    <row r="855" ht="15.75" customHeight="1">
      <c r="I855" s="542"/>
    </row>
    <row r="856" ht="15.75" customHeight="1">
      <c r="I856" s="542"/>
    </row>
    <row r="857" ht="15.75" customHeight="1">
      <c r="I857" s="542"/>
    </row>
    <row r="858" ht="15.75" customHeight="1">
      <c r="I858" s="542"/>
    </row>
    <row r="859" ht="15.75" customHeight="1">
      <c r="I859" s="542"/>
    </row>
    <row r="860" ht="15.75" customHeight="1">
      <c r="I860" s="542"/>
    </row>
    <row r="861" ht="15.75" customHeight="1">
      <c r="I861" s="542"/>
    </row>
    <row r="862" ht="15.75" customHeight="1">
      <c r="I862" s="542"/>
    </row>
    <row r="863" ht="15.75" customHeight="1">
      <c r="I863" s="542"/>
    </row>
    <row r="864" ht="15.75" customHeight="1">
      <c r="I864" s="542"/>
    </row>
    <row r="865" ht="15.75" customHeight="1">
      <c r="I865" s="542"/>
    </row>
    <row r="866" ht="15.75" customHeight="1">
      <c r="I866" s="542"/>
    </row>
    <row r="867" ht="15.75" customHeight="1">
      <c r="I867" s="542"/>
    </row>
    <row r="868" ht="15.75" customHeight="1">
      <c r="I868" s="542"/>
    </row>
    <row r="869" ht="15.75" customHeight="1">
      <c r="I869" s="542"/>
    </row>
    <row r="870" ht="15.75" customHeight="1">
      <c r="I870" s="542"/>
    </row>
    <row r="871" ht="15.75" customHeight="1">
      <c r="I871" s="542"/>
    </row>
    <row r="872" ht="15.75" customHeight="1">
      <c r="I872" s="542"/>
    </row>
    <row r="873" ht="15.75" customHeight="1">
      <c r="I873" s="542"/>
    </row>
    <row r="874" ht="15.75" customHeight="1">
      <c r="I874" s="542"/>
    </row>
    <row r="875" ht="15.75" customHeight="1">
      <c r="I875" s="542"/>
    </row>
    <row r="876" ht="15.75" customHeight="1">
      <c r="I876" s="542"/>
    </row>
    <row r="877" ht="15.75" customHeight="1">
      <c r="I877" s="542"/>
    </row>
    <row r="878" ht="15.75" customHeight="1">
      <c r="I878" s="542"/>
    </row>
    <row r="879" ht="15.75" customHeight="1">
      <c r="I879" s="542"/>
    </row>
    <row r="880" ht="15.75" customHeight="1">
      <c r="I880" s="542"/>
    </row>
    <row r="881" ht="15.75" customHeight="1">
      <c r="I881" s="542"/>
    </row>
    <row r="882" ht="15.75" customHeight="1">
      <c r="I882" s="542"/>
    </row>
    <row r="883" ht="15.75" customHeight="1">
      <c r="I883" s="542"/>
    </row>
    <row r="884" ht="15.75" customHeight="1">
      <c r="I884" s="542"/>
    </row>
    <row r="885" ht="15.75" customHeight="1">
      <c r="I885" s="542"/>
    </row>
    <row r="886" ht="15.75" customHeight="1">
      <c r="I886" s="542"/>
    </row>
    <row r="887" ht="15.75" customHeight="1">
      <c r="I887" s="542"/>
    </row>
    <row r="888" ht="15.75" customHeight="1">
      <c r="I888" s="542"/>
    </row>
    <row r="889" ht="15.75" customHeight="1">
      <c r="I889" s="542"/>
    </row>
    <row r="890" ht="15.75" customHeight="1">
      <c r="I890" s="542"/>
    </row>
    <row r="891" ht="15.75" customHeight="1">
      <c r="I891" s="542"/>
    </row>
    <row r="892" ht="15.75" customHeight="1">
      <c r="I892" s="542"/>
    </row>
    <row r="893" ht="15.75" customHeight="1">
      <c r="I893" s="542"/>
    </row>
    <row r="894" ht="15.75" customHeight="1">
      <c r="I894" s="542"/>
    </row>
    <row r="895" ht="15.75" customHeight="1">
      <c r="I895" s="542"/>
    </row>
    <row r="896" ht="15.75" customHeight="1">
      <c r="I896" s="542"/>
    </row>
    <row r="897" ht="15.75" customHeight="1">
      <c r="I897" s="542"/>
    </row>
    <row r="898" ht="15.75" customHeight="1">
      <c r="I898" s="542"/>
    </row>
    <row r="899" ht="15.75" customHeight="1">
      <c r="I899" s="542"/>
    </row>
    <row r="900" ht="15.75" customHeight="1">
      <c r="I900" s="542"/>
    </row>
    <row r="901" ht="15.75" customHeight="1">
      <c r="I901" s="542"/>
    </row>
    <row r="902" ht="15.75" customHeight="1">
      <c r="I902" s="542"/>
    </row>
    <row r="903" ht="15.75" customHeight="1">
      <c r="I903" s="542"/>
    </row>
    <row r="904" ht="15.75" customHeight="1">
      <c r="I904" s="542"/>
    </row>
    <row r="905" ht="15.75" customHeight="1">
      <c r="I905" s="542"/>
    </row>
    <row r="906" ht="15.75" customHeight="1">
      <c r="I906" s="542"/>
    </row>
    <row r="907" ht="15.75" customHeight="1">
      <c r="I907" s="542"/>
    </row>
    <row r="908" ht="15.75" customHeight="1">
      <c r="I908" s="542"/>
    </row>
    <row r="909" ht="15.75" customHeight="1">
      <c r="I909" s="542"/>
    </row>
    <row r="910" ht="15.75" customHeight="1">
      <c r="I910" s="542"/>
    </row>
    <row r="911" ht="15.75" customHeight="1">
      <c r="I911" s="542"/>
    </row>
    <row r="912" ht="15.75" customHeight="1">
      <c r="I912" s="542"/>
    </row>
    <row r="913" ht="15.75" customHeight="1">
      <c r="I913" s="542"/>
    </row>
    <row r="914" ht="15.75" customHeight="1">
      <c r="I914" s="542"/>
    </row>
    <row r="915" ht="15.75" customHeight="1">
      <c r="I915" s="542"/>
    </row>
    <row r="916" ht="15.75" customHeight="1">
      <c r="I916" s="542"/>
    </row>
    <row r="917" ht="15.75" customHeight="1">
      <c r="I917" s="542"/>
    </row>
    <row r="918" ht="15.75" customHeight="1">
      <c r="I918" s="542"/>
    </row>
    <row r="919" ht="15.75" customHeight="1">
      <c r="I919" s="542"/>
    </row>
    <row r="920" ht="15.75" customHeight="1">
      <c r="I920" s="542"/>
    </row>
    <row r="921" ht="15.75" customHeight="1">
      <c r="I921" s="542"/>
    </row>
    <row r="922" ht="15.75" customHeight="1">
      <c r="I922" s="542"/>
    </row>
    <row r="923" ht="15.75" customHeight="1">
      <c r="I923" s="542"/>
    </row>
    <row r="924" ht="15.75" customHeight="1">
      <c r="I924" s="542"/>
    </row>
    <row r="925" ht="15.75" customHeight="1">
      <c r="I925" s="542"/>
    </row>
    <row r="926" ht="15.75" customHeight="1">
      <c r="I926" s="542"/>
    </row>
    <row r="927" ht="15.75" customHeight="1">
      <c r="I927" s="542"/>
    </row>
    <row r="928" ht="15.75" customHeight="1">
      <c r="I928" s="542"/>
    </row>
    <row r="929" ht="15.75" customHeight="1">
      <c r="I929" s="542"/>
    </row>
    <row r="930" ht="15.75" customHeight="1">
      <c r="I930" s="542"/>
    </row>
    <row r="931" ht="15.75" customHeight="1">
      <c r="I931" s="542"/>
    </row>
    <row r="932" ht="15.75" customHeight="1">
      <c r="I932" s="542"/>
    </row>
    <row r="933" ht="15.75" customHeight="1">
      <c r="I933" s="542"/>
    </row>
    <row r="934" ht="15.75" customHeight="1">
      <c r="I934" s="542"/>
    </row>
    <row r="935" ht="15.75" customHeight="1">
      <c r="I935" s="542"/>
    </row>
    <row r="936" ht="15.75" customHeight="1">
      <c r="I936" s="542"/>
    </row>
    <row r="937" ht="15.75" customHeight="1">
      <c r="I937" s="542"/>
    </row>
    <row r="938" ht="15.75" customHeight="1">
      <c r="I938" s="542"/>
    </row>
    <row r="939" ht="15.75" customHeight="1">
      <c r="I939" s="542"/>
    </row>
    <row r="940" ht="15.75" customHeight="1">
      <c r="I940" s="542"/>
    </row>
    <row r="941" ht="15.75" customHeight="1">
      <c r="I941" s="542"/>
    </row>
    <row r="942" ht="15.75" customHeight="1">
      <c r="I942" s="542"/>
    </row>
    <row r="943" ht="15.75" customHeight="1">
      <c r="I943" s="542"/>
    </row>
    <row r="944" ht="15.75" customHeight="1">
      <c r="I944" s="542"/>
    </row>
    <row r="945" ht="15.75" customHeight="1">
      <c r="I945" s="542"/>
    </row>
    <row r="946" ht="15.75" customHeight="1">
      <c r="I946" s="542"/>
    </row>
    <row r="947" ht="15.75" customHeight="1">
      <c r="I947" s="542"/>
    </row>
    <row r="948" ht="15.75" customHeight="1">
      <c r="I948" s="542"/>
    </row>
    <row r="949" ht="15.75" customHeight="1">
      <c r="I949" s="542"/>
    </row>
    <row r="950" ht="15.75" customHeight="1">
      <c r="I950" s="542"/>
    </row>
    <row r="951" ht="15.75" customHeight="1">
      <c r="I951" s="542"/>
    </row>
    <row r="952" ht="15.75" customHeight="1">
      <c r="I952" s="542"/>
    </row>
    <row r="953" ht="15.75" customHeight="1">
      <c r="I953" s="542"/>
    </row>
    <row r="954" ht="15.75" customHeight="1">
      <c r="I954" s="542"/>
    </row>
    <row r="955" ht="15.75" customHeight="1">
      <c r="I955" s="542"/>
    </row>
    <row r="956" ht="15.75" customHeight="1">
      <c r="I956" s="542"/>
    </row>
    <row r="957" ht="15.75" customHeight="1">
      <c r="I957" s="542"/>
    </row>
    <row r="958" ht="15.75" customHeight="1">
      <c r="I958" s="542"/>
    </row>
    <row r="959" ht="15.75" customHeight="1">
      <c r="I959" s="542"/>
    </row>
    <row r="960" ht="15.75" customHeight="1">
      <c r="I960" s="542"/>
    </row>
    <row r="961" ht="15.75" customHeight="1">
      <c r="I961" s="542"/>
    </row>
    <row r="962" ht="15.75" customHeight="1">
      <c r="I962" s="542"/>
    </row>
    <row r="963" ht="15.75" customHeight="1">
      <c r="I963" s="542"/>
    </row>
    <row r="964" ht="15.75" customHeight="1">
      <c r="I964" s="542"/>
    </row>
    <row r="965" ht="15.75" customHeight="1">
      <c r="I965" s="542"/>
    </row>
    <row r="966" ht="15.75" customHeight="1">
      <c r="I966" s="542"/>
    </row>
    <row r="967" ht="15.75" customHeight="1">
      <c r="I967" s="542"/>
    </row>
    <row r="968" ht="15.75" customHeight="1">
      <c r="I968" s="542"/>
    </row>
    <row r="969" ht="15.75" customHeight="1">
      <c r="I969" s="542"/>
    </row>
    <row r="970" ht="15.75" customHeight="1">
      <c r="I970" s="542"/>
    </row>
    <row r="971" ht="15.75" customHeight="1">
      <c r="I971" s="542"/>
    </row>
    <row r="972" ht="15.75" customHeight="1">
      <c r="I972" s="542"/>
    </row>
    <row r="973" ht="15.75" customHeight="1">
      <c r="I973" s="542"/>
    </row>
    <row r="974" ht="15.75" customHeight="1">
      <c r="I974" s="542"/>
    </row>
    <row r="975" ht="15.75" customHeight="1">
      <c r="I975" s="542"/>
    </row>
    <row r="976" ht="15.75" customHeight="1">
      <c r="I976" s="542"/>
    </row>
    <row r="977" ht="15.75" customHeight="1">
      <c r="I977" s="542"/>
    </row>
    <row r="978" ht="15.75" customHeight="1">
      <c r="I978" s="542"/>
    </row>
    <row r="979" ht="15.75" customHeight="1">
      <c r="I979" s="542"/>
    </row>
    <row r="980" ht="15.75" customHeight="1">
      <c r="I980" s="542"/>
    </row>
    <row r="981" ht="15.75" customHeight="1">
      <c r="I981" s="542"/>
    </row>
    <row r="982" ht="15.75" customHeight="1">
      <c r="I982" s="542"/>
    </row>
    <row r="983" ht="15.75" customHeight="1">
      <c r="I983" s="542"/>
    </row>
    <row r="984" ht="15.75" customHeight="1">
      <c r="I984" s="542"/>
    </row>
    <row r="985" ht="15.75" customHeight="1">
      <c r="I985" s="542"/>
    </row>
    <row r="986" ht="15.75" customHeight="1">
      <c r="I986" s="542"/>
    </row>
    <row r="987" ht="15.75" customHeight="1">
      <c r="I987" s="542"/>
    </row>
    <row r="988" ht="15.75" customHeight="1">
      <c r="I988" s="542"/>
    </row>
    <row r="989" ht="15.75" customHeight="1">
      <c r="I989" s="542"/>
    </row>
    <row r="990" ht="15.75" customHeight="1">
      <c r="I990" s="542"/>
    </row>
    <row r="991" ht="15.75" customHeight="1">
      <c r="I991" s="542"/>
    </row>
    <row r="992" ht="15.75" customHeight="1">
      <c r="I992" s="542"/>
    </row>
    <row r="993" ht="15.75" customHeight="1">
      <c r="I993" s="542"/>
    </row>
    <row r="994" ht="15.75" customHeight="1">
      <c r="I994" s="542"/>
    </row>
    <row r="995" ht="15.75" customHeight="1">
      <c r="I995" s="542"/>
    </row>
    <row r="996" ht="15.75" customHeight="1">
      <c r="I996" s="542"/>
    </row>
    <row r="997" ht="15.75" customHeight="1">
      <c r="I997" s="542"/>
    </row>
    <row r="998" ht="15.75" customHeight="1">
      <c r="I998" s="542"/>
    </row>
    <row r="999" ht="15.75" customHeight="1">
      <c r="I999" s="542"/>
    </row>
    <row r="1000" ht="15.75" customHeight="1">
      <c r="I1000" s="542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7" right="0.7" top="0.75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2.89"/>
    <col customWidth="1" min="2" max="2" width="17.22"/>
    <col customWidth="1" min="3" max="3" width="15.0"/>
    <col customWidth="1" min="4" max="4" width="18.0"/>
    <col customWidth="1" min="5" max="5" width="4.33"/>
    <col customWidth="1" hidden="1" min="6" max="6" width="8.0"/>
    <col customWidth="1" hidden="1" min="7" max="7" width="5.0"/>
    <col customWidth="1" hidden="1" min="8" max="8" width="4.0"/>
    <col customWidth="1" hidden="1" min="9" max="9" width="4.78"/>
    <col customWidth="1" hidden="1" min="10" max="10" width="3.67"/>
    <col customWidth="1" hidden="1" min="11" max="13" width="4.0"/>
    <col customWidth="1" hidden="1" min="14" max="14" width="4.78"/>
    <col customWidth="1" hidden="1" min="15" max="15" width="3.67"/>
    <col customWidth="1" hidden="1" min="16" max="17" width="4.0"/>
    <col customWidth="1" hidden="1" min="18" max="18" width="3.67"/>
    <col customWidth="1" hidden="1" min="19" max="20" width="4.0"/>
    <col customWidth="1" hidden="1" min="21" max="21" width="5.78"/>
    <col customWidth="1" min="22" max="22" width="8.0"/>
    <col customWidth="1" min="23" max="23" width="15.0"/>
    <col customWidth="1" min="24" max="24" width="6.44"/>
    <col customWidth="1" min="25" max="25" width="8.56"/>
    <col customWidth="1" min="26" max="26" width="10.0"/>
    <col customWidth="1" min="27" max="27" width="15.0"/>
    <col customWidth="1" min="28" max="28" width="10.67"/>
    <col customWidth="1" min="29" max="40" width="9.78"/>
    <col customWidth="1" min="41" max="41" width="14.22"/>
    <col customWidth="1" min="42" max="42" width="7.22"/>
    <col customWidth="1" hidden="1" min="43" max="50" width="8.56"/>
    <col customWidth="1" min="51" max="51" width="6.44"/>
    <col customWidth="1" min="52" max="53" width="8.56"/>
  </cols>
  <sheetData>
    <row r="1" ht="20.25" customHeight="1">
      <c r="B1" s="41"/>
      <c r="C1" s="42"/>
      <c r="D1" s="43"/>
      <c r="E1" s="44"/>
      <c r="F1" s="45"/>
      <c r="G1" s="45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7"/>
      <c r="V1" s="48"/>
      <c r="W1" s="49"/>
      <c r="X1" s="49"/>
      <c r="Y1" s="42"/>
      <c r="Z1" s="42"/>
      <c r="AA1" s="50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42"/>
      <c r="AP1" s="42"/>
      <c r="AQ1" s="42"/>
      <c r="AR1" s="42"/>
      <c r="AS1" s="51"/>
      <c r="AT1" s="51"/>
      <c r="AU1" s="51"/>
      <c r="AV1" s="42"/>
      <c r="AW1" s="42"/>
      <c r="AX1" s="42"/>
      <c r="AY1" s="42"/>
      <c r="AZ1" s="42"/>
      <c r="BA1" s="42"/>
    </row>
    <row r="2" ht="30.0" customHeight="1">
      <c r="B2" s="41"/>
      <c r="C2" s="42"/>
      <c r="D2" s="43"/>
      <c r="E2" s="44"/>
      <c r="F2" s="45"/>
      <c r="G2" s="45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7"/>
      <c r="V2" s="48"/>
      <c r="W2" s="49"/>
      <c r="X2" s="49"/>
      <c r="Y2" s="48"/>
      <c r="Z2" s="48"/>
      <c r="AA2" s="52" t="s">
        <v>22</v>
      </c>
      <c r="AB2" s="53">
        <f>SUM(AO$12:AO$1048576)</f>
        <v>0</v>
      </c>
      <c r="AC2" s="54"/>
      <c r="AD2" s="55" t="s">
        <v>23</v>
      </c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42"/>
      <c r="AP2" s="42"/>
      <c r="AQ2" s="42"/>
      <c r="AR2" s="42"/>
      <c r="AS2" s="51"/>
      <c r="AT2" s="51"/>
      <c r="AU2" s="51"/>
      <c r="AV2" s="42"/>
      <c r="AW2" s="42"/>
      <c r="AX2" s="42"/>
      <c r="AY2" s="42"/>
      <c r="AZ2" s="42"/>
      <c r="BA2" s="42"/>
    </row>
    <row r="3" ht="24.0" customHeight="1">
      <c r="B3" s="41"/>
      <c r="C3" s="42"/>
      <c r="D3" s="43"/>
      <c r="E3" s="44"/>
      <c r="F3" s="45"/>
      <c r="G3" s="45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7"/>
      <c r="V3" s="48"/>
      <c r="W3" s="48"/>
      <c r="X3" s="49"/>
      <c r="Y3" s="48"/>
      <c r="Z3" s="48"/>
      <c r="AA3" s="57" t="s">
        <v>24</v>
      </c>
      <c r="AB3" s="58">
        <f>SUM(AB12:AN25)+SUM(AB26:AN26)*COUNTIF(D12:D25, "*")+SUM(AB28:AN43)+SUM(AB44:AN44)*COUNTIF(D28:D43, "*")</f>
        <v>0</v>
      </c>
      <c r="AC3" s="59"/>
      <c r="AD3" s="60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42"/>
      <c r="AP3" s="42"/>
      <c r="AQ3" s="42"/>
      <c r="AR3" s="42"/>
      <c r="AS3" s="51"/>
      <c r="AT3" s="51"/>
      <c r="AU3" s="51"/>
      <c r="AV3" s="42"/>
      <c r="AW3" s="42"/>
      <c r="AX3" s="42"/>
      <c r="AY3" s="42"/>
      <c r="AZ3" s="42"/>
      <c r="BA3" s="42"/>
    </row>
    <row r="4" ht="28.5" customHeight="1">
      <c r="B4" s="41"/>
      <c r="C4" s="42"/>
      <c r="D4" s="43"/>
      <c r="E4" s="44"/>
      <c r="F4" s="61"/>
      <c r="G4" s="61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3"/>
      <c r="V4" s="48"/>
      <c r="W4" s="48"/>
      <c r="X4" s="49"/>
      <c r="Y4" s="48"/>
      <c r="Z4" s="48"/>
      <c r="AA4" s="57" t="s">
        <v>25</v>
      </c>
      <c r="AB4" s="64">
        <f>SUM(G$12:G$1048576)</f>
        <v>0</v>
      </c>
      <c r="AC4" s="59" t="s">
        <v>26</v>
      </c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42"/>
      <c r="AP4" s="42"/>
      <c r="AQ4" s="42"/>
      <c r="AR4" s="42"/>
      <c r="AS4" s="51"/>
      <c r="AT4" s="51"/>
      <c r="AU4" s="51"/>
      <c r="AV4" s="42"/>
      <c r="AW4" s="42"/>
      <c r="AX4" s="42"/>
      <c r="AY4" s="42"/>
      <c r="AZ4" s="42"/>
      <c r="BA4" s="42"/>
    </row>
    <row r="5" ht="28.5" customHeight="1">
      <c r="B5" s="41"/>
      <c r="C5" s="42"/>
      <c r="D5" s="43"/>
      <c r="E5" s="44"/>
      <c r="F5" s="61"/>
      <c r="G5" s="6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3"/>
      <c r="V5" s="48"/>
      <c r="W5" s="48"/>
      <c r="X5" s="49"/>
      <c r="Y5" s="48"/>
      <c r="Z5" s="48"/>
      <c r="AA5" s="65"/>
      <c r="AB5" s="66"/>
      <c r="AC5" s="67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42"/>
      <c r="AP5" s="42"/>
      <c r="AQ5" s="42"/>
      <c r="AR5" s="42"/>
      <c r="AS5" s="51"/>
      <c r="AT5" s="51"/>
      <c r="AU5" s="51"/>
      <c r="AV5" s="42"/>
      <c r="AW5" s="42"/>
      <c r="AX5" s="42"/>
      <c r="AY5" s="42"/>
      <c r="AZ5" s="42"/>
      <c r="BA5" s="42"/>
    </row>
    <row r="6" ht="20.25" customHeight="1">
      <c r="B6" s="41"/>
      <c r="C6" s="42"/>
      <c r="D6" s="43"/>
      <c r="E6" s="44"/>
      <c r="F6" s="45"/>
      <c r="G6" s="45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7"/>
      <c r="V6" s="48"/>
      <c r="W6" s="49"/>
      <c r="X6" s="49"/>
      <c r="Y6" s="42"/>
      <c r="Z6" s="42"/>
      <c r="AA6" s="50"/>
      <c r="AB6" s="51"/>
      <c r="AC6" s="51"/>
      <c r="AD6" s="51"/>
      <c r="AE6" s="42"/>
      <c r="AF6" s="51"/>
      <c r="AG6" s="42"/>
      <c r="AH6" s="42"/>
      <c r="AI6" s="51"/>
      <c r="AJ6" s="42"/>
      <c r="AK6" s="42"/>
      <c r="AL6" s="51"/>
      <c r="AM6" s="42"/>
      <c r="AN6" s="42"/>
      <c r="AO6" s="50" t="s">
        <v>27</v>
      </c>
      <c r="AP6" s="42"/>
      <c r="AQ6" s="42"/>
      <c r="AR6" s="42"/>
      <c r="AS6" s="51"/>
      <c r="AT6" s="51"/>
      <c r="AU6" s="51"/>
      <c r="AV6" s="42"/>
      <c r="AW6" s="42"/>
      <c r="AX6" s="42"/>
      <c r="AY6" s="42"/>
      <c r="AZ6" s="42"/>
      <c r="BA6" s="42"/>
    </row>
    <row r="7" ht="20.25" hidden="1" customHeight="1">
      <c r="B7" s="41"/>
      <c r="C7" s="42"/>
      <c r="D7" s="43"/>
      <c r="E7" s="44"/>
      <c r="F7" s="45"/>
      <c r="G7" s="45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48"/>
      <c r="W7" s="49"/>
      <c r="X7" s="49"/>
      <c r="Y7" s="42"/>
      <c r="Z7" s="42"/>
      <c r="AA7" s="50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42"/>
      <c r="AP7" s="42"/>
      <c r="AQ7" s="42"/>
      <c r="AR7" s="42"/>
      <c r="AS7" s="51"/>
      <c r="AT7" s="51"/>
      <c r="AU7" s="51"/>
      <c r="AV7" s="42"/>
      <c r="AW7" s="42"/>
      <c r="AX7" s="42"/>
      <c r="AY7" s="42"/>
      <c r="AZ7" s="42"/>
      <c r="BA7" s="42"/>
    </row>
    <row r="8" ht="20.25" customHeight="1">
      <c r="B8" s="41"/>
      <c r="C8" s="42"/>
      <c r="D8" s="69"/>
      <c r="E8" s="70"/>
      <c r="F8" s="71"/>
      <c r="G8" s="71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3"/>
      <c r="V8" s="48"/>
      <c r="W8" s="49"/>
      <c r="X8" s="49"/>
      <c r="Y8" s="42"/>
      <c r="Z8" s="42"/>
      <c r="AA8" s="74" t="s">
        <v>28</v>
      </c>
      <c r="AB8" s="75">
        <f t="shared" ref="AB8:AN8" si="1">SUM(H:H)</f>
        <v>0</v>
      </c>
      <c r="AC8" s="76">
        <f t="shared" si="1"/>
        <v>0</v>
      </c>
      <c r="AD8" s="76">
        <f t="shared" si="1"/>
        <v>0</v>
      </c>
      <c r="AE8" s="76">
        <f t="shared" si="1"/>
        <v>0</v>
      </c>
      <c r="AF8" s="76">
        <f t="shared" si="1"/>
        <v>0</v>
      </c>
      <c r="AG8" s="76">
        <f t="shared" si="1"/>
        <v>0</v>
      </c>
      <c r="AH8" s="76">
        <f t="shared" si="1"/>
        <v>0</v>
      </c>
      <c r="AI8" s="76">
        <f t="shared" si="1"/>
        <v>0</v>
      </c>
      <c r="AJ8" s="76">
        <f t="shared" si="1"/>
        <v>0</v>
      </c>
      <c r="AK8" s="76">
        <f t="shared" si="1"/>
        <v>0</v>
      </c>
      <c r="AL8" s="76">
        <f t="shared" si="1"/>
        <v>0</v>
      </c>
      <c r="AM8" s="76">
        <f t="shared" si="1"/>
        <v>0</v>
      </c>
      <c r="AN8" s="76">
        <f t="shared" si="1"/>
        <v>0</v>
      </c>
      <c r="AO8" s="77">
        <f>SUM(AB8:AN8)</f>
        <v>0</v>
      </c>
      <c r="AP8" s="78"/>
      <c r="AQ8" s="42"/>
      <c r="AR8" s="42"/>
      <c r="AS8" s="51"/>
      <c r="AT8" s="51"/>
      <c r="AU8" s="51"/>
      <c r="AV8" s="42"/>
      <c r="AW8" s="42"/>
      <c r="AX8" s="42"/>
      <c r="AY8" s="42"/>
      <c r="AZ8" s="79" t="s">
        <v>29</v>
      </c>
      <c r="BA8" s="80">
        <f>SUM(BA$12:BA$1048576)</f>
        <v>0</v>
      </c>
    </row>
    <row r="9" ht="57.75" customHeight="1">
      <c r="A9" s="2"/>
      <c r="B9" s="75" t="s">
        <v>30</v>
      </c>
      <c r="C9" s="76"/>
      <c r="D9" s="76" t="s">
        <v>31</v>
      </c>
      <c r="E9" s="81" t="s">
        <v>32</v>
      </c>
      <c r="F9" s="82" t="s">
        <v>26</v>
      </c>
      <c r="G9" s="82" t="s">
        <v>33</v>
      </c>
      <c r="H9" s="83" t="s">
        <v>34</v>
      </c>
      <c r="I9" s="84" t="s">
        <v>35</v>
      </c>
      <c r="J9" s="85" t="s">
        <v>36</v>
      </c>
      <c r="K9" s="86" t="s">
        <v>37</v>
      </c>
      <c r="L9" s="87" t="s">
        <v>38</v>
      </c>
      <c r="M9" s="88" t="s">
        <v>39</v>
      </c>
      <c r="N9" s="89" t="s">
        <v>40</v>
      </c>
      <c r="O9" s="90" t="s">
        <v>41</v>
      </c>
      <c r="P9" s="91" t="s">
        <v>42</v>
      </c>
      <c r="Q9" s="92" t="s">
        <v>43</v>
      </c>
      <c r="R9" s="93" t="s">
        <v>44</v>
      </c>
      <c r="S9" s="94" t="s">
        <v>45</v>
      </c>
      <c r="T9" s="95" t="s">
        <v>46</v>
      </c>
      <c r="U9" s="96" t="s">
        <v>47</v>
      </c>
      <c r="V9" s="76" t="s">
        <v>48</v>
      </c>
      <c r="W9" s="76" t="s">
        <v>49</v>
      </c>
      <c r="X9" s="97" t="s">
        <v>50</v>
      </c>
      <c r="Y9" s="98" t="s">
        <v>51</v>
      </c>
      <c r="Z9" s="99" t="s">
        <v>52</v>
      </c>
      <c r="AA9" s="100" t="s">
        <v>53</v>
      </c>
      <c r="AB9" s="101" t="s">
        <v>54</v>
      </c>
      <c r="AC9" s="102" t="s">
        <v>35</v>
      </c>
      <c r="AD9" s="103" t="s">
        <v>55</v>
      </c>
      <c r="AE9" s="104" t="s">
        <v>56</v>
      </c>
      <c r="AF9" s="105" t="s">
        <v>57</v>
      </c>
      <c r="AG9" s="106" t="s">
        <v>58</v>
      </c>
      <c r="AH9" s="107" t="s">
        <v>59</v>
      </c>
      <c r="AI9" s="108" t="s">
        <v>60</v>
      </c>
      <c r="AJ9" s="109" t="s">
        <v>61</v>
      </c>
      <c r="AK9" s="110" t="s">
        <v>62</v>
      </c>
      <c r="AL9" s="111" t="s">
        <v>63</v>
      </c>
      <c r="AM9" s="112" t="s">
        <v>64</v>
      </c>
      <c r="AN9" s="113" t="s">
        <v>65</v>
      </c>
      <c r="AO9" s="67" t="s">
        <v>66</v>
      </c>
      <c r="AP9" s="114" t="s">
        <v>67</v>
      </c>
      <c r="AQ9" s="51" t="s">
        <v>68</v>
      </c>
      <c r="AR9" s="51" t="s">
        <v>69</v>
      </c>
      <c r="AS9" s="51" t="s">
        <v>70</v>
      </c>
      <c r="AT9" s="51" t="s">
        <v>71</v>
      </c>
      <c r="AU9" s="51" t="s">
        <v>72</v>
      </c>
      <c r="AV9" s="51" t="s">
        <v>73</v>
      </c>
      <c r="AW9" s="51" t="s">
        <v>74</v>
      </c>
      <c r="AX9" s="51"/>
      <c r="AY9" s="51"/>
      <c r="AZ9" s="115" t="s">
        <v>75</v>
      </c>
      <c r="BA9" s="115" t="s">
        <v>76</v>
      </c>
    </row>
    <row r="10" ht="30.0" hidden="1" customHeight="1">
      <c r="A10" s="51"/>
      <c r="B10" s="116"/>
      <c r="C10" s="116"/>
      <c r="D10" s="116"/>
      <c r="E10" s="117"/>
      <c r="F10" s="118"/>
      <c r="G10" s="118"/>
      <c r="H10" s="119"/>
      <c r="I10" s="116"/>
      <c r="J10" s="120"/>
      <c r="K10" s="120"/>
      <c r="L10" s="121"/>
      <c r="M10" s="120"/>
      <c r="N10" s="120"/>
      <c r="O10" s="120"/>
      <c r="P10" s="120"/>
      <c r="Q10" s="120"/>
      <c r="R10" s="121"/>
      <c r="S10" s="120"/>
      <c r="T10" s="121"/>
      <c r="U10" s="122"/>
      <c r="V10" s="116"/>
      <c r="W10" s="116"/>
      <c r="X10" s="120"/>
      <c r="Y10" s="120"/>
      <c r="Z10" s="116"/>
      <c r="AA10" s="123"/>
      <c r="AB10" s="124" t="s">
        <v>77</v>
      </c>
      <c r="AC10" s="124" t="s">
        <v>78</v>
      </c>
      <c r="AD10" s="124" t="s">
        <v>79</v>
      </c>
      <c r="AE10" s="124" t="s">
        <v>80</v>
      </c>
      <c r="AF10" s="124" t="s">
        <v>81</v>
      </c>
      <c r="AG10" s="124" t="s">
        <v>82</v>
      </c>
      <c r="AH10" s="124" t="s">
        <v>83</v>
      </c>
      <c r="AI10" s="124" t="s">
        <v>84</v>
      </c>
      <c r="AJ10" s="124" t="s">
        <v>85</v>
      </c>
      <c r="AK10" s="124" t="s">
        <v>86</v>
      </c>
      <c r="AL10" s="124" t="s">
        <v>87</v>
      </c>
      <c r="AM10" s="124" t="s">
        <v>88</v>
      </c>
      <c r="AN10" s="124" t="s">
        <v>89</v>
      </c>
      <c r="AO10" s="125"/>
      <c r="AP10" s="67"/>
      <c r="AQ10" s="51"/>
      <c r="AR10" s="51"/>
      <c r="AS10" s="51"/>
      <c r="AT10" s="51"/>
      <c r="AU10" s="51"/>
      <c r="AV10" s="51"/>
      <c r="AW10" s="51"/>
      <c r="AX10" s="51"/>
      <c r="AY10" s="51"/>
      <c r="AZ10" s="126"/>
      <c r="BA10" s="126"/>
    </row>
    <row r="11" ht="54.75" customHeight="1">
      <c r="A11" s="2"/>
      <c r="B11" s="127"/>
      <c r="C11" s="78"/>
      <c r="D11" s="69"/>
      <c r="E11" s="128"/>
      <c r="F11" s="129"/>
      <c r="G11" s="129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130"/>
      <c r="V11" s="116"/>
      <c r="W11" s="69"/>
      <c r="X11" s="69"/>
      <c r="Y11" s="78"/>
      <c r="Z11" s="78"/>
      <c r="AA11" s="131" t="s">
        <v>90</v>
      </c>
      <c r="AB11" s="132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133"/>
      <c r="AP11" s="133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</row>
    <row r="12" ht="91.5" customHeight="1">
      <c r="A12" s="2"/>
      <c r="B12" s="134" t="s">
        <v>91</v>
      </c>
      <c r="C12" s="135"/>
      <c r="D12" s="136" t="s">
        <v>92</v>
      </c>
      <c r="E12" s="137" t="s">
        <v>93</v>
      </c>
      <c r="F12" s="138">
        <f>0.5+0.6</f>
        <v>1.1</v>
      </c>
      <c r="G12" s="138">
        <f t="shared" ref="G12:G26" si="3">SUM(AB12:AN12)*F12</f>
        <v>0</v>
      </c>
      <c r="H12" s="139">
        <f t="shared" ref="H12:T12" si="2">AB12*$X$12</f>
        <v>0</v>
      </c>
      <c r="I12" s="139">
        <f t="shared" si="2"/>
        <v>0</v>
      </c>
      <c r="J12" s="139">
        <f t="shared" si="2"/>
        <v>0</v>
      </c>
      <c r="K12" s="139">
        <f t="shared" si="2"/>
        <v>0</v>
      </c>
      <c r="L12" s="139">
        <f t="shared" si="2"/>
        <v>0</v>
      </c>
      <c r="M12" s="139">
        <f t="shared" si="2"/>
        <v>0</v>
      </c>
      <c r="N12" s="139">
        <f t="shared" si="2"/>
        <v>0</v>
      </c>
      <c r="O12" s="139">
        <f t="shared" si="2"/>
        <v>0</v>
      </c>
      <c r="P12" s="139">
        <f t="shared" si="2"/>
        <v>0</v>
      </c>
      <c r="Q12" s="139">
        <f t="shared" si="2"/>
        <v>0</v>
      </c>
      <c r="R12" s="139">
        <f t="shared" si="2"/>
        <v>0</v>
      </c>
      <c r="S12" s="139">
        <f t="shared" si="2"/>
        <v>0</v>
      </c>
      <c r="T12" s="139">
        <f t="shared" si="2"/>
        <v>0</v>
      </c>
      <c r="U12" s="140">
        <v>1.0</v>
      </c>
      <c r="V12" s="141" t="s">
        <v>94</v>
      </c>
      <c r="W12" s="141" t="s">
        <v>95</v>
      </c>
      <c r="X12" s="139">
        <v>2.0</v>
      </c>
      <c r="Y12" s="139">
        <v>0.0</v>
      </c>
      <c r="Z12" s="139" t="s">
        <v>96</v>
      </c>
      <c r="AA12" s="142">
        <v>320.0</v>
      </c>
      <c r="AB12" s="143"/>
      <c r="AC12" s="144"/>
      <c r="AD12" s="145"/>
      <c r="AE12" s="146"/>
      <c r="AF12" s="145"/>
      <c r="AG12" s="146"/>
      <c r="AH12" s="146"/>
      <c r="AI12" s="145"/>
      <c r="AJ12" s="146"/>
      <c r="AK12" s="146"/>
      <c r="AL12" s="145"/>
      <c r="AM12" s="146"/>
      <c r="AN12" s="146"/>
      <c r="AO12" s="147">
        <f t="shared" ref="AO12:AO26" si="5">AA12*SUM(AB12:AN12)</f>
        <v>0</v>
      </c>
      <c r="AP12" s="148" t="str">
        <f t="shared" ref="AP12:AP26" si="6">IF(SUM(AB12:AN12)&gt;0,"Yes","No")</f>
        <v>No</v>
      </c>
      <c r="AQ12" s="51">
        <f t="shared" ref="AQ12:AQ13" si="7">X12</f>
        <v>2</v>
      </c>
      <c r="AR12" s="51"/>
      <c r="AS12" s="51"/>
      <c r="AT12" s="51"/>
      <c r="AU12" s="51"/>
      <c r="AV12" s="51"/>
      <c r="AW12" s="51"/>
      <c r="AX12" s="51"/>
      <c r="AY12" s="51"/>
      <c r="AZ12" s="143">
        <v>1.0</v>
      </c>
      <c r="BA12" s="149">
        <f t="shared" ref="BA12:BA26" si="8">AZ12*SUM(AB12:AN12)</f>
        <v>0</v>
      </c>
    </row>
    <row r="13" ht="91.5" customHeight="1">
      <c r="A13" s="2"/>
      <c r="B13" s="150" t="s">
        <v>97</v>
      </c>
      <c r="C13" s="151"/>
      <c r="D13" s="116" t="s">
        <v>98</v>
      </c>
      <c r="E13" s="152" t="s">
        <v>93</v>
      </c>
      <c r="F13" s="153">
        <f>0.7+0.5</f>
        <v>1.2</v>
      </c>
      <c r="G13" s="153">
        <f t="shared" si="3"/>
        <v>0</v>
      </c>
      <c r="H13" s="67">
        <f t="shared" ref="H13:T13" si="4">AB13*$X$13</f>
        <v>0</v>
      </c>
      <c r="I13" s="67">
        <f t="shared" si="4"/>
        <v>0</v>
      </c>
      <c r="J13" s="67">
        <f t="shared" si="4"/>
        <v>0</v>
      </c>
      <c r="K13" s="67">
        <f t="shared" si="4"/>
        <v>0</v>
      </c>
      <c r="L13" s="67">
        <f t="shared" si="4"/>
        <v>0</v>
      </c>
      <c r="M13" s="67">
        <f t="shared" si="4"/>
        <v>0</v>
      </c>
      <c r="N13" s="67">
        <f t="shared" si="4"/>
        <v>0</v>
      </c>
      <c r="O13" s="67">
        <f t="shared" si="4"/>
        <v>0</v>
      </c>
      <c r="P13" s="67">
        <f t="shared" si="4"/>
        <v>0</v>
      </c>
      <c r="Q13" s="67">
        <f t="shared" si="4"/>
        <v>0</v>
      </c>
      <c r="R13" s="67">
        <f t="shared" si="4"/>
        <v>0</v>
      </c>
      <c r="S13" s="67">
        <f t="shared" si="4"/>
        <v>0</v>
      </c>
      <c r="T13" s="67">
        <f t="shared" si="4"/>
        <v>0</v>
      </c>
      <c r="U13" s="154">
        <v>1.0</v>
      </c>
      <c r="V13" s="155" t="s">
        <v>94</v>
      </c>
      <c r="W13" s="155" t="s">
        <v>99</v>
      </c>
      <c r="X13" s="67">
        <v>2.0</v>
      </c>
      <c r="Y13" s="67">
        <v>0.0</v>
      </c>
      <c r="Z13" s="67" t="s">
        <v>96</v>
      </c>
      <c r="AA13" s="156">
        <v>320.0</v>
      </c>
      <c r="AB13" s="157"/>
      <c r="AC13" s="158"/>
      <c r="AD13" s="2"/>
      <c r="AE13" s="159"/>
      <c r="AF13" s="2"/>
      <c r="AG13" s="159"/>
      <c r="AH13" s="159"/>
      <c r="AI13" s="2"/>
      <c r="AJ13" s="159"/>
      <c r="AK13" s="159"/>
      <c r="AL13" s="2"/>
      <c r="AM13" s="159"/>
      <c r="AN13" s="159"/>
      <c r="AO13" s="160">
        <f t="shared" si="5"/>
        <v>0</v>
      </c>
      <c r="AP13" s="161" t="str">
        <f t="shared" si="6"/>
        <v>No</v>
      </c>
      <c r="AQ13" s="51">
        <f t="shared" si="7"/>
        <v>2</v>
      </c>
      <c r="AR13" s="51"/>
      <c r="AS13" s="51"/>
      <c r="AT13" s="51"/>
      <c r="AU13" s="51"/>
      <c r="AV13" s="51"/>
      <c r="AW13" s="51"/>
      <c r="AX13" s="51"/>
      <c r="AY13" s="51"/>
      <c r="AZ13" s="162">
        <v>1.0</v>
      </c>
      <c r="BA13" s="163">
        <f t="shared" si="8"/>
        <v>0</v>
      </c>
    </row>
    <row r="14" ht="91.5" customHeight="1">
      <c r="A14" s="2"/>
      <c r="B14" s="164" t="s">
        <v>100</v>
      </c>
      <c r="C14" s="151"/>
      <c r="D14" s="165" t="s">
        <v>101</v>
      </c>
      <c r="E14" s="166" t="s">
        <v>93</v>
      </c>
      <c r="F14" s="153">
        <v>0.7</v>
      </c>
      <c r="G14" s="153">
        <f t="shared" si="3"/>
        <v>0</v>
      </c>
      <c r="H14" s="167">
        <f t="shared" ref="H14:T14" si="9">AB14*$X$14</f>
        <v>0</v>
      </c>
      <c r="I14" s="167">
        <f t="shared" si="9"/>
        <v>0</v>
      </c>
      <c r="J14" s="167">
        <f t="shared" si="9"/>
        <v>0</v>
      </c>
      <c r="K14" s="167">
        <f t="shared" si="9"/>
        <v>0</v>
      </c>
      <c r="L14" s="167">
        <f t="shared" si="9"/>
        <v>0</v>
      </c>
      <c r="M14" s="167">
        <f t="shared" si="9"/>
        <v>0</v>
      </c>
      <c r="N14" s="167">
        <f t="shared" si="9"/>
        <v>0</v>
      </c>
      <c r="O14" s="167">
        <f t="shared" si="9"/>
        <v>0</v>
      </c>
      <c r="P14" s="167">
        <f t="shared" si="9"/>
        <v>0</v>
      </c>
      <c r="Q14" s="167">
        <f t="shared" si="9"/>
        <v>0</v>
      </c>
      <c r="R14" s="167">
        <f t="shared" si="9"/>
        <v>0</v>
      </c>
      <c r="S14" s="167">
        <f t="shared" si="9"/>
        <v>0</v>
      </c>
      <c r="T14" s="167">
        <f t="shared" si="9"/>
        <v>0</v>
      </c>
      <c r="U14" s="168">
        <v>1.0</v>
      </c>
      <c r="V14" s="169" t="s">
        <v>94</v>
      </c>
      <c r="W14" s="169" t="s">
        <v>102</v>
      </c>
      <c r="X14" s="167">
        <v>1.0</v>
      </c>
      <c r="Y14" s="167">
        <v>0.0</v>
      </c>
      <c r="Z14" s="167" t="s">
        <v>96</v>
      </c>
      <c r="AA14" s="156">
        <v>190.0</v>
      </c>
      <c r="AB14" s="162"/>
      <c r="AC14" s="170"/>
      <c r="AD14" s="171"/>
      <c r="AE14" s="172"/>
      <c r="AF14" s="171"/>
      <c r="AG14" s="172"/>
      <c r="AH14" s="172"/>
      <c r="AI14" s="171"/>
      <c r="AJ14" s="172"/>
      <c r="AK14" s="172"/>
      <c r="AL14" s="171"/>
      <c r="AM14" s="172"/>
      <c r="AN14" s="172"/>
      <c r="AO14" s="173">
        <f t="shared" si="5"/>
        <v>0</v>
      </c>
      <c r="AP14" s="174" t="str">
        <f t="shared" si="6"/>
        <v>No</v>
      </c>
      <c r="AQ14" s="51">
        <v>1.0</v>
      </c>
      <c r="AR14" s="51"/>
      <c r="AS14" s="51"/>
      <c r="AT14" s="51"/>
      <c r="AU14" s="51"/>
      <c r="AV14" s="51"/>
      <c r="AW14" s="51"/>
      <c r="AX14" s="51"/>
      <c r="AY14" s="51"/>
      <c r="AZ14" s="162">
        <v>1.0</v>
      </c>
      <c r="BA14" s="163">
        <f t="shared" si="8"/>
        <v>0</v>
      </c>
    </row>
    <row r="15" ht="91.5" customHeight="1">
      <c r="A15" s="2"/>
      <c r="B15" s="150" t="s">
        <v>103</v>
      </c>
      <c r="C15" s="151"/>
      <c r="D15" s="116" t="s">
        <v>104</v>
      </c>
      <c r="E15" s="152" t="s">
        <v>93</v>
      </c>
      <c r="F15" s="153">
        <v>1.3</v>
      </c>
      <c r="G15" s="153">
        <f t="shared" si="3"/>
        <v>0</v>
      </c>
      <c r="H15" s="67">
        <f t="shared" ref="H15:T15" si="10">AB15*$X$15</f>
        <v>0</v>
      </c>
      <c r="I15" s="67">
        <f t="shared" si="10"/>
        <v>0</v>
      </c>
      <c r="J15" s="67">
        <f t="shared" si="10"/>
        <v>0</v>
      </c>
      <c r="K15" s="67">
        <f t="shared" si="10"/>
        <v>0</v>
      </c>
      <c r="L15" s="67">
        <f t="shared" si="10"/>
        <v>0</v>
      </c>
      <c r="M15" s="67">
        <f t="shared" si="10"/>
        <v>0</v>
      </c>
      <c r="N15" s="67">
        <f t="shared" si="10"/>
        <v>0</v>
      </c>
      <c r="O15" s="67">
        <f t="shared" si="10"/>
        <v>0</v>
      </c>
      <c r="P15" s="67">
        <f t="shared" si="10"/>
        <v>0</v>
      </c>
      <c r="Q15" s="67">
        <f t="shared" si="10"/>
        <v>0</v>
      </c>
      <c r="R15" s="67">
        <f t="shared" si="10"/>
        <v>0</v>
      </c>
      <c r="S15" s="67">
        <f t="shared" si="10"/>
        <v>0</v>
      </c>
      <c r="T15" s="67">
        <f t="shared" si="10"/>
        <v>0</v>
      </c>
      <c r="U15" s="154">
        <v>1.0</v>
      </c>
      <c r="V15" s="155" t="s">
        <v>105</v>
      </c>
      <c r="W15" s="155" t="s">
        <v>106</v>
      </c>
      <c r="X15" s="67">
        <v>1.0</v>
      </c>
      <c r="Y15" s="67">
        <v>0.0</v>
      </c>
      <c r="Z15" s="67" t="s">
        <v>96</v>
      </c>
      <c r="AA15" s="156">
        <v>190.0</v>
      </c>
      <c r="AB15" s="157"/>
      <c r="AC15" s="158"/>
      <c r="AD15" s="2"/>
      <c r="AE15" s="159"/>
      <c r="AF15" s="2"/>
      <c r="AG15" s="159"/>
      <c r="AH15" s="159"/>
      <c r="AI15" s="2"/>
      <c r="AJ15" s="159"/>
      <c r="AK15" s="159"/>
      <c r="AL15" s="2"/>
      <c r="AM15" s="159"/>
      <c r="AN15" s="159"/>
      <c r="AO15" s="160">
        <f t="shared" si="5"/>
        <v>0</v>
      </c>
      <c r="AP15" s="161" t="str">
        <f t="shared" si="6"/>
        <v>No</v>
      </c>
      <c r="AQ15" s="51">
        <v>1.0</v>
      </c>
      <c r="AR15" s="51"/>
      <c r="AS15" s="51"/>
      <c r="AT15" s="51"/>
      <c r="AU15" s="51"/>
      <c r="AV15" s="51"/>
      <c r="AW15" s="51"/>
      <c r="AX15" s="51"/>
      <c r="AY15" s="51"/>
      <c r="AZ15" s="162">
        <v>1.0</v>
      </c>
      <c r="BA15" s="163">
        <f t="shared" si="8"/>
        <v>0</v>
      </c>
    </row>
    <row r="16" ht="91.5" customHeight="1">
      <c r="A16" s="2"/>
      <c r="B16" s="164" t="s">
        <v>107</v>
      </c>
      <c r="C16" s="151"/>
      <c r="D16" s="165" t="s">
        <v>108</v>
      </c>
      <c r="E16" s="166" t="s">
        <v>93</v>
      </c>
      <c r="F16" s="153">
        <v>1.2</v>
      </c>
      <c r="G16" s="153">
        <f t="shared" si="3"/>
        <v>0</v>
      </c>
      <c r="H16" s="167">
        <f t="shared" ref="H16:T16" si="11">AB16*$X$16</f>
        <v>0</v>
      </c>
      <c r="I16" s="167">
        <f t="shared" si="11"/>
        <v>0</v>
      </c>
      <c r="J16" s="167">
        <f t="shared" si="11"/>
        <v>0</v>
      </c>
      <c r="K16" s="167">
        <f t="shared" si="11"/>
        <v>0</v>
      </c>
      <c r="L16" s="167">
        <f t="shared" si="11"/>
        <v>0</v>
      </c>
      <c r="M16" s="167">
        <f t="shared" si="11"/>
        <v>0</v>
      </c>
      <c r="N16" s="167">
        <f t="shared" si="11"/>
        <v>0</v>
      </c>
      <c r="O16" s="167">
        <f t="shared" si="11"/>
        <v>0</v>
      </c>
      <c r="P16" s="167">
        <f t="shared" si="11"/>
        <v>0</v>
      </c>
      <c r="Q16" s="167">
        <f t="shared" si="11"/>
        <v>0</v>
      </c>
      <c r="R16" s="167">
        <f t="shared" si="11"/>
        <v>0</v>
      </c>
      <c r="S16" s="167">
        <f t="shared" si="11"/>
        <v>0</v>
      </c>
      <c r="T16" s="167">
        <f t="shared" si="11"/>
        <v>0</v>
      </c>
      <c r="U16" s="168">
        <v>1.0</v>
      </c>
      <c r="V16" s="169" t="s">
        <v>105</v>
      </c>
      <c r="W16" s="169" t="s">
        <v>109</v>
      </c>
      <c r="X16" s="167">
        <v>1.0</v>
      </c>
      <c r="Y16" s="167">
        <v>0.0</v>
      </c>
      <c r="Z16" s="167" t="s">
        <v>96</v>
      </c>
      <c r="AA16" s="156">
        <v>215.0</v>
      </c>
      <c r="AB16" s="162"/>
      <c r="AC16" s="170"/>
      <c r="AD16" s="171"/>
      <c r="AE16" s="172"/>
      <c r="AF16" s="171"/>
      <c r="AG16" s="172"/>
      <c r="AH16" s="172"/>
      <c r="AI16" s="171"/>
      <c r="AJ16" s="172"/>
      <c r="AK16" s="172"/>
      <c r="AL16" s="171"/>
      <c r="AM16" s="172"/>
      <c r="AN16" s="172"/>
      <c r="AO16" s="173">
        <f t="shared" si="5"/>
        <v>0</v>
      </c>
      <c r="AP16" s="174" t="str">
        <f t="shared" si="6"/>
        <v>No</v>
      </c>
      <c r="AQ16" s="51">
        <f t="shared" ref="AQ16:AQ18" si="13">X16</f>
        <v>1</v>
      </c>
      <c r="AR16" s="51"/>
      <c r="AS16" s="51"/>
      <c r="AT16" s="51"/>
      <c r="AU16" s="51"/>
      <c r="AV16" s="51"/>
      <c r="AW16" s="51"/>
      <c r="AX16" s="51"/>
      <c r="AY16" s="51"/>
      <c r="AZ16" s="162">
        <v>1.0</v>
      </c>
      <c r="BA16" s="163">
        <f t="shared" si="8"/>
        <v>0</v>
      </c>
    </row>
    <row r="17" ht="91.5" customHeight="1">
      <c r="A17" s="2"/>
      <c r="B17" s="150" t="s">
        <v>110</v>
      </c>
      <c r="C17" s="151"/>
      <c r="D17" s="116" t="s">
        <v>111</v>
      </c>
      <c r="E17" s="152" t="s">
        <v>93</v>
      </c>
      <c r="F17" s="153">
        <v>1.75</v>
      </c>
      <c r="G17" s="153">
        <f t="shared" si="3"/>
        <v>0</v>
      </c>
      <c r="H17" s="67">
        <f t="shared" ref="H17:T17" si="12">AB17*$X$17</f>
        <v>0</v>
      </c>
      <c r="I17" s="67">
        <f t="shared" si="12"/>
        <v>0</v>
      </c>
      <c r="J17" s="67">
        <f t="shared" si="12"/>
        <v>0</v>
      </c>
      <c r="K17" s="67">
        <f t="shared" si="12"/>
        <v>0</v>
      </c>
      <c r="L17" s="67">
        <f t="shared" si="12"/>
        <v>0</v>
      </c>
      <c r="M17" s="67">
        <f t="shared" si="12"/>
        <v>0</v>
      </c>
      <c r="N17" s="67">
        <f t="shared" si="12"/>
        <v>0</v>
      </c>
      <c r="O17" s="67">
        <f t="shared" si="12"/>
        <v>0</v>
      </c>
      <c r="P17" s="67">
        <f t="shared" si="12"/>
        <v>0</v>
      </c>
      <c r="Q17" s="67">
        <f t="shared" si="12"/>
        <v>0</v>
      </c>
      <c r="R17" s="67">
        <f t="shared" si="12"/>
        <v>0</v>
      </c>
      <c r="S17" s="67">
        <f t="shared" si="12"/>
        <v>0</v>
      </c>
      <c r="T17" s="67">
        <f t="shared" si="12"/>
        <v>0</v>
      </c>
      <c r="U17" s="168">
        <v>1.0</v>
      </c>
      <c r="V17" s="155" t="s">
        <v>105</v>
      </c>
      <c r="W17" s="155" t="s">
        <v>112</v>
      </c>
      <c r="X17" s="67">
        <v>1.0</v>
      </c>
      <c r="Y17" s="67">
        <v>0.0</v>
      </c>
      <c r="Z17" s="67" t="s">
        <v>96</v>
      </c>
      <c r="AA17" s="156">
        <v>215.0</v>
      </c>
      <c r="AB17" s="157"/>
      <c r="AC17" s="158"/>
      <c r="AD17" s="2"/>
      <c r="AE17" s="159"/>
      <c r="AF17" s="2"/>
      <c r="AG17" s="159"/>
      <c r="AH17" s="159"/>
      <c r="AI17" s="2"/>
      <c r="AJ17" s="159"/>
      <c r="AK17" s="159"/>
      <c r="AL17" s="2"/>
      <c r="AM17" s="159"/>
      <c r="AN17" s="159"/>
      <c r="AO17" s="160">
        <f t="shared" si="5"/>
        <v>0</v>
      </c>
      <c r="AP17" s="161" t="str">
        <f t="shared" si="6"/>
        <v>No</v>
      </c>
      <c r="AQ17" s="51">
        <f t="shared" si="13"/>
        <v>1</v>
      </c>
      <c r="AR17" s="51"/>
      <c r="AS17" s="51"/>
      <c r="AT17" s="51"/>
      <c r="AU17" s="51"/>
      <c r="AV17" s="51"/>
      <c r="AW17" s="51"/>
      <c r="AX17" s="51"/>
      <c r="AY17" s="51"/>
      <c r="AZ17" s="162">
        <v>1.0</v>
      </c>
      <c r="BA17" s="163">
        <f t="shared" si="8"/>
        <v>0</v>
      </c>
    </row>
    <row r="18" ht="91.5" customHeight="1">
      <c r="A18" s="2"/>
      <c r="B18" s="164" t="s">
        <v>113</v>
      </c>
      <c r="C18" s="151"/>
      <c r="D18" s="165" t="s">
        <v>114</v>
      </c>
      <c r="E18" s="166" t="s">
        <v>93</v>
      </c>
      <c r="F18" s="153">
        <v>1.45</v>
      </c>
      <c r="G18" s="153">
        <f t="shared" si="3"/>
        <v>0</v>
      </c>
      <c r="H18" s="167">
        <f t="shared" ref="H18:T18" si="14">AB18*$X$18</f>
        <v>0</v>
      </c>
      <c r="I18" s="167">
        <f t="shared" si="14"/>
        <v>0</v>
      </c>
      <c r="J18" s="167">
        <f t="shared" si="14"/>
        <v>0</v>
      </c>
      <c r="K18" s="167">
        <f t="shared" si="14"/>
        <v>0</v>
      </c>
      <c r="L18" s="167">
        <f t="shared" si="14"/>
        <v>0</v>
      </c>
      <c r="M18" s="167">
        <f t="shared" si="14"/>
        <v>0</v>
      </c>
      <c r="N18" s="167">
        <f t="shared" si="14"/>
        <v>0</v>
      </c>
      <c r="O18" s="167">
        <f t="shared" si="14"/>
        <v>0</v>
      </c>
      <c r="P18" s="167">
        <f t="shared" si="14"/>
        <v>0</v>
      </c>
      <c r="Q18" s="167">
        <f t="shared" si="14"/>
        <v>0</v>
      </c>
      <c r="R18" s="167">
        <f t="shared" si="14"/>
        <v>0</v>
      </c>
      <c r="S18" s="167">
        <f t="shared" si="14"/>
        <v>0</v>
      </c>
      <c r="T18" s="167">
        <f t="shared" si="14"/>
        <v>0</v>
      </c>
      <c r="U18" s="168">
        <v>1.0</v>
      </c>
      <c r="V18" s="169" t="s">
        <v>105</v>
      </c>
      <c r="W18" s="169" t="s">
        <v>115</v>
      </c>
      <c r="X18" s="167">
        <v>1.0</v>
      </c>
      <c r="Y18" s="167">
        <v>0.0</v>
      </c>
      <c r="Z18" s="167" t="s">
        <v>96</v>
      </c>
      <c r="AA18" s="156">
        <v>215.0</v>
      </c>
      <c r="AB18" s="162"/>
      <c r="AC18" s="170"/>
      <c r="AD18" s="171"/>
      <c r="AE18" s="172"/>
      <c r="AF18" s="171"/>
      <c r="AG18" s="172"/>
      <c r="AH18" s="172"/>
      <c r="AI18" s="171"/>
      <c r="AJ18" s="172"/>
      <c r="AK18" s="172"/>
      <c r="AL18" s="171"/>
      <c r="AM18" s="172"/>
      <c r="AN18" s="172"/>
      <c r="AO18" s="173">
        <f t="shared" si="5"/>
        <v>0</v>
      </c>
      <c r="AP18" s="174" t="str">
        <f t="shared" si="6"/>
        <v>No</v>
      </c>
      <c r="AQ18" s="51">
        <f t="shared" si="13"/>
        <v>1</v>
      </c>
      <c r="AR18" s="51"/>
      <c r="AS18" s="51"/>
      <c r="AT18" s="51"/>
      <c r="AU18" s="51"/>
      <c r="AV18" s="51"/>
      <c r="AW18" s="51"/>
      <c r="AX18" s="51"/>
      <c r="AY18" s="51"/>
      <c r="AZ18" s="162">
        <v>1.0</v>
      </c>
      <c r="BA18" s="163">
        <f t="shared" si="8"/>
        <v>0</v>
      </c>
    </row>
    <row r="19" ht="91.5" customHeight="1">
      <c r="A19" s="2"/>
      <c r="B19" s="150" t="s">
        <v>116</v>
      </c>
      <c r="C19" s="151"/>
      <c r="D19" s="116" t="s">
        <v>117</v>
      </c>
      <c r="E19" s="152" t="s">
        <v>93</v>
      </c>
      <c r="F19" s="153">
        <v>1.5</v>
      </c>
      <c r="G19" s="153">
        <f t="shared" si="3"/>
        <v>0</v>
      </c>
      <c r="H19" s="67">
        <f t="shared" ref="H19:T19" si="15">AB19*$X$19</f>
        <v>0</v>
      </c>
      <c r="I19" s="67">
        <f t="shared" si="15"/>
        <v>0</v>
      </c>
      <c r="J19" s="67">
        <f t="shared" si="15"/>
        <v>0</v>
      </c>
      <c r="K19" s="67">
        <f t="shared" si="15"/>
        <v>0</v>
      </c>
      <c r="L19" s="67">
        <f t="shared" si="15"/>
        <v>0</v>
      </c>
      <c r="M19" s="67">
        <f t="shared" si="15"/>
        <v>0</v>
      </c>
      <c r="N19" s="67">
        <f t="shared" si="15"/>
        <v>0</v>
      </c>
      <c r="O19" s="67">
        <f t="shared" si="15"/>
        <v>0</v>
      </c>
      <c r="P19" s="67">
        <f t="shared" si="15"/>
        <v>0</v>
      </c>
      <c r="Q19" s="67">
        <f t="shared" si="15"/>
        <v>0</v>
      </c>
      <c r="R19" s="67">
        <f t="shared" si="15"/>
        <v>0</v>
      </c>
      <c r="S19" s="67">
        <f t="shared" si="15"/>
        <v>0</v>
      </c>
      <c r="T19" s="67">
        <f t="shared" si="15"/>
        <v>0</v>
      </c>
      <c r="U19" s="168">
        <v>1.0</v>
      </c>
      <c r="V19" s="155" t="s">
        <v>105</v>
      </c>
      <c r="W19" s="155" t="s">
        <v>118</v>
      </c>
      <c r="X19" s="67">
        <v>1.0</v>
      </c>
      <c r="Y19" s="67">
        <v>0.0</v>
      </c>
      <c r="Z19" s="67" t="s">
        <v>96</v>
      </c>
      <c r="AA19" s="156">
        <v>215.0</v>
      </c>
      <c r="AB19" s="157"/>
      <c r="AC19" s="158"/>
      <c r="AD19" s="2"/>
      <c r="AE19" s="159"/>
      <c r="AF19" s="2"/>
      <c r="AG19" s="159"/>
      <c r="AH19" s="159"/>
      <c r="AI19" s="2"/>
      <c r="AJ19" s="159"/>
      <c r="AK19" s="159"/>
      <c r="AL19" s="2"/>
      <c r="AM19" s="159"/>
      <c r="AN19" s="159"/>
      <c r="AO19" s="160">
        <f t="shared" si="5"/>
        <v>0</v>
      </c>
      <c r="AP19" s="161" t="str">
        <f t="shared" si="6"/>
        <v>No</v>
      </c>
      <c r="AQ19" s="51">
        <v>1.0</v>
      </c>
      <c r="AR19" s="51"/>
      <c r="AS19" s="51"/>
      <c r="AT19" s="51"/>
      <c r="AU19" s="51"/>
      <c r="AV19" s="51"/>
      <c r="AW19" s="51"/>
      <c r="AX19" s="51"/>
      <c r="AY19" s="51"/>
      <c r="AZ19" s="162">
        <v>1.0</v>
      </c>
      <c r="BA19" s="163">
        <f t="shared" si="8"/>
        <v>0</v>
      </c>
    </row>
    <row r="20" ht="91.5" customHeight="1">
      <c r="A20" s="2"/>
      <c r="B20" s="164" t="s">
        <v>119</v>
      </c>
      <c r="C20" s="151"/>
      <c r="D20" s="165" t="s">
        <v>120</v>
      </c>
      <c r="E20" s="166" t="s">
        <v>93</v>
      </c>
      <c r="F20" s="153">
        <v>2.05</v>
      </c>
      <c r="G20" s="153">
        <f t="shared" si="3"/>
        <v>0</v>
      </c>
      <c r="H20" s="167">
        <f t="shared" ref="H20:T20" si="16">AB20*$X$20</f>
        <v>0</v>
      </c>
      <c r="I20" s="167">
        <f t="shared" si="16"/>
        <v>0</v>
      </c>
      <c r="J20" s="167">
        <f t="shared" si="16"/>
        <v>0</v>
      </c>
      <c r="K20" s="167">
        <f t="shared" si="16"/>
        <v>0</v>
      </c>
      <c r="L20" s="167">
        <f t="shared" si="16"/>
        <v>0</v>
      </c>
      <c r="M20" s="167">
        <f t="shared" si="16"/>
        <v>0</v>
      </c>
      <c r="N20" s="167">
        <f t="shared" si="16"/>
        <v>0</v>
      </c>
      <c r="O20" s="167">
        <f t="shared" si="16"/>
        <v>0</v>
      </c>
      <c r="P20" s="167">
        <f t="shared" si="16"/>
        <v>0</v>
      </c>
      <c r="Q20" s="167">
        <f t="shared" si="16"/>
        <v>0</v>
      </c>
      <c r="R20" s="167">
        <f t="shared" si="16"/>
        <v>0</v>
      </c>
      <c r="S20" s="167">
        <f t="shared" si="16"/>
        <v>0</v>
      </c>
      <c r="T20" s="167">
        <f t="shared" si="16"/>
        <v>0</v>
      </c>
      <c r="U20" s="168">
        <v>1.0</v>
      </c>
      <c r="V20" s="169" t="s">
        <v>105</v>
      </c>
      <c r="W20" s="169" t="s">
        <v>121</v>
      </c>
      <c r="X20" s="167">
        <v>1.0</v>
      </c>
      <c r="Y20" s="167">
        <v>0.0</v>
      </c>
      <c r="Z20" s="167" t="s">
        <v>96</v>
      </c>
      <c r="AA20" s="156">
        <v>240.0</v>
      </c>
      <c r="AB20" s="162"/>
      <c r="AC20" s="170"/>
      <c r="AD20" s="171"/>
      <c r="AE20" s="172"/>
      <c r="AF20" s="171"/>
      <c r="AG20" s="172"/>
      <c r="AH20" s="172"/>
      <c r="AI20" s="171"/>
      <c r="AJ20" s="172"/>
      <c r="AK20" s="172"/>
      <c r="AL20" s="171"/>
      <c r="AM20" s="172"/>
      <c r="AN20" s="172"/>
      <c r="AO20" s="173">
        <f t="shared" si="5"/>
        <v>0</v>
      </c>
      <c r="AP20" s="174" t="str">
        <f t="shared" si="6"/>
        <v>No</v>
      </c>
      <c r="AQ20" s="51">
        <v>1.0</v>
      </c>
      <c r="AR20" s="51"/>
      <c r="AS20" s="51"/>
      <c r="AT20" s="51"/>
      <c r="AU20" s="51"/>
      <c r="AV20" s="51"/>
      <c r="AW20" s="51"/>
      <c r="AX20" s="51"/>
      <c r="AY20" s="51"/>
      <c r="AZ20" s="162">
        <v>1.0</v>
      </c>
      <c r="BA20" s="163">
        <f t="shared" si="8"/>
        <v>0</v>
      </c>
    </row>
    <row r="21" ht="91.5" customHeight="1">
      <c r="A21" s="2"/>
      <c r="B21" s="150" t="s">
        <v>122</v>
      </c>
      <c r="C21" s="151"/>
      <c r="D21" s="116" t="s">
        <v>123</v>
      </c>
      <c r="E21" s="152" t="s">
        <v>93</v>
      </c>
      <c r="F21" s="153">
        <v>2.05</v>
      </c>
      <c r="G21" s="153">
        <f t="shared" si="3"/>
        <v>0</v>
      </c>
      <c r="H21" s="67">
        <f t="shared" ref="H21:T21" si="17">AB21*$X$21</f>
        <v>0</v>
      </c>
      <c r="I21" s="67">
        <f t="shared" si="17"/>
        <v>0</v>
      </c>
      <c r="J21" s="67">
        <f t="shared" si="17"/>
        <v>0</v>
      </c>
      <c r="K21" s="67">
        <f t="shared" si="17"/>
        <v>0</v>
      </c>
      <c r="L21" s="67">
        <f t="shared" si="17"/>
        <v>0</v>
      </c>
      <c r="M21" s="67">
        <f t="shared" si="17"/>
        <v>0</v>
      </c>
      <c r="N21" s="67">
        <f t="shared" si="17"/>
        <v>0</v>
      </c>
      <c r="O21" s="67">
        <f t="shared" si="17"/>
        <v>0</v>
      </c>
      <c r="P21" s="67">
        <f t="shared" si="17"/>
        <v>0</v>
      </c>
      <c r="Q21" s="67">
        <f t="shared" si="17"/>
        <v>0</v>
      </c>
      <c r="R21" s="67">
        <f t="shared" si="17"/>
        <v>0</v>
      </c>
      <c r="S21" s="67">
        <f t="shared" si="17"/>
        <v>0</v>
      </c>
      <c r="T21" s="67">
        <f t="shared" si="17"/>
        <v>0</v>
      </c>
      <c r="U21" s="168">
        <v>1.0</v>
      </c>
      <c r="V21" s="155" t="s">
        <v>105</v>
      </c>
      <c r="W21" s="155" t="s">
        <v>124</v>
      </c>
      <c r="X21" s="67">
        <v>1.0</v>
      </c>
      <c r="Y21" s="67">
        <v>0.0</v>
      </c>
      <c r="Z21" s="67" t="s">
        <v>96</v>
      </c>
      <c r="AA21" s="156">
        <v>240.0</v>
      </c>
      <c r="AB21" s="157"/>
      <c r="AC21" s="158"/>
      <c r="AD21" s="2"/>
      <c r="AE21" s="159"/>
      <c r="AF21" s="2"/>
      <c r="AG21" s="159"/>
      <c r="AH21" s="159"/>
      <c r="AI21" s="2"/>
      <c r="AJ21" s="159"/>
      <c r="AK21" s="159"/>
      <c r="AL21" s="2"/>
      <c r="AM21" s="159"/>
      <c r="AN21" s="159"/>
      <c r="AO21" s="160">
        <f t="shared" si="5"/>
        <v>0</v>
      </c>
      <c r="AP21" s="161" t="str">
        <f t="shared" si="6"/>
        <v>No</v>
      </c>
      <c r="AQ21" s="51">
        <f t="shared" ref="AQ21:AQ23" si="19">X21</f>
        <v>1</v>
      </c>
      <c r="AR21" s="51"/>
      <c r="AS21" s="51"/>
      <c r="AT21" s="51"/>
      <c r="AU21" s="51"/>
      <c r="AV21" s="51"/>
      <c r="AW21" s="51"/>
      <c r="AX21" s="51"/>
      <c r="AY21" s="51"/>
      <c r="AZ21" s="162">
        <v>1.0</v>
      </c>
      <c r="BA21" s="163">
        <f t="shared" si="8"/>
        <v>0</v>
      </c>
    </row>
    <row r="22" ht="91.5" customHeight="1">
      <c r="A22" s="2"/>
      <c r="B22" s="164" t="s">
        <v>125</v>
      </c>
      <c r="C22" s="151"/>
      <c r="D22" s="165" t="s">
        <v>126</v>
      </c>
      <c r="E22" s="166" t="s">
        <v>93</v>
      </c>
      <c r="F22" s="153">
        <v>2.6</v>
      </c>
      <c r="G22" s="153">
        <f t="shared" si="3"/>
        <v>0</v>
      </c>
      <c r="H22" s="167">
        <f t="shared" ref="H22:T22" si="18">AB22*$X$22</f>
        <v>0</v>
      </c>
      <c r="I22" s="167">
        <f t="shared" si="18"/>
        <v>0</v>
      </c>
      <c r="J22" s="167">
        <f t="shared" si="18"/>
        <v>0</v>
      </c>
      <c r="K22" s="167">
        <f t="shared" si="18"/>
        <v>0</v>
      </c>
      <c r="L22" s="167">
        <f t="shared" si="18"/>
        <v>0</v>
      </c>
      <c r="M22" s="167">
        <f t="shared" si="18"/>
        <v>0</v>
      </c>
      <c r="N22" s="167">
        <f t="shared" si="18"/>
        <v>0</v>
      </c>
      <c r="O22" s="167">
        <f t="shared" si="18"/>
        <v>0</v>
      </c>
      <c r="P22" s="167">
        <f t="shared" si="18"/>
        <v>0</v>
      </c>
      <c r="Q22" s="167">
        <f t="shared" si="18"/>
        <v>0</v>
      </c>
      <c r="R22" s="167">
        <f t="shared" si="18"/>
        <v>0</v>
      </c>
      <c r="S22" s="167">
        <f t="shared" si="18"/>
        <v>0</v>
      </c>
      <c r="T22" s="167">
        <f t="shared" si="18"/>
        <v>0</v>
      </c>
      <c r="U22" s="168">
        <v>1.0</v>
      </c>
      <c r="V22" s="169" t="s">
        <v>105</v>
      </c>
      <c r="W22" s="169" t="s">
        <v>127</v>
      </c>
      <c r="X22" s="167">
        <v>1.0</v>
      </c>
      <c r="Y22" s="167">
        <v>0.0</v>
      </c>
      <c r="Z22" s="167" t="s">
        <v>96</v>
      </c>
      <c r="AA22" s="156">
        <v>240.0</v>
      </c>
      <c r="AB22" s="162"/>
      <c r="AC22" s="170"/>
      <c r="AD22" s="171"/>
      <c r="AE22" s="172"/>
      <c r="AF22" s="171"/>
      <c r="AG22" s="172"/>
      <c r="AH22" s="172"/>
      <c r="AI22" s="171"/>
      <c r="AJ22" s="172"/>
      <c r="AK22" s="172"/>
      <c r="AL22" s="171"/>
      <c r="AM22" s="172"/>
      <c r="AN22" s="172"/>
      <c r="AO22" s="173">
        <f t="shared" si="5"/>
        <v>0</v>
      </c>
      <c r="AP22" s="174" t="str">
        <f t="shared" si="6"/>
        <v>No</v>
      </c>
      <c r="AQ22" s="51">
        <f t="shared" si="19"/>
        <v>1</v>
      </c>
      <c r="AR22" s="51"/>
      <c r="AS22" s="51"/>
      <c r="AT22" s="51"/>
      <c r="AU22" s="51"/>
      <c r="AV22" s="51"/>
      <c r="AW22" s="51"/>
      <c r="AX22" s="51"/>
      <c r="AY22" s="51"/>
      <c r="AZ22" s="162">
        <v>1.0</v>
      </c>
      <c r="BA22" s="163">
        <f t="shared" si="8"/>
        <v>0</v>
      </c>
    </row>
    <row r="23" ht="91.5" customHeight="1">
      <c r="A23" s="2"/>
      <c r="B23" s="150" t="s">
        <v>128</v>
      </c>
      <c r="C23" s="151"/>
      <c r="D23" s="116" t="s">
        <v>129</v>
      </c>
      <c r="E23" s="152" t="s">
        <v>93</v>
      </c>
      <c r="F23" s="153">
        <v>2.35</v>
      </c>
      <c r="G23" s="153">
        <f t="shared" si="3"/>
        <v>0</v>
      </c>
      <c r="H23" s="67">
        <f t="shared" ref="H23:T23" si="20">AB23*$X$23</f>
        <v>0</v>
      </c>
      <c r="I23" s="67">
        <f t="shared" si="20"/>
        <v>0</v>
      </c>
      <c r="J23" s="67">
        <f t="shared" si="20"/>
        <v>0</v>
      </c>
      <c r="K23" s="67">
        <f t="shared" si="20"/>
        <v>0</v>
      </c>
      <c r="L23" s="67">
        <f t="shared" si="20"/>
        <v>0</v>
      </c>
      <c r="M23" s="67">
        <f t="shared" si="20"/>
        <v>0</v>
      </c>
      <c r="N23" s="67">
        <f t="shared" si="20"/>
        <v>0</v>
      </c>
      <c r="O23" s="67">
        <f t="shared" si="20"/>
        <v>0</v>
      </c>
      <c r="P23" s="67">
        <f t="shared" si="20"/>
        <v>0</v>
      </c>
      <c r="Q23" s="67">
        <f t="shared" si="20"/>
        <v>0</v>
      </c>
      <c r="R23" s="67">
        <f t="shared" si="20"/>
        <v>0</v>
      </c>
      <c r="S23" s="67">
        <f t="shared" si="20"/>
        <v>0</v>
      </c>
      <c r="T23" s="67">
        <f t="shared" si="20"/>
        <v>0</v>
      </c>
      <c r="U23" s="168">
        <v>1.0</v>
      </c>
      <c r="V23" s="155" t="s">
        <v>105</v>
      </c>
      <c r="W23" s="155" t="s">
        <v>130</v>
      </c>
      <c r="X23" s="67">
        <v>1.0</v>
      </c>
      <c r="Y23" s="67">
        <v>0.0</v>
      </c>
      <c r="Z23" s="67" t="s">
        <v>96</v>
      </c>
      <c r="AA23" s="156">
        <v>240.0</v>
      </c>
      <c r="AB23" s="157"/>
      <c r="AC23" s="158"/>
      <c r="AD23" s="2"/>
      <c r="AE23" s="159"/>
      <c r="AF23" s="2"/>
      <c r="AG23" s="159"/>
      <c r="AH23" s="159"/>
      <c r="AI23" s="2"/>
      <c r="AJ23" s="159"/>
      <c r="AK23" s="159"/>
      <c r="AL23" s="2"/>
      <c r="AM23" s="159"/>
      <c r="AN23" s="159"/>
      <c r="AO23" s="160">
        <f t="shared" si="5"/>
        <v>0</v>
      </c>
      <c r="AP23" s="161" t="str">
        <f t="shared" si="6"/>
        <v>No</v>
      </c>
      <c r="AQ23" s="51">
        <f t="shared" si="19"/>
        <v>1</v>
      </c>
      <c r="AR23" s="51"/>
      <c r="AS23" s="51"/>
      <c r="AT23" s="51"/>
      <c r="AU23" s="51"/>
      <c r="AV23" s="51"/>
      <c r="AW23" s="51"/>
      <c r="AX23" s="51"/>
      <c r="AY23" s="51"/>
      <c r="AZ23" s="162">
        <v>1.0</v>
      </c>
      <c r="BA23" s="163">
        <f t="shared" si="8"/>
        <v>0</v>
      </c>
    </row>
    <row r="24" ht="91.5" customHeight="1">
      <c r="A24" s="2"/>
      <c r="B24" s="164" t="s">
        <v>131</v>
      </c>
      <c r="C24" s="151"/>
      <c r="D24" s="165" t="s">
        <v>132</v>
      </c>
      <c r="E24" s="166" t="s">
        <v>93</v>
      </c>
      <c r="F24" s="153">
        <v>3.0</v>
      </c>
      <c r="G24" s="153">
        <f t="shared" si="3"/>
        <v>0</v>
      </c>
      <c r="H24" s="167">
        <f t="shared" ref="H24:T24" si="21">AB24*$X$24</f>
        <v>0</v>
      </c>
      <c r="I24" s="167">
        <f t="shared" si="21"/>
        <v>0</v>
      </c>
      <c r="J24" s="167">
        <f t="shared" si="21"/>
        <v>0</v>
      </c>
      <c r="K24" s="167">
        <f t="shared" si="21"/>
        <v>0</v>
      </c>
      <c r="L24" s="167">
        <f t="shared" si="21"/>
        <v>0</v>
      </c>
      <c r="M24" s="167">
        <f t="shared" si="21"/>
        <v>0</v>
      </c>
      <c r="N24" s="167">
        <f t="shared" si="21"/>
        <v>0</v>
      </c>
      <c r="O24" s="167">
        <f t="shared" si="21"/>
        <v>0</v>
      </c>
      <c r="P24" s="167">
        <f t="shared" si="21"/>
        <v>0</v>
      </c>
      <c r="Q24" s="167">
        <f t="shared" si="21"/>
        <v>0</v>
      </c>
      <c r="R24" s="167">
        <f t="shared" si="21"/>
        <v>0</v>
      </c>
      <c r="S24" s="167">
        <f t="shared" si="21"/>
        <v>0</v>
      </c>
      <c r="T24" s="167">
        <f t="shared" si="21"/>
        <v>0</v>
      </c>
      <c r="U24" s="168">
        <v>2.0</v>
      </c>
      <c r="V24" s="169" t="s">
        <v>133</v>
      </c>
      <c r="W24" s="169" t="s">
        <v>134</v>
      </c>
      <c r="X24" s="167">
        <v>1.0</v>
      </c>
      <c r="Y24" s="167">
        <v>0.0</v>
      </c>
      <c r="Z24" s="167" t="s">
        <v>96</v>
      </c>
      <c r="AA24" s="156">
        <v>335.0</v>
      </c>
      <c r="AB24" s="162"/>
      <c r="AC24" s="170"/>
      <c r="AD24" s="171"/>
      <c r="AE24" s="172"/>
      <c r="AF24" s="171"/>
      <c r="AG24" s="172"/>
      <c r="AH24" s="172"/>
      <c r="AI24" s="171"/>
      <c r="AJ24" s="172"/>
      <c r="AK24" s="172"/>
      <c r="AL24" s="171"/>
      <c r="AM24" s="172"/>
      <c r="AN24" s="172"/>
      <c r="AO24" s="173">
        <f t="shared" si="5"/>
        <v>0</v>
      </c>
      <c r="AP24" s="174" t="str">
        <f t="shared" si="6"/>
        <v>No</v>
      </c>
      <c r="AQ24" s="51">
        <v>1.0</v>
      </c>
      <c r="AR24" s="51"/>
      <c r="AS24" s="51"/>
      <c r="AT24" s="51"/>
      <c r="AU24" s="51"/>
      <c r="AV24" s="51"/>
      <c r="AW24" s="51"/>
      <c r="AX24" s="51"/>
      <c r="AY24" s="51"/>
      <c r="AZ24" s="162">
        <v>2.0</v>
      </c>
      <c r="BA24" s="163">
        <f t="shared" si="8"/>
        <v>0</v>
      </c>
    </row>
    <row r="25" ht="91.5" customHeight="1">
      <c r="A25" s="2"/>
      <c r="B25" s="150" t="s">
        <v>135</v>
      </c>
      <c r="C25" s="151"/>
      <c r="D25" s="116" t="s">
        <v>136</v>
      </c>
      <c r="E25" s="152" t="s">
        <v>93</v>
      </c>
      <c r="F25" s="153">
        <v>4.4</v>
      </c>
      <c r="G25" s="153">
        <f t="shared" si="3"/>
        <v>0</v>
      </c>
      <c r="H25" s="67">
        <f t="shared" ref="H25:T25" si="22">AB25*$X$25</f>
        <v>0</v>
      </c>
      <c r="I25" s="67">
        <f t="shared" si="22"/>
        <v>0</v>
      </c>
      <c r="J25" s="67">
        <f t="shared" si="22"/>
        <v>0</v>
      </c>
      <c r="K25" s="67">
        <f t="shared" si="22"/>
        <v>0</v>
      </c>
      <c r="L25" s="67">
        <f t="shared" si="22"/>
        <v>0</v>
      </c>
      <c r="M25" s="67">
        <f t="shared" si="22"/>
        <v>0</v>
      </c>
      <c r="N25" s="67">
        <f t="shared" si="22"/>
        <v>0</v>
      </c>
      <c r="O25" s="67">
        <f t="shared" si="22"/>
        <v>0</v>
      </c>
      <c r="P25" s="67">
        <f t="shared" si="22"/>
        <v>0</v>
      </c>
      <c r="Q25" s="67">
        <f t="shared" si="22"/>
        <v>0</v>
      </c>
      <c r="R25" s="67">
        <f t="shared" si="22"/>
        <v>0</v>
      </c>
      <c r="S25" s="67">
        <f t="shared" si="22"/>
        <v>0</v>
      </c>
      <c r="T25" s="67">
        <f t="shared" si="22"/>
        <v>0</v>
      </c>
      <c r="U25" s="168">
        <v>2.0</v>
      </c>
      <c r="V25" s="155" t="s">
        <v>133</v>
      </c>
      <c r="W25" s="155" t="s">
        <v>137</v>
      </c>
      <c r="X25" s="67">
        <v>1.0</v>
      </c>
      <c r="Y25" s="67">
        <v>0.0</v>
      </c>
      <c r="Z25" s="67" t="s">
        <v>96</v>
      </c>
      <c r="AA25" s="156">
        <v>370.0</v>
      </c>
      <c r="AB25" s="157"/>
      <c r="AC25" s="158"/>
      <c r="AD25" s="2"/>
      <c r="AE25" s="159"/>
      <c r="AF25" s="2"/>
      <c r="AG25" s="159"/>
      <c r="AH25" s="159"/>
      <c r="AI25" s="2"/>
      <c r="AJ25" s="159"/>
      <c r="AK25" s="159"/>
      <c r="AL25" s="2"/>
      <c r="AM25" s="159"/>
      <c r="AN25" s="159"/>
      <c r="AO25" s="160">
        <f t="shared" si="5"/>
        <v>0</v>
      </c>
      <c r="AP25" s="161" t="str">
        <f t="shared" si="6"/>
        <v>No</v>
      </c>
      <c r="AQ25" s="51">
        <v>1.0</v>
      </c>
      <c r="AR25" s="51"/>
      <c r="AS25" s="51"/>
      <c r="AT25" s="51"/>
      <c r="AU25" s="51"/>
      <c r="AV25" s="51"/>
      <c r="AW25" s="51"/>
      <c r="AX25" s="51"/>
      <c r="AY25" s="51"/>
      <c r="AZ25" s="162">
        <v>2.0</v>
      </c>
      <c r="BA25" s="163">
        <f t="shared" si="8"/>
        <v>0</v>
      </c>
    </row>
    <row r="26" ht="91.5" customHeight="1">
      <c r="A26" s="2"/>
      <c r="B26" s="175"/>
      <c r="C26" s="176" t="s">
        <v>138</v>
      </c>
      <c r="D26" s="177" t="s">
        <v>139</v>
      </c>
      <c r="E26" s="178" t="s">
        <v>93</v>
      </c>
      <c r="F26" s="179">
        <f>SUM(F12:F25)</f>
        <v>26.65</v>
      </c>
      <c r="G26" s="179">
        <f t="shared" si="3"/>
        <v>0</v>
      </c>
      <c r="H26" s="180">
        <f t="shared" ref="H26:T26" si="23">AB26*$X$26</f>
        <v>0</v>
      </c>
      <c r="I26" s="180">
        <f t="shared" si="23"/>
        <v>0</v>
      </c>
      <c r="J26" s="180">
        <f t="shared" si="23"/>
        <v>0</v>
      </c>
      <c r="K26" s="180">
        <f t="shared" si="23"/>
        <v>0</v>
      </c>
      <c r="L26" s="180">
        <f t="shared" si="23"/>
        <v>0</v>
      </c>
      <c r="M26" s="180">
        <f t="shared" si="23"/>
        <v>0</v>
      </c>
      <c r="N26" s="180">
        <f t="shared" si="23"/>
        <v>0</v>
      </c>
      <c r="O26" s="180">
        <f t="shared" si="23"/>
        <v>0</v>
      </c>
      <c r="P26" s="180">
        <f t="shared" si="23"/>
        <v>0</v>
      </c>
      <c r="Q26" s="180">
        <f t="shared" si="23"/>
        <v>0</v>
      </c>
      <c r="R26" s="180">
        <f t="shared" si="23"/>
        <v>0</v>
      </c>
      <c r="S26" s="180">
        <f t="shared" si="23"/>
        <v>0</v>
      </c>
      <c r="T26" s="180">
        <f t="shared" si="23"/>
        <v>0</v>
      </c>
      <c r="U26" s="181">
        <f>SUM(U12:U25)</f>
        <v>16</v>
      </c>
      <c r="V26" s="182" t="s">
        <v>140</v>
      </c>
      <c r="W26" s="182"/>
      <c r="X26" s="180">
        <f>SUM(X12:X25)</f>
        <v>16</v>
      </c>
      <c r="Y26" s="180">
        <v>0.0</v>
      </c>
      <c r="Z26" s="180" t="s">
        <v>96</v>
      </c>
      <c r="AA26" s="183">
        <f>SUM(AA12:AA25)</f>
        <v>3545</v>
      </c>
      <c r="AB26" s="184"/>
      <c r="AC26" s="185"/>
      <c r="AD26" s="186"/>
      <c r="AE26" s="187"/>
      <c r="AF26" s="186"/>
      <c r="AG26" s="187"/>
      <c r="AH26" s="187"/>
      <c r="AI26" s="186"/>
      <c r="AJ26" s="187"/>
      <c r="AK26" s="187"/>
      <c r="AL26" s="186"/>
      <c r="AM26" s="187"/>
      <c r="AN26" s="187"/>
      <c r="AO26" s="188">
        <f t="shared" si="5"/>
        <v>0</v>
      </c>
      <c r="AP26" s="189" t="str">
        <f t="shared" si="6"/>
        <v>No</v>
      </c>
      <c r="AQ26" s="51">
        <f>X26</f>
        <v>16</v>
      </c>
      <c r="AR26" s="51"/>
      <c r="AS26" s="51"/>
      <c r="AT26" s="51"/>
      <c r="AU26" s="51"/>
      <c r="AV26" s="51"/>
      <c r="AW26" s="51"/>
      <c r="AX26" s="51"/>
      <c r="AY26" s="51"/>
      <c r="AZ26" s="190">
        <f>SUM(AZ12:AZ25)</f>
        <v>16</v>
      </c>
      <c r="BA26" s="191">
        <f t="shared" si="8"/>
        <v>0</v>
      </c>
    </row>
    <row r="27" ht="91.5" customHeight="1">
      <c r="A27" s="2"/>
      <c r="B27" s="127"/>
      <c r="C27" s="78"/>
      <c r="D27" s="69"/>
      <c r="E27" s="192"/>
      <c r="F27" s="129"/>
      <c r="G27" s="129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130"/>
      <c r="V27" s="116"/>
      <c r="W27" s="69"/>
      <c r="X27" s="69"/>
      <c r="Y27" s="78"/>
      <c r="Z27" s="78"/>
      <c r="AA27" s="193" t="s">
        <v>141</v>
      </c>
      <c r="AB27" s="132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194"/>
      <c r="AP27" s="133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</row>
    <row r="28" ht="91.5" customHeight="1">
      <c r="A28" s="2"/>
      <c r="B28" s="134"/>
      <c r="C28" s="135"/>
      <c r="D28" s="136" t="s">
        <v>142</v>
      </c>
      <c r="E28" s="137" t="s">
        <v>93</v>
      </c>
      <c r="F28" s="138">
        <v>0.8</v>
      </c>
      <c r="G28" s="153">
        <f t="shared" ref="G28:G44" si="25">SUM(AB28:AN28)*F28</f>
        <v>0</v>
      </c>
      <c r="H28" s="139">
        <f t="shared" ref="H28:T28" si="24">AB28*$X$28</f>
        <v>0</v>
      </c>
      <c r="I28" s="139">
        <f t="shared" si="24"/>
        <v>0</v>
      </c>
      <c r="J28" s="139">
        <f t="shared" si="24"/>
        <v>0</v>
      </c>
      <c r="K28" s="139">
        <f t="shared" si="24"/>
        <v>0</v>
      </c>
      <c r="L28" s="139">
        <f t="shared" si="24"/>
        <v>0</v>
      </c>
      <c r="M28" s="139">
        <f t="shared" si="24"/>
        <v>0</v>
      </c>
      <c r="N28" s="139">
        <f t="shared" si="24"/>
        <v>0</v>
      </c>
      <c r="O28" s="139">
        <f t="shared" si="24"/>
        <v>0</v>
      </c>
      <c r="P28" s="139">
        <f t="shared" si="24"/>
        <v>0</v>
      </c>
      <c r="Q28" s="139">
        <f t="shared" si="24"/>
        <v>0</v>
      </c>
      <c r="R28" s="139">
        <f t="shared" si="24"/>
        <v>0</v>
      </c>
      <c r="S28" s="139">
        <f t="shared" si="24"/>
        <v>0</v>
      </c>
      <c r="T28" s="139">
        <f t="shared" si="24"/>
        <v>0</v>
      </c>
      <c r="U28" s="140">
        <v>1.0</v>
      </c>
      <c r="V28" s="141" t="s">
        <v>143</v>
      </c>
      <c r="W28" s="141" t="s">
        <v>144</v>
      </c>
      <c r="X28" s="139">
        <v>2.0</v>
      </c>
      <c r="Y28" s="139">
        <v>0.0</v>
      </c>
      <c r="Z28" s="139" t="s">
        <v>96</v>
      </c>
      <c r="AA28" s="142">
        <v>295.0</v>
      </c>
      <c r="AB28" s="143"/>
      <c r="AC28" s="144"/>
      <c r="AD28" s="145"/>
      <c r="AE28" s="146"/>
      <c r="AF28" s="145"/>
      <c r="AG28" s="146"/>
      <c r="AH28" s="146"/>
      <c r="AI28" s="145"/>
      <c r="AJ28" s="146"/>
      <c r="AK28" s="146"/>
      <c r="AL28" s="145"/>
      <c r="AM28" s="146"/>
      <c r="AN28" s="146"/>
      <c r="AO28" s="147">
        <f t="shared" ref="AO28:AO44" si="27">AA28*SUM(AB28:AN28)</f>
        <v>0</v>
      </c>
      <c r="AP28" s="148" t="str">
        <f t="shared" ref="AP28:AP44" si="28">IF(SUM(AB28:AN28)&gt;0,"Yes","No")</f>
        <v>No</v>
      </c>
      <c r="AQ28" s="51">
        <f t="shared" ref="AQ28:AQ29" si="29">X28</f>
        <v>2</v>
      </c>
      <c r="AR28" s="51"/>
      <c r="AS28" s="51"/>
      <c r="AT28" s="51"/>
      <c r="AU28" s="51"/>
      <c r="AV28" s="51"/>
      <c r="AW28" s="51"/>
      <c r="AX28" s="51"/>
      <c r="AY28" s="51"/>
      <c r="AZ28" s="143">
        <v>1.0</v>
      </c>
      <c r="BA28" s="149">
        <f t="shared" ref="BA28:BA44" si="30">AZ28*SUM(AB28:AN28)</f>
        <v>0</v>
      </c>
    </row>
    <row r="29" ht="91.5" customHeight="1">
      <c r="A29" s="2"/>
      <c r="B29" s="150"/>
      <c r="C29" s="151"/>
      <c r="D29" s="116" t="s">
        <v>145</v>
      </c>
      <c r="E29" s="152" t="s">
        <v>93</v>
      </c>
      <c r="F29" s="153">
        <v>1.94</v>
      </c>
      <c r="G29" s="153">
        <f t="shared" si="25"/>
        <v>0</v>
      </c>
      <c r="H29" s="67">
        <f t="shared" ref="H29:T29" si="26">AB29*$X$29</f>
        <v>0</v>
      </c>
      <c r="I29" s="67">
        <f t="shared" si="26"/>
        <v>0</v>
      </c>
      <c r="J29" s="67">
        <f t="shared" si="26"/>
        <v>0</v>
      </c>
      <c r="K29" s="67">
        <f t="shared" si="26"/>
        <v>0</v>
      </c>
      <c r="L29" s="67">
        <f t="shared" si="26"/>
        <v>0</v>
      </c>
      <c r="M29" s="67">
        <f t="shared" si="26"/>
        <v>0</v>
      </c>
      <c r="N29" s="67">
        <f t="shared" si="26"/>
        <v>0</v>
      </c>
      <c r="O29" s="67">
        <f t="shared" si="26"/>
        <v>0</v>
      </c>
      <c r="P29" s="67">
        <f t="shared" si="26"/>
        <v>0</v>
      </c>
      <c r="Q29" s="67">
        <f t="shared" si="26"/>
        <v>0</v>
      </c>
      <c r="R29" s="67">
        <f t="shared" si="26"/>
        <v>0</v>
      </c>
      <c r="S29" s="67">
        <f t="shared" si="26"/>
        <v>0</v>
      </c>
      <c r="T29" s="67">
        <f t="shared" si="26"/>
        <v>0</v>
      </c>
      <c r="U29" s="154">
        <v>2.0</v>
      </c>
      <c r="V29" s="155" t="s">
        <v>94</v>
      </c>
      <c r="W29" s="155" t="s">
        <v>146</v>
      </c>
      <c r="X29" s="67">
        <v>2.0</v>
      </c>
      <c r="Y29" s="67">
        <v>0.0</v>
      </c>
      <c r="Z29" s="67" t="s">
        <v>96</v>
      </c>
      <c r="AA29" s="156">
        <v>350.0</v>
      </c>
      <c r="AB29" s="157"/>
      <c r="AC29" s="158"/>
      <c r="AD29" s="2"/>
      <c r="AE29" s="159"/>
      <c r="AF29" s="2"/>
      <c r="AG29" s="159"/>
      <c r="AH29" s="159"/>
      <c r="AI29" s="2"/>
      <c r="AJ29" s="159"/>
      <c r="AK29" s="159"/>
      <c r="AL29" s="2"/>
      <c r="AM29" s="159"/>
      <c r="AN29" s="159"/>
      <c r="AO29" s="160">
        <f t="shared" si="27"/>
        <v>0</v>
      </c>
      <c r="AP29" s="161" t="str">
        <f t="shared" si="28"/>
        <v>No</v>
      </c>
      <c r="AQ29" s="51">
        <f t="shared" si="29"/>
        <v>2</v>
      </c>
      <c r="AR29" s="51"/>
      <c r="AS29" s="51"/>
      <c r="AT29" s="51"/>
      <c r="AU29" s="51"/>
      <c r="AV29" s="51"/>
      <c r="AW29" s="51"/>
      <c r="AX29" s="51"/>
      <c r="AY29" s="51"/>
      <c r="AZ29" s="162">
        <v>2.0</v>
      </c>
      <c r="BA29" s="163">
        <f t="shared" si="30"/>
        <v>0</v>
      </c>
    </row>
    <row r="30" ht="91.5" customHeight="1">
      <c r="A30" s="2"/>
      <c r="B30" s="164"/>
      <c r="C30" s="151"/>
      <c r="D30" s="165" t="s">
        <v>147</v>
      </c>
      <c r="E30" s="166" t="s">
        <v>93</v>
      </c>
      <c r="F30" s="153">
        <v>3.35</v>
      </c>
      <c r="G30" s="153">
        <f t="shared" si="25"/>
        <v>0</v>
      </c>
      <c r="H30" s="167">
        <f t="shared" ref="H30:T30" si="31">AB30*$X$30</f>
        <v>0</v>
      </c>
      <c r="I30" s="167">
        <f t="shared" si="31"/>
        <v>0</v>
      </c>
      <c r="J30" s="167">
        <f t="shared" si="31"/>
        <v>0</v>
      </c>
      <c r="K30" s="167">
        <f t="shared" si="31"/>
        <v>0</v>
      </c>
      <c r="L30" s="167">
        <f t="shared" si="31"/>
        <v>0</v>
      </c>
      <c r="M30" s="167">
        <f t="shared" si="31"/>
        <v>0</v>
      </c>
      <c r="N30" s="167">
        <f t="shared" si="31"/>
        <v>0</v>
      </c>
      <c r="O30" s="167">
        <f t="shared" si="31"/>
        <v>0</v>
      </c>
      <c r="P30" s="167">
        <f t="shared" si="31"/>
        <v>0</v>
      </c>
      <c r="Q30" s="167">
        <f t="shared" si="31"/>
        <v>0</v>
      </c>
      <c r="R30" s="167">
        <f t="shared" si="31"/>
        <v>0</v>
      </c>
      <c r="S30" s="167">
        <f t="shared" si="31"/>
        <v>0</v>
      </c>
      <c r="T30" s="167">
        <f t="shared" si="31"/>
        <v>0</v>
      </c>
      <c r="U30" s="168">
        <v>2.0</v>
      </c>
      <c r="V30" s="169" t="s">
        <v>105</v>
      </c>
      <c r="W30" s="169" t="s">
        <v>148</v>
      </c>
      <c r="X30" s="167">
        <v>2.0</v>
      </c>
      <c r="Y30" s="167">
        <v>0.0</v>
      </c>
      <c r="Z30" s="167" t="s">
        <v>96</v>
      </c>
      <c r="AA30" s="156">
        <v>395.0</v>
      </c>
      <c r="AB30" s="162"/>
      <c r="AC30" s="170"/>
      <c r="AD30" s="171"/>
      <c r="AE30" s="172"/>
      <c r="AF30" s="171"/>
      <c r="AG30" s="172"/>
      <c r="AH30" s="172"/>
      <c r="AI30" s="171"/>
      <c r="AJ30" s="172"/>
      <c r="AK30" s="172"/>
      <c r="AL30" s="171"/>
      <c r="AM30" s="172"/>
      <c r="AN30" s="172"/>
      <c r="AO30" s="173">
        <f t="shared" si="27"/>
        <v>0</v>
      </c>
      <c r="AP30" s="174" t="str">
        <f t="shared" si="28"/>
        <v>No</v>
      </c>
      <c r="AQ30" s="51">
        <v>1.0</v>
      </c>
      <c r="AR30" s="51"/>
      <c r="AS30" s="51"/>
      <c r="AT30" s="51"/>
      <c r="AU30" s="51"/>
      <c r="AV30" s="51"/>
      <c r="AW30" s="51"/>
      <c r="AX30" s="51"/>
      <c r="AY30" s="51"/>
      <c r="AZ30" s="162">
        <v>2.0</v>
      </c>
      <c r="BA30" s="163">
        <f t="shared" si="30"/>
        <v>0</v>
      </c>
    </row>
    <row r="31" ht="91.5" customHeight="1">
      <c r="A31" s="2"/>
      <c r="B31" s="150"/>
      <c r="C31" s="151"/>
      <c r="D31" s="116" t="s">
        <v>149</v>
      </c>
      <c r="E31" s="152" t="s">
        <v>93</v>
      </c>
      <c r="F31" s="153">
        <v>1.35</v>
      </c>
      <c r="G31" s="153">
        <f t="shared" si="25"/>
        <v>0</v>
      </c>
      <c r="H31" s="67">
        <f t="shared" ref="H31:T31" si="32">AB31*$X$31</f>
        <v>0</v>
      </c>
      <c r="I31" s="67">
        <f t="shared" si="32"/>
        <v>0</v>
      </c>
      <c r="J31" s="67">
        <f t="shared" si="32"/>
        <v>0</v>
      </c>
      <c r="K31" s="67">
        <f t="shared" si="32"/>
        <v>0</v>
      </c>
      <c r="L31" s="67">
        <f t="shared" si="32"/>
        <v>0</v>
      </c>
      <c r="M31" s="67">
        <f t="shared" si="32"/>
        <v>0</v>
      </c>
      <c r="N31" s="67">
        <f t="shared" si="32"/>
        <v>0</v>
      </c>
      <c r="O31" s="67">
        <f t="shared" si="32"/>
        <v>0</v>
      </c>
      <c r="P31" s="67">
        <f t="shared" si="32"/>
        <v>0</v>
      </c>
      <c r="Q31" s="67">
        <f t="shared" si="32"/>
        <v>0</v>
      </c>
      <c r="R31" s="67">
        <f t="shared" si="32"/>
        <v>0</v>
      </c>
      <c r="S31" s="67">
        <f t="shared" si="32"/>
        <v>0</v>
      </c>
      <c r="T31" s="67">
        <f t="shared" si="32"/>
        <v>0</v>
      </c>
      <c r="U31" s="154">
        <v>1.0</v>
      </c>
      <c r="V31" s="155" t="s">
        <v>105</v>
      </c>
      <c r="W31" s="155" t="s">
        <v>150</v>
      </c>
      <c r="X31" s="67">
        <v>1.0</v>
      </c>
      <c r="Y31" s="67">
        <v>0.0</v>
      </c>
      <c r="Z31" s="67" t="s">
        <v>96</v>
      </c>
      <c r="AA31" s="156">
        <v>205.0</v>
      </c>
      <c r="AB31" s="157"/>
      <c r="AC31" s="158"/>
      <c r="AD31" s="2"/>
      <c r="AE31" s="159"/>
      <c r="AF31" s="2"/>
      <c r="AG31" s="159"/>
      <c r="AH31" s="159"/>
      <c r="AI31" s="2"/>
      <c r="AJ31" s="159"/>
      <c r="AK31" s="159"/>
      <c r="AL31" s="2"/>
      <c r="AM31" s="159"/>
      <c r="AN31" s="159"/>
      <c r="AO31" s="160">
        <f t="shared" si="27"/>
        <v>0</v>
      </c>
      <c r="AP31" s="161" t="str">
        <f t="shared" si="28"/>
        <v>No</v>
      </c>
      <c r="AQ31" s="51">
        <v>1.0</v>
      </c>
      <c r="AR31" s="51"/>
      <c r="AS31" s="51"/>
      <c r="AT31" s="51"/>
      <c r="AU31" s="51"/>
      <c r="AV31" s="51"/>
      <c r="AW31" s="51"/>
      <c r="AX31" s="51"/>
      <c r="AY31" s="51"/>
      <c r="AZ31" s="162">
        <v>1.0</v>
      </c>
      <c r="BA31" s="163">
        <f t="shared" si="30"/>
        <v>0</v>
      </c>
    </row>
    <row r="32" ht="91.5" customHeight="1">
      <c r="A32" s="2"/>
      <c r="B32" s="164"/>
      <c r="C32" s="151"/>
      <c r="D32" s="165" t="s">
        <v>151</v>
      </c>
      <c r="E32" s="166" t="s">
        <v>93</v>
      </c>
      <c r="F32" s="153">
        <v>2.1</v>
      </c>
      <c r="G32" s="153">
        <f t="shared" si="25"/>
        <v>0</v>
      </c>
      <c r="H32" s="167">
        <f t="shared" ref="H32:T32" si="33">AB32*$X$32</f>
        <v>0</v>
      </c>
      <c r="I32" s="167">
        <f t="shared" si="33"/>
        <v>0</v>
      </c>
      <c r="J32" s="167">
        <f t="shared" si="33"/>
        <v>0</v>
      </c>
      <c r="K32" s="167">
        <f t="shared" si="33"/>
        <v>0</v>
      </c>
      <c r="L32" s="167">
        <f t="shared" si="33"/>
        <v>0</v>
      </c>
      <c r="M32" s="167">
        <f t="shared" si="33"/>
        <v>0</v>
      </c>
      <c r="N32" s="167">
        <f t="shared" si="33"/>
        <v>0</v>
      </c>
      <c r="O32" s="167">
        <f t="shared" si="33"/>
        <v>0</v>
      </c>
      <c r="P32" s="167">
        <f t="shared" si="33"/>
        <v>0</v>
      </c>
      <c r="Q32" s="167">
        <f t="shared" si="33"/>
        <v>0</v>
      </c>
      <c r="R32" s="167">
        <f t="shared" si="33"/>
        <v>0</v>
      </c>
      <c r="S32" s="167">
        <f t="shared" si="33"/>
        <v>0</v>
      </c>
      <c r="T32" s="167">
        <f t="shared" si="33"/>
        <v>0</v>
      </c>
      <c r="U32" s="168">
        <v>1.0</v>
      </c>
      <c r="V32" s="169" t="s">
        <v>105</v>
      </c>
      <c r="W32" s="169" t="s">
        <v>152</v>
      </c>
      <c r="X32" s="167">
        <v>1.0</v>
      </c>
      <c r="Y32" s="167">
        <v>0.0</v>
      </c>
      <c r="Z32" s="167" t="s">
        <v>96</v>
      </c>
      <c r="AA32" s="156">
        <v>230.0</v>
      </c>
      <c r="AB32" s="162"/>
      <c r="AC32" s="170"/>
      <c r="AD32" s="171"/>
      <c r="AE32" s="172"/>
      <c r="AF32" s="171"/>
      <c r="AG32" s="172"/>
      <c r="AH32" s="172"/>
      <c r="AI32" s="171"/>
      <c r="AJ32" s="172"/>
      <c r="AK32" s="172"/>
      <c r="AL32" s="171"/>
      <c r="AM32" s="172"/>
      <c r="AN32" s="172"/>
      <c r="AO32" s="173">
        <f t="shared" si="27"/>
        <v>0</v>
      </c>
      <c r="AP32" s="174" t="str">
        <f t="shared" si="28"/>
        <v>No</v>
      </c>
      <c r="AQ32" s="51">
        <f t="shared" ref="AQ32:AQ34" si="35">X32</f>
        <v>1</v>
      </c>
      <c r="AR32" s="51"/>
      <c r="AS32" s="51"/>
      <c r="AT32" s="51"/>
      <c r="AU32" s="51"/>
      <c r="AV32" s="51"/>
      <c r="AW32" s="51"/>
      <c r="AX32" s="51"/>
      <c r="AY32" s="51"/>
      <c r="AZ32" s="162">
        <v>1.0</v>
      </c>
      <c r="BA32" s="163">
        <f t="shared" si="30"/>
        <v>0</v>
      </c>
    </row>
    <row r="33" ht="91.5" customHeight="1">
      <c r="A33" s="2"/>
      <c r="B33" s="150"/>
      <c r="C33" s="151"/>
      <c r="D33" s="116" t="s">
        <v>153</v>
      </c>
      <c r="E33" s="152" t="s">
        <v>93</v>
      </c>
      <c r="F33" s="153">
        <v>2.8</v>
      </c>
      <c r="G33" s="153">
        <f t="shared" si="25"/>
        <v>0</v>
      </c>
      <c r="H33" s="67">
        <f t="shared" ref="H33:T33" si="34">AB33*$X$33</f>
        <v>0</v>
      </c>
      <c r="I33" s="67">
        <f t="shared" si="34"/>
        <v>0</v>
      </c>
      <c r="J33" s="67">
        <f t="shared" si="34"/>
        <v>0</v>
      </c>
      <c r="K33" s="67">
        <f t="shared" si="34"/>
        <v>0</v>
      </c>
      <c r="L33" s="67">
        <f t="shared" si="34"/>
        <v>0</v>
      </c>
      <c r="M33" s="67">
        <f t="shared" si="34"/>
        <v>0</v>
      </c>
      <c r="N33" s="67">
        <f t="shared" si="34"/>
        <v>0</v>
      </c>
      <c r="O33" s="67">
        <f t="shared" si="34"/>
        <v>0</v>
      </c>
      <c r="P33" s="67">
        <f t="shared" si="34"/>
        <v>0</v>
      </c>
      <c r="Q33" s="67">
        <f t="shared" si="34"/>
        <v>0</v>
      </c>
      <c r="R33" s="67">
        <f t="shared" si="34"/>
        <v>0</v>
      </c>
      <c r="S33" s="67">
        <f t="shared" si="34"/>
        <v>0</v>
      </c>
      <c r="T33" s="67">
        <f t="shared" si="34"/>
        <v>0</v>
      </c>
      <c r="U33" s="168">
        <v>1.0</v>
      </c>
      <c r="V33" s="155" t="s">
        <v>105</v>
      </c>
      <c r="W33" s="155" t="s">
        <v>154</v>
      </c>
      <c r="X33" s="67">
        <v>1.0</v>
      </c>
      <c r="Y33" s="67">
        <v>0.0</v>
      </c>
      <c r="Z33" s="67" t="s">
        <v>96</v>
      </c>
      <c r="AA33" s="156">
        <v>250.0</v>
      </c>
      <c r="AB33" s="157"/>
      <c r="AC33" s="158"/>
      <c r="AD33" s="2"/>
      <c r="AE33" s="159"/>
      <c r="AF33" s="2"/>
      <c r="AG33" s="159"/>
      <c r="AH33" s="159"/>
      <c r="AI33" s="2"/>
      <c r="AJ33" s="159"/>
      <c r="AK33" s="159"/>
      <c r="AL33" s="2"/>
      <c r="AM33" s="159"/>
      <c r="AN33" s="159"/>
      <c r="AO33" s="160">
        <f t="shared" si="27"/>
        <v>0</v>
      </c>
      <c r="AP33" s="161" t="str">
        <f t="shared" si="28"/>
        <v>No</v>
      </c>
      <c r="AQ33" s="51">
        <f t="shared" si="35"/>
        <v>1</v>
      </c>
      <c r="AR33" s="51"/>
      <c r="AS33" s="51"/>
      <c r="AT33" s="51"/>
      <c r="AU33" s="51"/>
      <c r="AV33" s="51"/>
      <c r="AW33" s="51"/>
      <c r="AX33" s="51"/>
      <c r="AY33" s="51"/>
      <c r="AZ33" s="162">
        <v>1.0</v>
      </c>
      <c r="BA33" s="163">
        <f t="shared" si="30"/>
        <v>0</v>
      </c>
    </row>
    <row r="34" ht="91.5" customHeight="1">
      <c r="A34" s="2"/>
      <c r="B34" s="164"/>
      <c r="C34" s="151"/>
      <c r="D34" s="165" t="s">
        <v>155</v>
      </c>
      <c r="E34" s="166" t="s">
        <v>93</v>
      </c>
      <c r="F34" s="153">
        <v>3.3</v>
      </c>
      <c r="G34" s="153">
        <f t="shared" si="25"/>
        <v>0</v>
      </c>
      <c r="H34" s="167">
        <f t="shared" ref="H34:T34" si="36">AB34*$X$34</f>
        <v>0</v>
      </c>
      <c r="I34" s="167">
        <f t="shared" si="36"/>
        <v>0</v>
      </c>
      <c r="J34" s="167">
        <f t="shared" si="36"/>
        <v>0</v>
      </c>
      <c r="K34" s="167">
        <f t="shared" si="36"/>
        <v>0</v>
      </c>
      <c r="L34" s="167">
        <f t="shared" si="36"/>
        <v>0</v>
      </c>
      <c r="M34" s="167">
        <f t="shared" si="36"/>
        <v>0</v>
      </c>
      <c r="N34" s="167">
        <f t="shared" si="36"/>
        <v>0</v>
      </c>
      <c r="O34" s="167">
        <f t="shared" si="36"/>
        <v>0</v>
      </c>
      <c r="P34" s="167">
        <f t="shared" si="36"/>
        <v>0</v>
      </c>
      <c r="Q34" s="167">
        <f t="shared" si="36"/>
        <v>0</v>
      </c>
      <c r="R34" s="167">
        <f t="shared" si="36"/>
        <v>0</v>
      </c>
      <c r="S34" s="167">
        <f t="shared" si="36"/>
        <v>0</v>
      </c>
      <c r="T34" s="167">
        <f t="shared" si="36"/>
        <v>0</v>
      </c>
      <c r="U34" s="168">
        <v>1.0</v>
      </c>
      <c r="V34" s="169" t="s">
        <v>133</v>
      </c>
      <c r="W34" s="169" t="s">
        <v>156</v>
      </c>
      <c r="X34" s="167">
        <v>1.0</v>
      </c>
      <c r="Y34" s="167">
        <v>0.0</v>
      </c>
      <c r="Z34" s="167" t="s">
        <v>96</v>
      </c>
      <c r="AA34" s="156">
        <v>275.0</v>
      </c>
      <c r="AB34" s="162"/>
      <c r="AC34" s="170"/>
      <c r="AD34" s="171"/>
      <c r="AE34" s="172"/>
      <c r="AF34" s="171"/>
      <c r="AG34" s="172"/>
      <c r="AH34" s="172"/>
      <c r="AI34" s="171"/>
      <c r="AJ34" s="172"/>
      <c r="AK34" s="172"/>
      <c r="AL34" s="171"/>
      <c r="AM34" s="172"/>
      <c r="AN34" s="172"/>
      <c r="AO34" s="173">
        <f t="shared" si="27"/>
        <v>0</v>
      </c>
      <c r="AP34" s="174" t="str">
        <f t="shared" si="28"/>
        <v>No</v>
      </c>
      <c r="AQ34" s="51">
        <f t="shared" si="35"/>
        <v>1</v>
      </c>
      <c r="AR34" s="51"/>
      <c r="AS34" s="51"/>
      <c r="AT34" s="51"/>
      <c r="AU34" s="51"/>
      <c r="AV34" s="51"/>
      <c r="AW34" s="51"/>
      <c r="AX34" s="51"/>
      <c r="AY34" s="51"/>
      <c r="AZ34" s="162">
        <v>1.0</v>
      </c>
      <c r="BA34" s="163">
        <f t="shared" si="30"/>
        <v>0</v>
      </c>
    </row>
    <row r="35" ht="91.5" customHeight="1">
      <c r="A35" s="2"/>
      <c r="B35" s="150"/>
      <c r="C35" s="151"/>
      <c r="D35" s="116" t="s">
        <v>157</v>
      </c>
      <c r="E35" s="152" t="s">
        <v>93</v>
      </c>
      <c r="F35" s="153">
        <v>5.3</v>
      </c>
      <c r="G35" s="153">
        <f t="shared" si="25"/>
        <v>0</v>
      </c>
      <c r="H35" s="67">
        <f t="shared" ref="H35:T35" si="37">AB35*$X$35</f>
        <v>0</v>
      </c>
      <c r="I35" s="67">
        <f t="shared" si="37"/>
        <v>0</v>
      </c>
      <c r="J35" s="67">
        <f t="shared" si="37"/>
        <v>0</v>
      </c>
      <c r="K35" s="67">
        <f t="shared" si="37"/>
        <v>0</v>
      </c>
      <c r="L35" s="67">
        <f t="shared" si="37"/>
        <v>0</v>
      </c>
      <c r="M35" s="67">
        <f t="shared" si="37"/>
        <v>0</v>
      </c>
      <c r="N35" s="67">
        <f t="shared" si="37"/>
        <v>0</v>
      </c>
      <c r="O35" s="67">
        <f t="shared" si="37"/>
        <v>0</v>
      </c>
      <c r="P35" s="67">
        <f t="shared" si="37"/>
        <v>0</v>
      </c>
      <c r="Q35" s="67">
        <f t="shared" si="37"/>
        <v>0</v>
      </c>
      <c r="R35" s="67">
        <f t="shared" si="37"/>
        <v>0</v>
      </c>
      <c r="S35" s="67">
        <f t="shared" si="37"/>
        <v>0</v>
      </c>
      <c r="T35" s="67">
        <f t="shared" si="37"/>
        <v>0</v>
      </c>
      <c r="U35" s="168">
        <v>1.0</v>
      </c>
      <c r="V35" s="155" t="s">
        <v>133</v>
      </c>
      <c r="W35" s="155" t="s">
        <v>158</v>
      </c>
      <c r="X35" s="67">
        <v>1.0</v>
      </c>
      <c r="Y35" s="67">
        <v>0.0</v>
      </c>
      <c r="Z35" s="67" t="s">
        <v>96</v>
      </c>
      <c r="AA35" s="156">
        <v>330.0</v>
      </c>
      <c r="AB35" s="157"/>
      <c r="AC35" s="158"/>
      <c r="AD35" s="2"/>
      <c r="AE35" s="159"/>
      <c r="AF35" s="2"/>
      <c r="AG35" s="159"/>
      <c r="AH35" s="159"/>
      <c r="AI35" s="2"/>
      <c r="AJ35" s="159"/>
      <c r="AK35" s="159"/>
      <c r="AL35" s="2"/>
      <c r="AM35" s="159"/>
      <c r="AN35" s="159"/>
      <c r="AO35" s="160">
        <f t="shared" si="27"/>
        <v>0</v>
      </c>
      <c r="AP35" s="161" t="str">
        <f t="shared" si="28"/>
        <v>No</v>
      </c>
      <c r="AQ35" s="51">
        <v>1.0</v>
      </c>
      <c r="AR35" s="51"/>
      <c r="AS35" s="51"/>
      <c r="AT35" s="51"/>
      <c r="AU35" s="51"/>
      <c r="AV35" s="51"/>
      <c r="AW35" s="51"/>
      <c r="AX35" s="51"/>
      <c r="AY35" s="51"/>
      <c r="AZ35" s="162">
        <v>1.0</v>
      </c>
      <c r="BA35" s="163">
        <f t="shared" si="30"/>
        <v>0</v>
      </c>
    </row>
    <row r="36" ht="91.5" customHeight="1">
      <c r="A36" s="2"/>
      <c r="B36" s="164"/>
      <c r="C36" s="151"/>
      <c r="D36" s="165" t="s">
        <v>159</v>
      </c>
      <c r="E36" s="166" t="s">
        <v>93</v>
      </c>
      <c r="F36" s="153">
        <v>4.6</v>
      </c>
      <c r="G36" s="153">
        <f t="shared" si="25"/>
        <v>0</v>
      </c>
      <c r="H36" s="167">
        <f t="shared" ref="H36:T36" si="38">AB36*$X$36</f>
        <v>0</v>
      </c>
      <c r="I36" s="167">
        <f t="shared" si="38"/>
        <v>0</v>
      </c>
      <c r="J36" s="167">
        <f t="shared" si="38"/>
        <v>0</v>
      </c>
      <c r="K36" s="167">
        <f t="shared" si="38"/>
        <v>0</v>
      </c>
      <c r="L36" s="167">
        <f t="shared" si="38"/>
        <v>0</v>
      </c>
      <c r="M36" s="167">
        <f t="shared" si="38"/>
        <v>0</v>
      </c>
      <c r="N36" s="167">
        <f t="shared" si="38"/>
        <v>0</v>
      </c>
      <c r="O36" s="167">
        <f t="shared" si="38"/>
        <v>0</v>
      </c>
      <c r="P36" s="167">
        <f t="shared" si="38"/>
        <v>0</v>
      </c>
      <c r="Q36" s="167">
        <f t="shared" si="38"/>
        <v>0</v>
      </c>
      <c r="R36" s="167">
        <f t="shared" si="38"/>
        <v>0</v>
      </c>
      <c r="S36" s="167">
        <f t="shared" si="38"/>
        <v>0</v>
      </c>
      <c r="T36" s="167">
        <f t="shared" si="38"/>
        <v>0</v>
      </c>
      <c r="U36" s="168">
        <v>1.5</v>
      </c>
      <c r="V36" s="169" t="s">
        <v>133</v>
      </c>
      <c r="W36" s="169" t="s">
        <v>160</v>
      </c>
      <c r="X36" s="167">
        <v>1.0</v>
      </c>
      <c r="Y36" s="167">
        <v>0.0</v>
      </c>
      <c r="Z36" s="167" t="s">
        <v>96</v>
      </c>
      <c r="AA36" s="156">
        <v>325.0</v>
      </c>
      <c r="AB36" s="162"/>
      <c r="AC36" s="170"/>
      <c r="AD36" s="171"/>
      <c r="AE36" s="172"/>
      <c r="AF36" s="171"/>
      <c r="AG36" s="172"/>
      <c r="AH36" s="172"/>
      <c r="AI36" s="171"/>
      <c r="AJ36" s="172"/>
      <c r="AK36" s="172"/>
      <c r="AL36" s="171"/>
      <c r="AM36" s="172"/>
      <c r="AN36" s="172"/>
      <c r="AO36" s="173">
        <f t="shared" si="27"/>
        <v>0</v>
      </c>
      <c r="AP36" s="174" t="str">
        <f t="shared" si="28"/>
        <v>No</v>
      </c>
      <c r="AQ36" s="51">
        <v>1.0</v>
      </c>
      <c r="AR36" s="51"/>
      <c r="AS36" s="51"/>
      <c r="AT36" s="51"/>
      <c r="AU36" s="51"/>
      <c r="AV36" s="51"/>
      <c r="AW36" s="51"/>
      <c r="AX36" s="51"/>
      <c r="AY36" s="51"/>
      <c r="AZ36" s="162">
        <v>1.5</v>
      </c>
      <c r="BA36" s="163">
        <f t="shared" si="30"/>
        <v>0</v>
      </c>
    </row>
    <row r="37" ht="91.5" customHeight="1">
      <c r="A37" s="2"/>
      <c r="B37" s="150"/>
      <c r="C37" s="151"/>
      <c r="D37" s="116" t="s">
        <v>161</v>
      </c>
      <c r="E37" s="152" t="s">
        <v>93</v>
      </c>
      <c r="F37" s="153">
        <v>2.4</v>
      </c>
      <c r="G37" s="153">
        <f t="shared" si="25"/>
        <v>0</v>
      </c>
      <c r="H37" s="67">
        <f t="shared" ref="H37:T37" si="39">AB37*$X$37</f>
        <v>0</v>
      </c>
      <c r="I37" s="67">
        <f t="shared" si="39"/>
        <v>0</v>
      </c>
      <c r="J37" s="67">
        <f t="shared" si="39"/>
        <v>0</v>
      </c>
      <c r="K37" s="67">
        <f t="shared" si="39"/>
        <v>0</v>
      </c>
      <c r="L37" s="67">
        <f t="shared" si="39"/>
        <v>0</v>
      </c>
      <c r="M37" s="67">
        <f t="shared" si="39"/>
        <v>0</v>
      </c>
      <c r="N37" s="67">
        <f t="shared" si="39"/>
        <v>0</v>
      </c>
      <c r="O37" s="67">
        <f t="shared" si="39"/>
        <v>0</v>
      </c>
      <c r="P37" s="67">
        <f t="shared" si="39"/>
        <v>0</v>
      </c>
      <c r="Q37" s="67">
        <f t="shared" si="39"/>
        <v>0</v>
      </c>
      <c r="R37" s="67">
        <f t="shared" si="39"/>
        <v>0</v>
      </c>
      <c r="S37" s="67">
        <f t="shared" si="39"/>
        <v>0</v>
      </c>
      <c r="T37" s="67">
        <f t="shared" si="39"/>
        <v>0</v>
      </c>
      <c r="U37" s="168">
        <v>3.0</v>
      </c>
      <c r="V37" s="155" t="s">
        <v>94</v>
      </c>
      <c r="W37" s="155" t="s">
        <v>162</v>
      </c>
      <c r="X37" s="67">
        <v>3.0</v>
      </c>
      <c r="Y37" s="67">
        <v>0.0</v>
      </c>
      <c r="Z37" s="67" t="s">
        <v>96</v>
      </c>
      <c r="AA37" s="156">
        <v>485.0</v>
      </c>
      <c r="AB37" s="157"/>
      <c r="AC37" s="158"/>
      <c r="AD37" s="2"/>
      <c r="AE37" s="159"/>
      <c r="AF37" s="2"/>
      <c r="AG37" s="159"/>
      <c r="AH37" s="159"/>
      <c r="AI37" s="2"/>
      <c r="AJ37" s="159"/>
      <c r="AK37" s="159"/>
      <c r="AL37" s="2"/>
      <c r="AM37" s="159"/>
      <c r="AN37" s="159"/>
      <c r="AO37" s="160">
        <f t="shared" si="27"/>
        <v>0</v>
      </c>
      <c r="AP37" s="161" t="str">
        <f t="shared" si="28"/>
        <v>No</v>
      </c>
      <c r="AQ37" s="51">
        <f t="shared" ref="AQ37:AQ39" si="41">X37</f>
        <v>3</v>
      </c>
      <c r="AR37" s="51"/>
      <c r="AS37" s="51"/>
      <c r="AT37" s="51"/>
      <c r="AU37" s="51"/>
      <c r="AV37" s="51"/>
      <c r="AW37" s="51"/>
      <c r="AX37" s="51"/>
      <c r="AY37" s="51"/>
      <c r="AZ37" s="162">
        <v>3.0</v>
      </c>
      <c r="BA37" s="163">
        <f t="shared" si="30"/>
        <v>0</v>
      </c>
    </row>
    <row r="38" ht="91.5" customHeight="1">
      <c r="A38" s="2"/>
      <c r="B38" s="164"/>
      <c r="C38" s="151"/>
      <c r="D38" s="165" t="s">
        <v>163</v>
      </c>
      <c r="E38" s="166" t="s">
        <v>93</v>
      </c>
      <c r="F38" s="153">
        <v>3.4</v>
      </c>
      <c r="G38" s="153">
        <f t="shared" si="25"/>
        <v>0</v>
      </c>
      <c r="H38" s="167">
        <f t="shared" ref="H38:T38" si="40">AB38*$X$38</f>
        <v>0</v>
      </c>
      <c r="I38" s="167">
        <f t="shared" si="40"/>
        <v>0</v>
      </c>
      <c r="J38" s="167">
        <f t="shared" si="40"/>
        <v>0</v>
      </c>
      <c r="K38" s="167">
        <f t="shared" si="40"/>
        <v>0</v>
      </c>
      <c r="L38" s="167">
        <f t="shared" si="40"/>
        <v>0</v>
      </c>
      <c r="M38" s="167">
        <f t="shared" si="40"/>
        <v>0</v>
      </c>
      <c r="N38" s="167">
        <f t="shared" si="40"/>
        <v>0</v>
      </c>
      <c r="O38" s="167">
        <f t="shared" si="40"/>
        <v>0</v>
      </c>
      <c r="P38" s="167">
        <f t="shared" si="40"/>
        <v>0</v>
      </c>
      <c r="Q38" s="167">
        <f t="shared" si="40"/>
        <v>0</v>
      </c>
      <c r="R38" s="167">
        <f t="shared" si="40"/>
        <v>0</v>
      </c>
      <c r="S38" s="167">
        <f t="shared" si="40"/>
        <v>0</v>
      </c>
      <c r="T38" s="167">
        <f t="shared" si="40"/>
        <v>0</v>
      </c>
      <c r="U38" s="168">
        <v>2.0</v>
      </c>
      <c r="V38" s="169" t="s">
        <v>105</v>
      </c>
      <c r="W38" s="169" t="s">
        <v>164</v>
      </c>
      <c r="X38" s="167">
        <v>2.0</v>
      </c>
      <c r="Y38" s="167">
        <v>0.0</v>
      </c>
      <c r="Z38" s="167" t="s">
        <v>96</v>
      </c>
      <c r="AA38" s="156">
        <v>395.0</v>
      </c>
      <c r="AB38" s="162"/>
      <c r="AC38" s="170"/>
      <c r="AD38" s="171"/>
      <c r="AE38" s="172"/>
      <c r="AF38" s="171"/>
      <c r="AG38" s="172"/>
      <c r="AH38" s="172"/>
      <c r="AI38" s="171"/>
      <c r="AJ38" s="172"/>
      <c r="AK38" s="172"/>
      <c r="AL38" s="171"/>
      <c r="AM38" s="172"/>
      <c r="AN38" s="172"/>
      <c r="AO38" s="173">
        <f t="shared" si="27"/>
        <v>0</v>
      </c>
      <c r="AP38" s="174" t="str">
        <f t="shared" si="28"/>
        <v>No</v>
      </c>
      <c r="AQ38" s="51">
        <f t="shared" si="41"/>
        <v>2</v>
      </c>
      <c r="AR38" s="51"/>
      <c r="AS38" s="51"/>
      <c r="AT38" s="51"/>
      <c r="AU38" s="51"/>
      <c r="AV38" s="51"/>
      <c r="AW38" s="51"/>
      <c r="AX38" s="51"/>
      <c r="AY38" s="51"/>
      <c r="AZ38" s="162">
        <v>2.0</v>
      </c>
      <c r="BA38" s="163">
        <f t="shared" si="30"/>
        <v>0</v>
      </c>
    </row>
    <row r="39" ht="91.5" customHeight="1">
      <c r="A39" s="2"/>
      <c r="B39" s="150"/>
      <c r="C39" s="151"/>
      <c r="D39" s="116" t="s">
        <v>165</v>
      </c>
      <c r="E39" s="152" t="s">
        <v>93</v>
      </c>
      <c r="F39" s="153">
        <v>4.25</v>
      </c>
      <c r="G39" s="153">
        <f t="shared" si="25"/>
        <v>0</v>
      </c>
      <c r="H39" s="67">
        <f t="shared" ref="H39:T39" si="42">AB39*$X$39</f>
        <v>0</v>
      </c>
      <c r="I39" s="67">
        <f t="shared" si="42"/>
        <v>0</v>
      </c>
      <c r="J39" s="67">
        <f t="shared" si="42"/>
        <v>0</v>
      </c>
      <c r="K39" s="67">
        <f t="shared" si="42"/>
        <v>0</v>
      </c>
      <c r="L39" s="67">
        <f t="shared" si="42"/>
        <v>0</v>
      </c>
      <c r="M39" s="67">
        <f t="shared" si="42"/>
        <v>0</v>
      </c>
      <c r="N39" s="67">
        <f t="shared" si="42"/>
        <v>0</v>
      </c>
      <c r="O39" s="67">
        <f t="shared" si="42"/>
        <v>0</v>
      </c>
      <c r="P39" s="67">
        <f t="shared" si="42"/>
        <v>0</v>
      </c>
      <c r="Q39" s="67">
        <f t="shared" si="42"/>
        <v>0</v>
      </c>
      <c r="R39" s="67">
        <f t="shared" si="42"/>
        <v>0</v>
      </c>
      <c r="S39" s="67">
        <f t="shared" si="42"/>
        <v>0</v>
      </c>
      <c r="T39" s="67">
        <f t="shared" si="42"/>
        <v>0</v>
      </c>
      <c r="U39" s="168">
        <v>2.0</v>
      </c>
      <c r="V39" s="155" t="s">
        <v>105</v>
      </c>
      <c r="W39" s="155" t="s">
        <v>166</v>
      </c>
      <c r="X39" s="67">
        <v>2.0</v>
      </c>
      <c r="Y39" s="67">
        <v>0.0</v>
      </c>
      <c r="Z39" s="67" t="s">
        <v>96</v>
      </c>
      <c r="AA39" s="156">
        <v>445.0</v>
      </c>
      <c r="AB39" s="157"/>
      <c r="AC39" s="158"/>
      <c r="AD39" s="2"/>
      <c r="AE39" s="159"/>
      <c r="AF39" s="2"/>
      <c r="AG39" s="159"/>
      <c r="AH39" s="159"/>
      <c r="AI39" s="2"/>
      <c r="AJ39" s="159"/>
      <c r="AK39" s="159"/>
      <c r="AL39" s="2"/>
      <c r="AM39" s="159"/>
      <c r="AN39" s="159"/>
      <c r="AO39" s="160">
        <f t="shared" si="27"/>
        <v>0</v>
      </c>
      <c r="AP39" s="161" t="str">
        <f t="shared" si="28"/>
        <v>No</v>
      </c>
      <c r="AQ39" s="51">
        <f t="shared" si="41"/>
        <v>2</v>
      </c>
      <c r="AR39" s="51"/>
      <c r="AS39" s="51"/>
      <c r="AT39" s="51"/>
      <c r="AU39" s="51"/>
      <c r="AV39" s="51"/>
      <c r="AW39" s="51"/>
      <c r="AX39" s="51"/>
      <c r="AY39" s="51"/>
      <c r="AZ39" s="162">
        <v>2.0</v>
      </c>
      <c r="BA39" s="163">
        <f t="shared" si="30"/>
        <v>0</v>
      </c>
    </row>
    <row r="40" ht="91.5" customHeight="1">
      <c r="A40" s="2"/>
      <c r="B40" s="164"/>
      <c r="C40" s="151"/>
      <c r="D40" s="165" t="s">
        <v>167</v>
      </c>
      <c r="E40" s="166" t="s">
        <v>93</v>
      </c>
      <c r="F40" s="153">
        <v>2.55</v>
      </c>
      <c r="G40" s="153">
        <f t="shared" si="25"/>
        <v>0</v>
      </c>
      <c r="H40" s="167">
        <f t="shared" ref="H40:T40" si="43">AB40*$X$40</f>
        <v>0</v>
      </c>
      <c r="I40" s="167">
        <f t="shared" si="43"/>
        <v>0</v>
      </c>
      <c r="J40" s="167">
        <f t="shared" si="43"/>
        <v>0</v>
      </c>
      <c r="K40" s="167">
        <f t="shared" si="43"/>
        <v>0</v>
      </c>
      <c r="L40" s="167">
        <f t="shared" si="43"/>
        <v>0</v>
      </c>
      <c r="M40" s="167">
        <f t="shared" si="43"/>
        <v>0</v>
      </c>
      <c r="N40" s="167">
        <f t="shared" si="43"/>
        <v>0</v>
      </c>
      <c r="O40" s="167">
        <f t="shared" si="43"/>
        <v>0</v>
      </c>
      <c r="P40" s="167">
        <f t="shared" si="43"/>
        <v>0</v>
      </c>
      <c r="Q40" s="167">
        <f t="shared" si="43"/>
        <v>0</v>
      </c>
      <c r="R40" s="167">
        <f t="shared" si="43"/>
        <v>0</v>
      </c>
      <c r="S40" s="167">
        <f t="shared" si="43"/>
        <v>0</v>
      </c>
      <c r="T40" s="167">
        <f t="shared" si="43"/>
        <v>0</v>
      </c>
      <c r="U40" s="168">
        <v>1.0</v>
      </c>
      <c r="V40" s="169" t="s">
        <v>105</v>
      </c>
      <c r="W40" s="169" t="s">
        <v>168</v>
      </c>
      <c r="X40" s="167">
        <v>1.0</v>
      </c>
      <c r="Y40" s="167">
        <v>0.0</v>
      </c>
      <c r="Z40" s="167" t="s">
        <v>96</v>
      </c>
      <c r="AA40" s="156">
        <v>235.0</v>
      </c>
      <c r="AB40" s="162"/>
      <c r="AC40" s="170"/>
      <c r="AD40" s="171"/>
      <c r="AE40" s="172"/>
      <c r="AF40" s="171"/>
      <c r="AG40" s="172"/>
      <c r="AH40" s="172"/>
      <c r="AI40" s="171"/>
      <c r="AJ40" s="172"/>
      <c r="AK40" s="172"/>
      <c r="AL40" s="171"/>
      <c r="AM40" s="172"/>
      <c r="AN40" s="172"/>
      <c r="AO40" s="173">
        <f t="shared" si="27"/>
        <v>0</v>
      </c>
      <c r="AP40" s="174" t="str">
        <f t="shared" si="28"/>
        <v>No</v>
      </c>
      <c r="AQ40" s="51">
        <v>1.0</v>
      </c>
      <c r="AR40" s="51"/>
      <c r="AS40" s="51"/>
      <c r="AT40" s="51"/>
      <c r="AU40" s="51"/>
      <c r="AV40" s="51"/>
      <c r="AW40" s="51"/>
      <c r="AX40" s="51"/>
      <c r="AY40" s="51"/>
      <c r="AZ40" s="162">
        <v>1.0</v>
      </c>
      <c r="BA40" s="163">
        <f t="shared" si="30"/>
        <v>0</v>
      </c>
    </row>
    <row r="41" ht="91.5" customHeight="1">
      <c r="A41" s="2"/>
      <c r="B41" s="150"/>
      <c r="C41" s="151"/>
      <c r="D41" s="116" t="s">
        <v>169</v>
      </c>
      <c r="E41" s="152" t="s">
        <v>93</v>
      </c>
      <c r="F41" s="153">
        <v>2.8</v>
      </c>
      <c r="G41" s="153">
        <f t="shared" si="25"/>
        <v>0</v>
      </c>
      <c r="H41" s="67">
        <f t="shared" ref="H41:T41" si="44">AB41*$X$41</f>
        <v>0</v>
      </c>
      <c r="I41" s="67">
        <f t="shared" si="44"/>
        <v>0</v>
      </c>
      <c r="J41" s="67">
        <f t="shared" si="44"/>
        <v>0</v>
      </c>
      <c r="K41" s="67">
        <f t="shared" si="44"/>
        <v>0</v>
      </c>
      <c r="L41" s="67">
        <f t="shared" si="44"/>
        <v>0</v>
      </c>
      <c r="M41" s="67">
        <f t="shared" si="44"/>
        <v>0</v>
      </c>
      <c r="N41" s="67">
        <f t="shared" si="44"/>
        <v>0</v>
      </c>
      <c r="O41" s="67">
        <f t="shared" si="44"/>
        <v>0</v>
      </c>
      <c r="P41" s="67">
        <f t="shared" si="44"/>
        <v>0</v>
      </c>
      <c r="Q41" s="67">
        <f t="shared" si="44"/>
        <v>0</v>
      </c>
      <c r="R41" s="67">
        <f t="shared" si="44"/>
        <v>0</v>
      </c>
      <c r="S41" s="67">
        <f t="shared" si="44"/>
        <v>0</v>
      </c>
      <c r="T41" s="67">
        <f t="shared" si="44"/>
        <v>0</v>
      </c>
      <c r="U41" s="168">
        <v>1.0</v>
      </c>
      <c r="V41" s="155" t="s">
        <v>105</v>
      </c>
      <c r="W41" s="155" t="s">
        <v>170</v>
      </c>
      <c r="X41" s="67">
        <v>1.0</v>
      </c>
      <c r="Y41" s="67">
        <v>0.0</v>
      </c>
      <c r="Z41" s="67" t="s">
        <v>96</v>
      </c>
      <c r="AA41" s="156">
        <v>250.0</v>
      </c>
      <c r="AB41" s="195"/>
      <c r="AC41" s="196"/>
      <c r="AD41" s="51"/>
      <c r="AE41" s="197"/>
      <c r="AF41" s="51"/>
      <c r="AG41" s="197"/>
      <c r="AH41" s="197"/>
      <c r="AI41" s="51"/>
      <c r="AJ41" s="197"/>
      <c r="AK41" s="197"/>
      <c r="AL41" s="51"/>
      <c r="AM41" s="197"/>
      <c r="AN41" s="197"/>
      <c r="AO41" s="160">
        <f t="shared" si="27"/>
        <v>0</v>
      </c>
      <c r="AP41" s="161" t="str">
        <f t="shared" si="28"/>
        <v>No</v>
      </c>
      <c r="AQ41" s="51"/>
      <c r="AR41" s="51"/>
      <c r="AS41" s="51"/>
      <c r="AT41" s="51"/>
      <c r="AU41" s="51"/>
      <c r="AV41" s="51"/>
      <c r="AW41" s="51"/>
      <c r="AX41" s="51"/>
      <c r="AY41" s="51"/>
      <c r="AZ41" s="162">
        <v>1.0</v>
      </c>
      <c r="BA41" s="163">
        <f t="shared" si="30"/>
        <v>0</v>
      </c>
    </row>
    <row r="42" ht="91.5" customHeight="1">
      <c r="A42" s="2"/>
      <c r="B42" s="164"/>
      <c r="C42" s="151"/>
      <c r="D42" s="165" t="s">
        <v>171</v>
      </c>
      <c r="E42" s="166" t="s">
        <v>93</v>
      </c>
      <c r="F42" s="153">
        <v>4.1</v>
      </c>
      <c r="G42" s="153">
        <f t="shared" si="25"/>
        <v>0</v>
      </c>
      <c r="H42" s="167">
        <f t="shared" ref="H42:T42" si="45">AB42*$X$42</f>
        <v>0</v>
      </c>
      <c r="I42" s="167">
        <f t="shared" si="45"/>
        <v>0</v>
      </c>
      <c r="J42" s="167">
        <f t="shared" si="45"/>
        <v>0</v>
      </c>
      <c r="K42" s="167">
        <f t="shared" si="45"/>
        <v>0</v>
      </c>
      <c r="L42" s="167">
        <f t="shared" si="45"/>
        <v>0</v>
      </c>
      <c r="M42" s="167">
        <f t="shared" si="45"/>
        <v>0</v>
      </c>
      <c r="N42" s="167">
        <f t="shared" si="45"/>
        <v>0</v>
      </c>
      <c r="O42" s="167">
        <f t="shared" si="45"/>
        <v>0</v>
      </c>
      <c r="P42" s="167">
        <f t="shared" si="45"/>
        <v>0</v>
      </c>
      <c r="Q42" s="167">
        <f t="shared" si="45"/>
        <v>0</v>
      </c>
      <c r="R42" s="167">
        <f t="shared" si="45"/>
        <v>0</v>
      </c>
      <c r="S42" s="167">
        <f t="shared" si="45"/>
        <v>0</v>
      </c>
      <c r="T42" s="167">
        <f t="shared" si="45"/>
        <v>0</v>
      </c>
      <c r="U42" s="168">
        <v>1.0</v>
      </c>
      <c r="V42" s="169" t="s">
        <v>105</v>
      </c>
      <c r="W42" s="169" t="s">
        <v>172</v>
      </c>
      <c r="X42" s="167">
        <v>1.0</v>
      </c>
      <c r="Y42" s="167">
        <v>0.0</v>
      </c>
      <c r="Z42" s="167" t="s">
        <v>96</v>
      </c>
      <c r="AA42" s="156">
        <v>320.0</v>
      </c>
      <c r="AB42" s="162"/>
      <c r="AC42" s="170"/>
      <c r="AD42" s="171"/>
      <c r="AE42" s="172"/>
      <c r="AF42" s="171"/>
      <c r="AG42" s="172"/>
      <c r="AH42" s="172"/>
      <c r="AI42" s="171"/>
      <c r="AJ42" s="172"/>
      <c r="AK42" s="172"/>
      <c r="AL42" s="171"/>
      <c r="AM42" s="172"/>
      <c r="AN42" s="172"/>
      <c r="AO42" s="173">
        <f t="shared" si="27"/>
        <v>0</v>
      </c>
      <c r="AP42" s="174" t="str">
        <f t="shared" si="28"/>
        <v>No</v>
      </c>
      <c r="AQ42" s="51"/>
      <c r="AR42" s="51"/>
      <c r="AS42" s="51"/>
      <c r="AT42" s="51"/>
      <c r="AU42" s="51"/>
      <c r="AV42" s="51"/>
      <c r="AW42" s="51"/>
      <c r="AX42" s="51"/>
      <c r="AY42" s="51"/>
      <c r="AZ42" s="162">
        <v>1.0</v>
      </c>
      <c r="BA42" s="163">
        <f t="shared" si="30"/>
        <v>0</v>
      </c>
    </row>
    <row r="43" ht="91.5" customHeight="1">
      <c r="A43" s="2"/>
      <c r="B43" s="150"/>
      <c r="C43" s="151"/>
      <c r="D43" s="116" t="s">
        <v>173</v>
      </c>
      <c r="E43" s="152" t="s">
        <v>93</v>
      </c>
      <c r="F43" s="153">
        <v>5.2</v>
      </c>
      <c r="G43" s="153">
        <f t="shared" si="25"/>
        <v>0</v>
      </c>
      <c r="H43" s="67">
        <f>AB43*$X$43</f>
        <v>0</v>
      </c>
      <c r="I43" s="67">
        <f t="shared" ref="I43:T43" si="46">AC43*$X$25</f>
        <v>0</v>
      </c>
      <c r="J43" s="67">
        <f t="shared" si="46"/>
        <v>0</v>
      </c>
      <c r="K43" s="67">
        <f t="shared" si="46"/>
        <v>0</v>
      </c>
      <c r="L43" s="67">
        <f t="shared" si="46"/>
        <v>0</v>
      </c>
      <c r="M43" s="67">
        <f t="shared" si="46"/>
        <v>0</v>
      </c>
      <c r="N43" s="67">
        <f t="shared" si="46"/>
        <v>0</v>
      </c>
      <c r="O43" s="67">
        <f t="shared" si="46"/>
        <v>0</v>
      </c>
      <c r="P43" s="67">
        <f t="shared" si="46"/>
        <v>0</v>
      </c>
      <c r="Q43" s="67">
        <f t="shared" si="46"/>
        <v>0</v>
      </c>
      <c r="R43" s="67">
        <f t="shared" si="46"/>
        <v>0</v>
      </c>
      <c r="S43" s="67">
        <f t="shared" si="46"/>
        <v>0</v>
      </c>
      <c r="T43" s="67">
        <f t="shared" si="46"/>
        <v>0</v>
      </c>
      <c r="U43" s="168">
        <v>1.0</v>
      </c>
      <c r="V43" s="155" t="s">
        <v>133</v>
      </c>
      <c r="W43" s="155" t="s">
        <v>174</v>
      </c>
      <c r="X43" s="67">
        <v>1.0</v>
      </c>
      <c r="Y43" s="67">
        <v>0.0</v>
      </c>
      <c r="Z43" s="67" t="s">
        <v>96</v>
      </c>
      <c r="AA43" s="156">
        <v>325.0</v>
      </c>
      <c r="AB43" s="157"/>
      <c r="AC43" s="158"/>
      <c r="AD43" s="2"/>
      <c r="AE43" s="159"/>
      <c r="AF43" s="2"/>
      <c r="AG43" s="159"/>
      <c r="AH43" s="159"/>
      <c r="AI43" s="2"/>
      <c r="AJ43" s="159"/>
      <c r="AK43" s="159"/>
      <c r="AL43" s="2"/>
      <c r="AM43" s="159"/>
      <c r="AN43" s="159"/>
      <c r="AO43" s="160">
        <f t="shared" si="27"/>
        <v>0</v>
      </c>
      <c r="AP43" s="161" t="str">
        <f t="shared" si="28"/>
        <v>No</v>
      </c>
      <c r="AQ43" s="51">
        <v>1.0</v>
      </c>
      <c r="AR43" s="51"/>
      <c r="AS43" s="51"/>
      <c r="AT43" s="51"/>
      <c r="AU43" s="51"/>
      <c r="AV43" s="51"/>
      <c r="AW43" s="51"/>
      <c r="AX43" s="51"/>
      <c r="AY43" s="51"/>
      <c r="AZ43" s="162">
        <v>1.0</v>
      </c>
      <c r="BA43" s="163">
        <f t="shared" si="30"/>
        <v>0</v>
      </c>
    </row>
    <row r="44" ht="91.5" customHeight="1">
      <c r="A44" s="2"/>
      <c r="B44" s="175"/>
      <c r="C44" s="176" t="s">
        <v>175</v>
      </c>
      <c r="D44" s="177" t="s">
        <v>176</v>
      </c>
      <c r="E44" s="178" t="s">
        <v>93</v>
      </c>
      <c r="F44" s="179">
        <v>50.24</v>
      </c>
      <c r="G44" s="179">
        <f t="shared" si="25"/>
        <v>0</v>
      </c>
      <c r="H44" s="180">
        <f t="shared" ref="H44:T44" si="47">AB44*$X$44</f>
        <v>0</v>
      </c>
      <c r="I44" s="180">
        <f t="shared" si="47"/>
        <v>0</v>
      </c>
      <c r="J44" s="180">
        <f t="shared" si="47"/>
        <v>0</v>
      </c>
      <c r="K44" s="180">
        <f t="shared" si="47"/>
        <v>0</v>
      </c>
      <c r="L44" s="180">
        <f t="shared" si="47"/>
        <v>0</v>
      </c>
      <c r="M44" s="180">
        <f t="shared" si="47"/>
        <v>0</v>
      </c>
      <c r="N44" s="180">
        <f t="shared" si="47"/>
        <v>0</v>
      </c>
      <c r="O44" s="180">
        <f t="shared" si="47"/>
        <v>0</v>
      </c>
      <c r="P44" s="180">
        <f t="shared" si="47"/>
        <v>0</v>
      </c>
      <c r="Q44" s="180">
        <f t="shared" si="47"/>
        <v>0</v>
      </c>
      <c r="R44" s="180">
        <f t="shared" si="47"/>
        <v>0</v>
      </c>
      <c r="S44" s="180">
        <f t="shared" si="47"/>
        <v>0</v>
      </c>
      <c r="T44" s="180">
        <f t="shared" si="47"/>
        <v>0</v>
      </c>
      <c r="U44" s="181">
        <v>22.5</v>
      </c>
      <c r="V44" s="182" t="s">
        <v>177</v>
      </c>
      <c r="W44" s="182"/>
      <c r="X44" s="180">
        <v>23.0</v>
      </c>
      <c r="Y44" s="180">
        <v>0.0</v>
      </c>
      <c r="Z44" s="180" t="s">
        <v>96</v>
      </c>
      <c r="AA44" s="183">
        <f>SUM(AA28:AA43)</f>
        <v>5110</v>
      </c>
      <c r="AB44" s="184"/>
      <c r="AC44" s="185"/>
      <c r="AD44" s="186"/>
      <c r="AE44" s="187"/>
      <c r="AF44" s="186"/>
      <c r="AG44" s="187"/>
      <c r="AH44" s="187"/>
      <c r="AI44" s="186"/>
      <c r="AJ44" s="187"/>
      <c r="AK44" s="187"/>
      <c r="AL44" s="186"/>
      <c r="AM44" s="187"/>
      <c r="AN44" s="187"/>
      <c r="AO44" s="188">
        <f t="shared" si="27"/>
        <v>0</v>
      </c>
      <c r="AP44" s="189" t="str">
        <f t="shared" si="28"/>
        <v>No</v>
      </c>
      <c r="AQ44" s="51">
        <f>X44</f>
        <v>23</v>
      </c>
      <c r="AR44" s="51"/>
      <c r="AS44" s="51"/>
      <c r="AT44" s="51"/>
      <c r="AU44" s="51"/>
      <c r="AV44" s="51"/>
      <c r="AW44" s="51"/>
      <c r="AX44" s="51"/>
      <c r="AY44" s="51"/>
      <c r="AZ44" s="190">
        <v>22.5</v>
      </c>
      <c r="BA44" s="191">
        <f t="shared" si="30"/>
        <v>0</v>
      </c>
    </row>
    <row r="45" ht="20.25" customHeight="1">
      <c r="B45" s="41"/>
      <c r="C45" s="42"/>
      <c r="D45" s="43"/>
      <c r="E45" s="44"/>
      <c r="F45" s="45"/>
      <c r="G45" s="45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7"/>
      <c r="V45" s="48"/>
      <c r="W45" s="49"/>
      <c r="X45" s="49"/>
      <c r="Y45" s="42"/>
      <c r="Z45" s="42"/>
      <c r="AA45" s="50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42"/>
      <c r="AP45" s="42"/>
      <c r="AQ45" s="42"/>
      <c r="AR45" s="42"/>
      <c r="AS45" s="51"/>
      <c r="AT45" s="51"/>
      <c r="AU45" s="51"/>
      <c r="AV45" s="42"/>
      <c r="AW45" s="42"/>
      <c r="AX45" s="42"/>
      <c r="AY45" s="42"/>
      <c r="AZ45" s="42"/>
      <c r="BA45" s="42"/>
    </row>
    <row r="46" ht="20.25" customHeight="1">
      <c r="B46" s="41"/>
      <c r="C46" s="42"/>
      <c r="D46" s="43"/>
      <c r="E46" s="44"/>
      <c r="F46" s="45"/>
      <c r="G46" s="45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7"/>
      <c r="V46" s="48"/>
      <c r="W46" s="49"/>
      <c r="X46" s="49"/>
      <c r="Y46" s="42"/>
      <c r="Z46" s="42"/>
      <c r="AA46" s="50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42"/>
      <c r="AP46" s="42"/>
      <c r="AQ46" s="42"/>
      <c r="AR46" s="42"/>
      <c r="AS46" s="51"/>
      <c r="AT46" s="51"/>
      <c r="AU46" s="51"/>
      <c r="AV46" s="42"/>
      <c r="AW46" s="42"/>
      <c r="AX46" s="42"/>
      <c r="AY46" s="42"/>
      <c r="AZ46" s="42"/>
      <c r="BA46" s="42"/>
    </row>
    <row r="47" ht="20.25" customHeight="1">
      <c r="B47" s="41"/>
      <c r="C47" s="42"/>
      <c r="D47" s="43"/>
      <c r="E47" s="44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8"/>
      <c r="W47" s="49"/>
      <c r="X47" s="49"/>
      <c r="Y47" s="42"/>
      <c r="Z47" s="42"/>
      <c r="AA47" s="50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42"/>
      <c r="AP47" s="42"/>
      <c r="AQ47" s="42"/>
      <c r="AR47" s="42"/>
      <c r="AS47" s="51"/>
      <c r="AT47" s="51"/>
      <c r="AU47" s="51"/>
      <c r="AV47" s="42"/>
      <c r="AW47" s="42"/>
      <c r="AX47" s="42"/>
      <c r="AY47" s="42"/>
      <c r="AZ47" s="42"/>
      <c r="BA47" s="42"/>
    </row>
    <row r="48" ht="20.25" customHeight="1">
      <c r="B48" s="41"/>
      <c r="C48" s="42"/>
      <c r="D48" s="43"/>
      <c r="E48" s="44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8"/>
      <c r="W48" s="49"/>
      <c r="X48" s="49"/>
      <c r="Y48" s="42"/>
      <c r="Z48" s="42"/>
      <c r="AA48" s="50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42"/>
      <c r="AP48" s="42"/>
      <c r="AQ48" s="42"/>
      <c r="AR48" s="42"/>
      <c r="AS48" s="51"/>
      <c r="AT48" s="51"/>
      <c r="AU48" s="51"/>
      <c r="AV48" s="42"/>
      <c r="AW48" s="42"/>
      <c r="AX48" s="42"/>
      <c r="AY48" s="42"/>
      <c r="AZ48" s="42"/>
      <c r="BA48" s="42"/>
    </row>
    <row r="49" ht="20.25" customHeight="1">
      <c r="B49" s="41"/>
      <c r="C49" s="42"/>
      <c r="D49" s="43"/>
      <c r="E49" s="44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8"/>
      <c r="W49" s="49"/>
      <c r="X49" s="49"/>
      <c r="Y49" s="42"/>
      <c r="Z49" s="42"/>
      <c r="AA49" s="50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42"/>
      <c r="AP49" s="42"/>
      <c r="AQ49" s="42"/>
      <c r="AR49" s="42"/>
      <c r="AS49" s="51"/>
      <c r="AT49" s="51"/>
      <c r="AU49" s="51"/>
      <c r="AV49" s="42"/>
      <c r="AW49" s="42"/>
      <c r="AX49" s="42"/>
      <c r="AY49" s="42"/>
      <c r="AZ49" s="42"/>
      <c r="BA49" s="42"/>
    </row>
    <row r="50" ht="20.25" customHeight="1">
      <c r="B50" s="41"/>
      <c r="C50" s="42"/>
      <c r="D50" s="43"/>
      <c r="E50" s="44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8"/>
      <c r="W50" s="49"/>
      <c r="X50" s="49"/>
      <c r="Y50" s="42"/>
      <c r="Z50" s="42"/>
      <c r="AA50" s="50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42"/>
      <c r="AP50" s="42"/>
      <c r="AQ50" s="42"/>
      <c r="AR50" s="42"/>
      <c r="AS50" s="51"/>
      <c r="AT50" s="51"/>
      <c r="AU50" s="51"/>
      <c r="AV50" s="42"/>
      <c r="AW50" s="42"/>
      <c r="AX50" s="42"/>
      <c r="AY50" s="42"/>
      <c r="AZ50" s="42"/>
      <c r="BA50" s="42"/>
    </row>
    <row r="51" ht="20.25" customHeight="1">
      <c r="B51" s="41"/>
      <c r="C51" s="42"/>
      <c r="D51" s="43"/>
      <c r="E51" s="44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8"/>
      <c r="W51" s="49"/>
      <c r="X51" s="49"/>
      <c r="Y51" s="42"/>
      <c r="Z51" s="42"/>
      <c r="AA51" s="50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42"/>
      <c r="AP51" s="42"/>
      <c r="AQ51" s="42"/>
      <c r="AR51" s="42"/>
      <c r="AS51" s="51"/>
      <c r="AT51" s="51"/>
      <c r="AU51" s="51"/>
      <c r="AV51" s="42"/>
      <c r="AW51" s="42"/>
      <c r="AX51" s="42"/>
      <c r="AY51" s="42"/>
      <c r="AZ51" s="42"/>
      <c r="BA51" s="42"/>
    </row>
    <row r="52" ht="20.25" customHeight="1">
      <c r="B52" s="41"/>
      <c r="C52" s="42"/>
      <c r="D52" s="43"/>
      <c r="E52" s="44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8"/>
      <c r="W52" s="49"/>
      <c r="X52" s="49"/>
      <c r="Y52" s="42"/>
      <c r="Z52" s="42"/>
      <c r="AA52" s="50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42"/>
      <c r="AP52" s="42"/>
      <c r="AQ52" s="42"/>
      <c r="AR52" s="42"/>
      <c r="AS52" s="51"/>
      <c r="AT52" s="51"/>
      <c r="AU52" s="51"/>
      <c r="AV52" s="42"/>
      <c r="AW52" s="42"/>
      <c r="AX52" s="42"/>
      <c r="AY52" s="42"/>
      <c r="AZ52" s="42"/>
      <c r="BA52" s="42"/>
    </row>
    <row r="53" ht="20.25" customHeight="1">
      <c r="B53" s="41"/>
      <c r="C53" s="42"/>
      <c r="D53" s="43"/>
      <c r="E53" s="44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8"/>
      <c r="W53" s="49"/>
      <c r="X53" s="49"/>
      <c r="Y53" s="42"/>
      <c r="Z53" s="42"/>
      <c r="AA53" s="50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42"/>
      <c r="AP53" s="42"/>
      <c r="AQ53" s="42"/>
      <c r="AR53" s="42"/>
      <c r="AS53" s="51"/>
      <c r="AT53" s="51"/>
      <c r="AU53" s="51"/>
      <c r="AV53" s="42"/>
      <c r="AW53" s="42"/>
      <c r="AX53" s="42"/>
      <c r="AY53" s="42"/>
      <c r="AZ53" s="42"/>
      <c r="BA53" s="42"/>
    </row>
    <row r="54" ht="20.25" customHeight="1">
      <c r="B54" s="41"/>
      <c r="C54" s="42"/>
      <c r="D54" s="43"/>
      <c r="E54" s="44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8"/>
      <c r="W54" s="49"/>
      <c r="X54" s="49"/>
      <c r="Y54" s="42"/>
      <c r="Z54" s="42"/>
      <c r="AA54" s="50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42"/>
      <c r="AP54" s="42"/>
      <c r="AQ54" s="42"/>
      <c r="AR54" s="42"/>
      <c r="AS54" s="51"/>
      <c r="AT54" s="51"/>
      <c r="AU54" s="51"/>
      <c r="AV54" s="42"/>
      <c r="AW54" s="42"/>
      <c r="AX54" s="42"/>
      <c r="AY54" s="42"/>
      <c r="AZ54" s="42"/>
      <c r="BA54" s="42"/>
    </row>
    <row r="55" ht="20.25" customHeight="1">
      <c r="B55" s="41"/>
      <c r="C55" s="42"/>
      <c r="D55" s="43"/>
      <c r="E55" s="44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8"/>
      <c r="W55" s="49"/>
      <c r="X55" s="49"/>
      <c r="Y55" s="42"/>
      <c r="Z55" s="42"/>
      <c r="AA55" s="50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42"/>
      <c r="AP55" s="42"/>
      <c r="AQ55" s="42"/>
      <c r="AR55" s="42"/>
      <c r="AS55" s="51"/>
      <c r="AT55" s="51"/>
      <c r="AU55" s="51"/>
      <c r="AV55" s="42"/>
      <c r="AW55" s="42"/>
      <c r="AX55" s="42"/>
      <c r="AY55" s="42"/>
      <c r="AZ55" s="42"/>
      <c r="BA55" s="42"/>
    </row>
    <row r="56" ht="20.25" customHeight="1">
      <c r="B56" s="41"/>
      <c r="C56" s="42"/>
      <c r="D56" s="43"/>
      <c r="E56" s="44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8"/>
      <c r="W56" s="49"/>
      <c r="X56" s="49"/>
      <c r="Y56" s="42"/>
      <c r="Z56" s="42"/>
      <c r="AA56" s="50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42"/>
      <c r="AP56" s="42"/>
      <c r="AQ56" s="42"/>
      <c r="AR56" s="42"/>
      <c r="AS56" s="51"/>
      <c r="AT56" s="51"/>
      <c r="AU56" s="51"/>
      <c r="AV56" s="42"/>
      <c r="AW56" s="42"/>
      <c r="AX56" s="42"/>
      <c r="AY56" s="42"/>
      <c r="AZ56" s="42"/>
      <c r="BA56" s="42"/>
    </row>
    <row r="57" ht="20.25" customHeight="1">
      <c r="B57" s="41"/>
      <c r="C57" s="42"/>
      <c r="D57" s="43"/>
      <c r="E57" s="44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8"/>
      <c r="W57" s="49"/>
      <c r="X57" s="49"/>
      <c r="Y57" s="42"/>
      <c r="Z57" s="42"/>
      <c r="AA57" s="50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42"/>
      <c r="AP57" s="42"/>
      <c r="AQ57" s="42"/>
      <c r="AR57" s="42"/>
      <c r="AS57" s="51"/>
      <c r="AT57" s="51"/>
      <c r="AU57" s="51"/>
      <c r="AV57" s="42"/>
      <c r="AW57" s="42"/>
      <c r="AX57" s="42"/>
      <c r="AY57" s="42"/>
      <c r="AZ57" s="42"/>
      <c r="BA57" s="42"/>
    </row>
    <row r="58" ht="20.25" customHeight="1">
      <c r="B58" s="41"/>
      <c r="C58" s="42"/>
      <c r="D58" s="43"/>
      <c r="E58" s="44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8"/>
      <c r="W58" s="49"/>
      <c r="X58" s="49"/>
      <c r="Y58" s="42"/>
      <c r="Z58" s="42"/>
      <c r="AA58" s="50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42"/>
      <c r="AP58" s="42"/>
      <c r="AQ58" s="42"/>
      <c r="AR58" s="42"/>
      <c r="AS58" s="51"/>
      <c r="AT58" s="51"/>
      <c r="AU58" s="51"/>
      <c r="AV58" s="42"/>
      <c r="AW58" s="42"/>
      <c r="AX58" s="42"/>
      <c r="AY58" s="42"/>
      <c r="AZ58" s="42"/>
      <c r="BA58" s="42"/>
    </row>
    <row r="59" ht="20.25" customHeight="1">
      <c r="B59" s="41"/>
      <c r="C59" s="42"/>
      <c r="D59" s="43"/>
      <c r="E59" s="44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8"/>
      <c r="W59" s="49"/>
      <c r="X59" s="49"/>
      <c r="Y59" s="42"/>
      <c r="Z59" s="42"/>
      <c r="AA59" s="50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42"/>
      <c r="AP59" s="42"/>
      <c r="AQ59" s="42"/>
      <c r="AR59" s="42"/>
      <c r="AS59" s="51"/>
      <c r="AT59" s="51"/>
      <c r="AU59" s="51"/>
      <c r="AV59" s="42"/>
      <c r="AW59" s="42"/>
      <c r="AX59" s="42"/>
      <c r="AY59" s="42"/>
      <c r="AZ59" s="42"/>
      <c r="BA59" s="42"/>
    </row>
    <row r="60" ht="20.25" customHeight="1">
      <c r="B60" s="41"/>
      <c r="C60" s="42"/>
      <c r="D60" s="43"/>
      <c r="E60" s="44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8"/>
      <c r="W60" s="49"/>
      <c r="X60" s="49"/>
      <c r="Y60" s="42"/>
      <c r="Z60" s="42"/>
      <c r="AA60" s="50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42"/>
      <c r="AP60" s="42"/>
      <c r="AQ60" s="42"/>
      <c r="AR60" s="42"/>
      <c r="AS60" s="51"/>
      <c r="AT60" s="51"/>
      <c r="AU60" s="51"/>
      <c r="AV60" s="42"/>
      <c r="AW60" s="42"/>
      <c r="AX60" s="42"/>
      <c r="AY60" s="42"/>
      <c r="AZ60" s="42"/>
      <c r="BA60" s="42"/>
    </row>
    <row r="61" ht="20.25" customHeight="1">
      <c r="B61" s="41"/>
      <c r="C61" s="42"/>
      <c r="D61" s="43"/>
      <c r="E61" s="44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8"/>
      <c r="W61" s="49"/>
      <c r="X61" s="49"/>
      <c r="Y61" s="42"/>
      <c r="Z61" s="42"/>
      <c r="AA61" s="50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42"/>
      <c r="AP61" s="42"/>
      <c r="AQ61" s="42"/>
      <c r="AR61" s="42"/>
      <c r="AS61" s="51"/>
      <c r="AT61" s="51"/>
      <c r="AU61" s="51"/>
      <c r="AV61" s="42"/>
      <c r="AW61" s="42"/>
      <c r="AX61" s="42"/>
      <c r="AY61" s="42"/>
      <c r="AZ61" s="42"/>
      <c r="BA61" s="42"/>
    </row>
    <row r="62" ht="20.25" customHeight="1">
      <c r="B62" s="41"/>
      <c r="C62" s="42"/>
      <c r="D62" s="43"/>
      <c r="E62" s="44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8"/>
      <c r="W62" s="49"/>
      <c r="X62" s="49"/>
      <c r="Y62" s="42"/>
      <c r="Z62" s="42"/>
      <c r="AA62" s="50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42"/>
      <c r="AP62" s="42"/>
      <c r="AQ62" s="42"/>
      <c r="AR62" s="42"/>
      <c r="AS62" s="51"/>
      <c r="AT62" s="51"/>
      <c r="AU62" s="51"/>
      <c r="AV62" s="42"/>
      <c r="AW62" s="42"/>
      <c r="AX62" s="42"/>
      <c r="AY62" s="42"/>
      <c r="AZ62" s="42"/>
      <c r="BA62" s="42"/>
    </row>
    <row r="63" ht="20.25" customHeight="1">
      <c r="B63" s="41"/>
      <c r="C63" s="42"/>
      <c r="D63" s="43"/>
      <c r="E63" s="44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8"/>
      <c r="W63" s="49"/>
      <c r="X63" s="49"/>
      <c r="Y63" s="42"/>
      <c r="Z63" s="42"/>
      <c r="AA63" s="50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42"/>
      <c r="AP63" s="42"/>
      <c r="AQ63" s="42"/>
      <c r="AR63" s="42"/>
      <c r="AS63" s="51"/>
      <c r="AT63" s="51"/>
      <c r="AU63" s="51"/>
      <c r="AV63" s="42"/>
      <c r="AW63" s="42"/>
      <c r="AX63" s="42"/>
      <c r="AY63" s="42"/>
      <c r="AZ63" s="42"/>
      <c r="BA63" s="42"/>
    </row>
    <row r="64" ht="20.25" customHeight="1">
      <c r="B64" s="41"/>
      <c r="C64" s="42"/>
      <c r="D64" s="43"/>
      <c r="E64" s="44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8"/>
      <c r="W64" s="49"/>
      <c r="X64" s="49"/>
      <c r="Y64" s="42"/>
      <c r="Z64" s="42"/>
      <c r="AA64" s="50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42"/>
      <c r="AP64" s="42"/>
      <c r="AQ64" s="42"/>
      <c r="AR64" s="42"/>
      <c r="AS64" s="51"/>
      <c r="AT64" s="51"/>
      <c r="AU64" s="51"/>
      <c r="AV64" s="42"/>
      <c r="AW64" s="42"/>
      <c r="AX64" s="42"/>
      <c r="AY64" s="42"/>
      <c r="AZ64" s="42"/>
      <c r="BA64" s="42"/>
    </row>
    <row r="65" ht="20.25" customHeight="1">
      <c r="B65" s="41"/>
      <c r="C65" s="42"/>
      <c r="D65" s="43"/>
      <c r="E65" s="44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8"/>
      <c r="W65" s="49"/>
      <c r="X65" s="49"/>
      <c r="Y65" s="42"/>
      <c r="Z65" s="42"/>
      <c r="AA65" s="50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42"/>
      <c r="AP65" s="42"/>
      <c r="AQ65" s="42"/>
      <c r="AR65" s="42"/>
      <c r="AS65" s="51"/>
      <c r="AT65" s="51"/>
      <c r="AU65" s="51"/>
      <c r="AV65" s="42"/>
      <c r="AW65" s="42"/>
      <c r="AX65" s="42"/>
      <c r="AY65" s="42"/>
      <c r="AZ65" s="42"/>
      <c r="BA65" s="42"/>
    </row>
    <row r="66" ht="20.25" customHeight="1">
      <c r="B66" s="41"/>
      <c r="C66" s="42"/>
      <c r="D66" s="43"/>
      <c r="E66" s="44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8"/>
      <c r="W66" s="49"/>
      <c r="X66" s="49"/>
      <c r="Y66" s="42"/>
      <c r="Z66" s="42"/>
      <c r="AA66" s="50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42"/>
      <c r="AP66" s="42"/>
      <c r="AQ66" s="42"/>
      <c r="AR66" s="42"/>
      <c r="AS66" s="51"/>
      <c r="AT66" s="51"/>
      <c r="AU66" s="51"/>
      <c r="AV66" s="42"/>
      <c r="AW66" s="42"/>
      <c r="AX66" s="42"/>
      <c r="AY66" s="42"/>
      <c r="AZ66" s="42"/>
      <c r="BA66" s="42"/>
    </row>
    <row r="67" ht="20.25" customHeight="1">
      <c r="B67" s="41"/>
      <c r="C67" s="42"/>
      <c r="D67" s="43"/>
      <c r="E67" s="44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8"/>
      <c r="W67" s="49"/>
      <c r="X67" s="49"/>
      <c r="Y67" s="42"/>
      <c r="Z67" s="42"/>
      <c r="AA67" s="50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42"/>
      <c r="AP67" s="42"/>
      <c r="AQ67" s="42"/>
      <c r="AR67" s="42"/>
      <c r="AS67" s="51"/>
      <c r="AT67" s="51"/>
      <c r="AU67" s="51"/>
      <c r="AV67" s="42"/>
      <c r="AW67" s="42"/>
      <c r="AX67" s="42"/>
      <c r="AY67" s="42"/>
      <c r="AZ67" s="42"/>
      <c r="BA67" s="42"/>
    </row>
    <row r="68" ht="20.25" customHeight="1">
      <c r="B68" s="41"/>
      <c r="C68" s="42"/>
      <c r="D68" s="43"/>
      <c r="E68" s="44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8"/>
      <c r="W68" s="49"/>
      <c r="X68" s="49"/>
      <c r="Y68" s="42"/>
      <c r="Z68" s="42"/>
      <c r="AA68" s="50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42"/>
      <c r="AP68" s="42"/>
      <c r="AQ68" s="42"/>
      <c r="AR68" s="42"/>
      <c r="AS68" s="51"/>
      <c r="AT68" s="51"/>
      <c r="AU68" s="51"/>
      <c r="AV68" s="42"/>
      <c r="AW68" s="42"/>
      <c r="AX68" s="42"/>
      <c r="AY68" s="42"/>
      <c r="AZ68" s="42"/>
      <c r="BA68" s="42"/>
    </row>
    <row r="69" ht="20.25" customHeight="1">
      <c r="B69" s="41"/>
      <c r="C69" s="42"/>
      <c r="D69" s="43"/>
      <c r="E69" s="44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8"/>
      <c r="W69" s="49"/>
      <c r="X69" s="49"/>
      <c r="Y69" s="42"/>
      <c r="Z69" s="42"/>
      <c r="AA69" s="50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42"/>
      <c r="AP69" s="42"/>
      <c r="AQ69" s="42"/>
      <c r="AR69" s="42"/>
      <c r="AS69" s="51"/>
      <c r="AT69" s="51"/>
      <c r="AU69" s="51"/>
      <c r="AV69" s="42"/>
      <c r="AW69" s="42"/>
      <c r="AX69" s="42"/>
      <c r="AY69" s="42"/>
      <c r="AZ69" s="42"/>
      <c r="BA69" s="42"/>
    </row>
    <row r="70" ht="20.25" customHeight="1">
      <c r="B70" s="41"/>
      <c r="C70" s="42"/>
      <c r="D70" s="43"/>
      <c r="E70" s="44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8"/>
      <c r="W70" s="49"/>
      <c r="X70" s="49"/>
      <c r="Y70" s="42"/>
      <c r="Z70" s="42"/>
      <c r="AA70" s="50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42"/>
      <c r="AP70" s="42"/>
      <c r="AQ70" s="42"/>
      <c r="AR70" s="42"/>
      <c r="AS70" s="51"/>
      <c r="AT70" s="51"/>
      <c r="AU70" s="51"/>
      <c r="AV70" s="42"/>
      <c r="AW70" s="42"/>
      <c r="AX70" s="42"/>
      <c r="AY70" s="42"/>
      <c r="AZ70" s="42"/>
      <c r="BA70" s="42"/>
    </row>
    <row r="71" ht="20.25" customHeight="1">
      <c r="B71" s="41"/>
      <c r="C71" s="42"/>
      <c r="D71" s="43"/>
      <c r="E71" s="44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8"/>
      <c r="W71" s="49"/>
      <c r="X71" s="49"/>
      <c r="Y71" s="42"/>
      <c r="Z71" s="42"/>
      <c r="AA71" s="50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42"/>
      <c r="AP71" s="42"/>
      <c r="AQ71" s="42"/>
      <c r="AR71" s="42"/>
      <c r="AS71" s="51"/>
      <c r="AT71" s="51"/>
      <c r="AU71" s="51"/>
      <c r="AV71" s="42"/>
      <c r="AW71" s="42"/>
      <c r="AX71" s="42"/>
      <c r="AY71" s="42"/>
      <c r="AZ71" s="42"/>
      <c r="BA71" s="42"/>
    </row>
    <row r="72" ht="20.25" customHeight="1">
      <c r="B72" s="41"/>
      <c r="C72" s="42"/>
      <c r="D72" s="43"/>
      <c r="E72" s="44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8"/>
      <c r="W72" s="49"/>
      <c r="X72" s="49"/>
      <c r="Y72" s="42"/>
      <c r="Z72" s="42"/>
      <c r="AA72" s="50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42"/>
      <c r="AP72" s="42"/>
      <c r="AQ72" s="42"/>
      <c r="AR72" s="42"/>
      <c r="AS72" s="51"/>
      <c r="AT72" s="51"/>
      <c r="AU72" s="51"/>
      <c r="AV72" s="42"/>
      <c r="AW72" s="42"/>
      <c r="AX72" s="42"/>
      <c r="AY72" s="42"/>
      <c r="AZ72" s="42"/>
      <c r="BA72" s="42"/>
    </row>
    <row r="73" ht="20.25" customHeight="1">
      <c r="B73" s="41"/>
      <c r="C73" s="42"/>
      <c r="D73" s="43"/>
      <c r="E73" s="44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8"/>
      <c r="W73" s="49"/>
      <c r="X73" s="49"/>
      <c r="Y73" s="42"/>
      <c r="Z73" s="42"/>
      <c r="AA73" s="50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42"/>
      <c r="AP73" s="42"/>
      <c r="AQ73" s="42"/>
      <c r="AR73" s="42"/>
      <c r="AS73" s="51"/>
      <c r="AT73" s="51"/>
      <c r="AU73" s="51"/>
      <c r="AV73" s="42"/>
      <c r="AW73" s="42"/>
      <c r="AX73" s="42"/>
      <c r="AY73" s="42"/>
      <c r="AZ73" s="42"/>
      <c r="BA73" s="42"/>
    </row>
    <row r="74" ht="20.25" customHeight="1">
      <c r="B74" s="41"/>
      <c r="C74" s="42"/>
      <c r="D74" s="43"/>
      <c r="E74" s="44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8"/>
      <c r="W74" s="49"/>
      <c r="X74" s="49"/>
      <c r="Y74" s="42"/>
      <c r="Z74" s="42"/>
      <c r="AA74" s="50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42"/>
      <c r="AP74" s="42"/>
      <c r="AQ74" s="42"/>
      <c r="AR74" s="42"/>
      <c r="AS74" s="51"/>
      <c r="AT74" s="51"/>
      <c r="AU74" s="51"/>
      <c r="AV74" s="42"/>
      <c r="AW74" s="42"/>
      <c r="AX74" s="42"/>
      <c r="AY74" s="42"/>
      <c r="AZ74" s="42"/>
      <c r="BA74" s="42"/>
    </row>
    <row r="75" ht="20.25" customHeight="1">
      <c r="B75" s="41"/>
      <c r="C75" s="42"/>
      <c r="D75" s="43"/>
      <c r="E75" s="44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8"/>
      <c r="W75" s="49"/>
      <c r="X75" s="49"/>
      <c r="Y75" s="42"/>
      <c r="Z75" s="42"/>
      <c r="AA75" s="50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42"/>
      <c r="AP75" s="42"/>
      <c r="AQ75" s="42"/>
      <c r="AR75" s="42"/>
      <c r="AS75" s="51"/>
      <c r="AT75" s="51"/>
      <c r="AU75" s="51"/>
      <c r="AV75" s="42"/>
      <c r="AW75" s="42"/>
      <c r="AX75" s="42"/>
      <c r="AY75" s="42"/>
      <c r="AZ75" s="42"/>
      <c r="BA75" s="42"/>
    </row>
    <row r="76" ht="20.25" customHeight="1">
      <c r="B76" s="41"/>
      <c r="C76" s="42"/>
      <c r="D76" s="43"/>
      <c r="E76" s="44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8"/>
      <c r="W76" s="49"/>
      <c r="X76" s="49"/>
      <c r="Y76" s="42"/>
      <c r="Z76" s="42"/>
      <c r="AA76" s="50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42"/>
      <c r="AP76" s="42"/>
      <c r="AQ76" s="42"/>
      <c r="AR76" s="42"/>
      <c r="AS76" s="51"/>
      <c r="AT76" s="51"/>
      <c r="AU76" s="51"/>
      <c r="AV76" s="42"/>
      <c r="AW76" s="42"/>
      <c r="AX76" s="42"/>
      <c r="AY76" s="42"/>
      <c r="AZ76" s="42"/>
      <c r="BA76" s="42"/>
    </row>
    <row r="77" ht="20.25" customHeight="1">
      <c r="B77" s="41"/>
      <c r="C77" s="42"/>
      <c r="D77" s="43"/>
      <c r="E77" s="44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8"/>
      <c r="W77" s="49"/>
      <c r="X77" s="49"/>
      <c r="Y77" s="42"/>
      <c r="Z77" s="42"/>
      <c r="AA77" s="50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42"/>
      <c r="AP77" s="42"/>
      <c r="AQ77" s="42"/>
      <c r="AR77" s="42"/>
      <c r="AS77" s="51"/>
      <c r="AT77" s="51"/>
      <c r="AU77" s="51"/>
      <c r="AV77" s="42"/>
      <c r="AW77" s="42"/>
      <c r="AX77" s="42"/>
      <c r="AY77" s="42"/>
      <c r="AZ77" s="42"/>
      <c r="BA77" s="42"/>
    </row>
    <row r="78" ht="20.25" customHeight="1">
      <c r="B78" s="41"/>
      <c r="C78" s="42"/>
      <c r="D78" s="43"/>
      <c r="E78" s="44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8"/>
      <c r="W78" s="49"/>
      <c r="X78" s="49"/>
      <c r="Y78" s="42"/>
      <c r="Z78" s="42"/>
      <c r="AA78" s="50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42"/>
      <c r="AP78" s="42"/>
      <c r="AQ78" s="42"/>
      <c r="AR78" s="42"/>
      <c r="AS78" s="51"/>
      <c r="AT78" s="51"/>
      <c r="AU78" s="51"/>
      <c r="AV78" s="42"/>
      <c r="AW78" s="42"/>
      <c r="AX78" s="42"/>
      <c r="AY78" s="42"/>
      <c r="AZ78" s="42"/>
      <c r="BA78" s="42"/>
    </row>
    <row r="79" ht="20.25" customHeight="1">
      <c r="B79" s="41"/>
      <c r="C79" s="42"/>
      <c r="D79" s="43"/>
      <c r="E79" s="44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8"/>
      <c r="W79" s="49"/>
      <c r="X79" s="49"/>
      <c r="Y79" s="42"/>
      <c r="Z79" s="42"/>
      <c r="AA79" s="50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42"/>
      <c r="AP79" s="42"/>
      <c r="AQ79" s="42"/>
      <c r="AR79" s="42"/>
      <c r="AS79" s="51"/>
      <c r="AT79" s="51"/>
      <c r="AU79" s="51"/>
      <c r="AV79" s="42"/>
      <c r="AW79" s="42"/>
      <c r="AX79" s="42"/>
      <c r="AY79" s="42"/>
      <c r="AZ79" s="42"/>
      <c r="BA79" s="42"/>
    </row>
    <row r="80" ht="20.25" customHeight="1">
      <c r="B80" s="41"/>
      <c r="C80" s="42"/>
      <c r="D80" s="43"/>
      <c r="E80" s="44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8"/>
      <c r="W80" s="49"/>
      <c r="X80" s="49"/>
      <c r="Y80" s="42"/>
      <c r="Z80" s="42"/>
      <c r="AA80" s="50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42"/>
      <c r="AP80" s="42"/>
      <c r="AQ80" s="42"/>
      <c r="AR80" s="42"/>
      <c r="AS80" s="51"/>
      <c r="AT80" s="51"/>
      <c r="AU80" s="51"/>
      <c r="AV80" s="42"/>
      <c r="AW80" s="42"/>
      <c r="AX80" s="42"/>
      <c r="AY80" s="42"/>
      <c r="AZ80" s="42"/>
      <c r="BA80" s="42"/>
    </row>
    <row r="81" ht="20.25" customHeight="1">
      <c r="B81" s="41"/>
      <c r="C81" s="42"/>
      <c r="D81" s="43"/>
      <c r="E81" s="44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8"/>
      <c r="W81" s="49"/>
      <c r="X81" s="49"/>
      <c r="Y81" s="42"/>
      <c r="Z81" s="42"/>
      <c r="AA81" s="50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42"/>
      <c r="AP81" s="42"/>
      <c r="AQ81" s="42"/>
      <c r="AR81" s="42"/>
      <c r="AS81" s="51"/>
      <c r="AT81" s="51"/>
      <c r="AU81" s="51"/>
      <c r="AV81" s="42"/>
      <c r="AW81" s="42"/>
      <c r="AX81" s="42"/>
      <c r="AY81" s="42"/>
      <c r="AZ81" s="42"/>
      <c r="BA81" s="42"/>
    </row>
    <row r="82" ht="20.25" customHeight="1">
      <c r="B82" s="41"/>
      <c r="C82" s="42"/>
      <c r="D82" s="43"/>
      <c r="E82" s="44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8"/>
      <c r="W82" s="49"/>
      <c r="X82" s="49"/>
      <c r="Y82" s="42"/>
      <c r="Z82" s="42"/>
      <c r="AA82" s="50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42"/>
      <c r="AP82" s="42"/>
      <c r="AQ82" s="42"/>
      <c r="AR82" s="42"/>
      <c r="AS82" s="51"/>
      <c r="AT82" s="51"/>
      <c r="AU82" s="51"/>
      <c r="AV82" s="42"/>
      <c r="AW82" s="42"/>
      <c r="AX82" s="42"/>
      <c r="AY82" s="42"/>
      <c r="AZ82" s="42"/>
      <c r="BA82" s="42"/>
    </row>
    <row r="83" ht="20.25" customHeight="1">
      <c r="B83" s="41"/>
      <c r="C83" s="42"/>
      <c r="D83" s="43"/>
      <c r="E83" s="44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8"/>
      <c r="W83" s="49"/>
      <c r="X83" s="49"/>
      <c r="Y83" s="42"/>
      <c r="Z83" s="42"/>
      <c r="AA83" s="50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42"/>
      <c r="AP83" s="42"/>
      <c r="AQ83" s="42"/>
      <c r="AR83" s="42"/>
      <c r="AS83" s="51"/>
      <c r="AT83" s="51"/>
      <c r="AU83" s="51"/>
      <c r="AV83" s="42"/>
      <c r="AW83" s="42"/>
      <c r="AX83" s="42"/>
      <c r="AY83" s="42"/>
      <c r="AZ83" s="42"/>
      <c r="BA83" s="42"/>
    </row>
    <row r="84" ht="20.25" customHeight="1">
      <c r="B84" s="41"/>
      <c r="C84" s="42"/>
      <c r="D84" s="43"/>
      <c r="E84" s="44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8"/>
      <c r="W84" s="49"/>
      <c r="X84" s="49"/>
      <c r="Y84" s="42"/>
      <c r="Z84" s="42"/>
      <c r="AA84" s="50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42"/>
      <c r="AP84" s="42"/>
      <c r="AQ84" s="42"/>
      <c r="AR84" s="42"/>
      <c r="AS84" s="51"/>
      <c r="AT84" s="51"/>
      <c r="AU84" s="51"/>
      <c r="AV84" s="42"/>
      <c r="AW84" s="42"/>
      <c r="AX84" s="42"/>
      <c r="AY84" s="42"/>
      <c r="AZ84" s="42"/>
      <c r="BA84" s="42"/>
    </row>
    <row r="85" ht="20.25" customHeight="1">
      <c r="B85" s="41"/>
      <c r="C85" s="42"/>
      <c r="D85" s="43"/>
      <c r="E85" s="44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8"/>
      <c r="W85" s="49"/>
      <c r="X85" s="49"/>
      <c r="Y85" s="42"/>
      <c r="Z85" s="42"/>
      <c r="AA85" s="50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42"/>
      <c r="AP85" s="42"/>
      <c r="AQ85" s="42"/>
      <c r="AR85" s="42"/>
      <c r="AS85" s="51"/>
      <c r="AT85" s="51"/>
      <c r="AU85" s="51"/>
      <c r="AV85" s="42"/>
      <c r="AW85" s="42"/>
      <c r="AX85" s="42"/>
      <c r="AY85" s="42"/>
      <c r="AZ85" s="42"/>
      <c r="BA85" s="42"/>
    </row>
    <row r="86" ht="20.25" customHeight="1">
      <c r="B86" s="41"/>
      <c r="C86" s="42"/>
      <c r="D86" s="43"/>
      <c r="E86" s="44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8"/>
      <c r="W86" s="49"/>
      <c r="X86" s="49"/>
      <c r="Y86" s="42"/>
      <c r="Z86" s="42"/>
      <c r="AA86" s="50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42"/>
      <c r="AP86" s="42"/>
      <c r="AQ86" s="42"/>
      <c r="AR86" s="42"/>
      <c r="AS86" s="51"/>
      <c r="AT86" s="51"/>
      <c r="AU86" s="51"/>
      <c r="AV86" s="42"/>
      <c r="AW86" s="42"/>
      <c r="AX86" s="42"/>
      <c r="AY86" s="42"/>
      <c r="AZ86" s="42"/>
      <c r="BA86" s="42"/>
    </row>
    <row r="87" ht="20.25" customHeight="1">
      <c r="B87" s="41"/>
      <c r="C87" s="42"/>
      <c r="D87" s="43"/>
      <c r="E87" s="44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8"/>
      <c r="W87" s="49"/>
      <c r="X87" s="49"/>
      <c r="Y87" s="42"/>
      <c r="Z87" s="42"/>
      <c r="AA87" s="50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42"/>
      <c r="AP87" s="42"/>
      <c r="AQ87" s="42"/>
      <c r="AR87" s="42"/>
      <c r="AS87" s="51"/>
      <c r="AT87" s="51"/>
      <c r="AU87" s="51"/>
      <c r="AV87" s="42"/>
      <c r="AW87" s="42"/>
      <c r="AX87" s="42"/>
      <c r="AY87" s="42"/>
      <c r="AZ87" s="42"/>
      <c r="BA87" s="42"/>
    </row>
    <row r="88" ht="20.25" customHeight="1">
      <c r="B88" s="41"/>
      <c r="C88" s="42"/>
      <c r="D88" s="43"/>
      <c r="E88" s="44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8"/>
      <c r="W88" s="49"/>
      <c r="X88" s="49"/>
      <c r="Y88" s="42"/>
      <c r="Z88" s="42"/>
      <c r="AA88" s="50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42"/>
      <c r="AP88" s="42"/>
      <c r="AQ88" s="42"/>
      <c r="AR88" s="42"/>
      <c r="AS88" s="51"/>
      <c r="AT88" s="51"/>
      <c r="AU88" s="51"/>
      <c r="AV88" s="42"/>
      <c r="AW88" s="42"/>
      <c r="AX88" s="42"/>
      <c r="AY88" s="42"/>
      <c r="AZ88" s="42"/>
      <c r="BA88" s="42"/>
    </row>
    <row r="89" ht="20.25" customHeight="1">
      <c r="B89" s="41"/>
      <c r="C89" s="42"/>
      <c r="D89" s="43"/>
      <c r="E89" s="44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8"/>
      <c r="W89" s="49"/>
      <c r="X89" s="49"/>
      <c r="Y89" s="42"/>
      <c r="Z89" s="42"/>
      <c r="AA89" s="50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42"/>
      <c r="AP89" s="42"/>
      <c r="AQ89" s="42"/>
      <c r="AR89" s="42"/>
      <c r="AS89" s="51"/>
      <c r="AT89" s="51"/>
      <c r="AU89" s="51"/>
      <c r="AV89" s="42"/>
      <c r="AW89" s="42"/>
      <c r="AX89" s="42"/>
      <c r="AY89" s="42"/>
      <c r="AZ89" s="42"/>
      <c r="BA89" s="42"/>
    </row>
    <row r="90" ht="20.25" customHeight="1">
      <c r="B90" s="41"/>
      <c r="C90" s="42"/>
      <c r="D90" s="43"/>
      <c r="E90" s="44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8"/>
      <c r="W90" s="49"/>
      <c r="X90" s="49"/>
      <c r="Y90" s="42"/>
      <c r="Z90" s="42"/>
      <c r="AA90" s="50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42"/>
      <c r="AP90" s="42"/>
      <c r="AQ90" s="42"/>
      <c r="AR90" s="42"/>
      <c r="AS90" s="51"/>
      <c r="AT90" s="51"/>
      <c r="AU90" s="51"/>
      <c r="AV90" s="42"/>
      <c r="AW90" s="42"/>
      <c r="AX90" s="42"/>
      <c r="AY90" s="42"/>
      <c r="AZ90" s="42"/>
      <c r="BA90" s="42"/>
    </row>
    <row r="91" ht="20.25" customHeight="1">
      <c r="B91" s="41"/>
      <c r="C91" s="42"/>
      <c r="D91" s="43"/>
      <c r="E91" s="44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8"/>
      <c r="W91" s="49"/>
      <c r="X91" s="49"/>
      <c r="Y91" s="42"/>
      <c r="Z91" s="42"/>
      <c r="AA91" s="50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42"/>
      <c r="AP91" s="42"/>
      <c r="AQ91" s="42"/>
      <c r="AR91" s="42"/>
      <c r="AS91" s="51"/>
      <c r="AT91" s="51"/>
      <c r="AU91" s="51"/>
      <c r="AV91" s="42"/>
      <c r="AW91" s="42"/>
      <c r="AX91" s="42"/>
      <c r="AY91" s="42"/>
      <c r="AZ91" s="42"/>
      <c r="BA91" s="42"/>
    </row>
    <row r="92" ht="20.25" customHeight="1">
      <c r="B92" s="41"/>
      <c r="C92" s="42"/>
      <c r="D92" s="43"/>
      <c r="E92" s="44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8"/>
      <c r="W92" s="49"/>
      <c r="X92" s="49"/>
      <c r="Y92" s="42"/>
      <c r="Z92" s="42"/>
      <c r="AA92" s="50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42"/>
      <c r="AP92" s="42"/>
      <c r="AQ92" s="42"/>
      <c r="AR92" s="42"/>
      <c r="AS92" s="51"/>
      <c r="AT92" s="51"/>
      <c r="AU92" s="51"/>
      <c r="AV92" s="42"/>
      <c r="AW92" s="42"/>
      <c r="AX92" s="42"/>
      <c r="AY92" s="42"/>
      <c r="AZ92" s="42"/>
      <c r="BA92" s="42"/>
    </row>
    <row r="93" ht="20.25" customHeight="1">
      <c r="B93" s="41"/>
      <c r="C93" s="42"/>
      <c r="D93" s="43"/>
      <c r="E93" s="44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8"/>
      <c r="W93" s="49"/>
      <c r="X93" s="49"/>
      <c r="Y93" s="42"/>
      <c r="Z93" s="42"/>
      <c r="AA93" s="50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42"/>
      <c r="AP93" s="42"/>
      <c r="AQ93" s="42"/>
      <c r="AR93" s="42"/>
      <c r="AS93" s="51"/>
      <c r="AT93" s="51"/>
      <c r="AU93" s="51"/>
      <c r="AV93" s="42"/>
      <c r="AW93" s="42"/>
      <c r="AX93" s="42"/>
      <c r="AY93" s="42"/>
      <c r="AZ93" s="42"/>
      <c r="BA93" s="42"/>
    </row>
    <row r="94" ht="20.25" customHeight="1">
      <c r="B94" s="41"/>
      <c r="C94" s="42"/>
      <c r="D94" s="43"/>
      <c r="E94" s="44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8"/>
      <c r="W94" s="49"/>
      <c r="X94" s="49"/>
      <c r="Y94" s="42"/>
      <c r="Z94" s="42"/>
      <c r="AA94" s="50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42"/>
      <c r="AP94" s="42"/>
      <c r="AQ94" s="42"/>
      <c r="AR94" s="42"/>
      <c r="AS94" s="51"/>
      <c r="AT94" s="51"/>
      <c r="AU94" s="51"/>
      <c r="AV94" s="42"/>
      <c r="AW94" s="42"/>
      <c r="AX94" s="42"/>
      <c r="AY94" s="42"/>
      <c r="AZ94" s="42"/>
      <c r="BA94" s="42"/>
    </row>
    <row r="95" ht="20.25" customHeight="1">
      <c r="B95" s="41"/>
      <c r="C95" s="42"/>
      <c r="D95" s="43"/>
      <c r="E95" s="44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8"/>
      <c r="W95" s="49"/>
      <c r="X95" s="49"/>
      <c r="Y95" s="42"/>
      <c r="Z95" s="42"/>
      <c r="AA95" s="50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42"/>
      <c r="AP95" s="42"/>
      <c r="AQ95" s="42"/>
      <c r="AR95" s="42"/>
      <c r="AS95" s="51"/>
      <c r="AT95" s="51"/>
      <c r="AU95" s="51"/>
      <c r="AV95" s="42"/>
      <c r="AW95" s="42"/>
      <c r="AX95" s="42"/>
      <c r="AY95" s="42"/>
      <c r="AZ95" s="42"/>
      <c r="BA95" s="42"/>
    </row>
    <row r="96" ht="20.25" customHeight="1">
      <c r="B96" s="41"/>
      <c r="C96" s="42"/>
      <c r="D96" s="43"/>
      <c r="E96" s="44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8"/>
      <c r="W96" s="49"/>
      <c r="X96" s="49"/>
      <c r="Y96" s="42"/>
      <c r="Z96" s="42"/>
      <c r="AA96" s="50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42"/>
      <c r="AP96" s="42"/>
      <c r="AQ96" s="42"/>
      <c r="AR96" s="42"/>
      <c r="AS96" s="51"/>
      <c r="AT96" s="51"/>
      <c r="AU96" s="51"/>
      <c r="AV96" s="42"/>
      <c r="AW96" s="42"/>
      <c r="AX96" s="42"/>
      <c r="AY96" s="42"/>
      <c r="AZ96" s="42"/>
      <c r="BA96" s="42"/>
    </row>
    <row r="97" ht="20.25" customHeight="1">
      <c r="B97" s="41"/>
      <c r="C97" s="42"/>
      <c r="D97" s="43"/>
      <c r="E97" s="44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8"/>
      <c r="W97" s="49"/>
      <c r="X97" s="49"/>
      <c r="Y97" s="42"/>
      <c r="Z97" s="42"/>
      <c r="AA97" s="50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42"/>
      <c r="AP97" s="42"/>
      <c r="AQ97" s="42"/>
      <c r="AR97" s="42"/>
      <c r="AS97" s="51"/>
      <c r="AT97" s="51"/>
      <c r="AU97" s="51"/>
      <c r="AV97" s="42"/>
      <c r="AW97" s="42"/>
      <c r="AX97" s="42"/>
      <c r="AY97" s="42"/>
      <c r="AZ97" s="42"/>
      <c r="BA97" s="42"/>
    </row>
    <row r="98" ht="20.25" customHeight="1">
      <c r="B98" s="41"/>
      <c r="C98" s="42"/>
      <c r="D98" s="43"/>
      <c r="E98" s="44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8"/>
      <c r="W98" s="49"/>
      <c r="X98" s="49"/>
      <c r="Y98" s="42"/>
      <c r="Z98" s="42"/>
      <c r="AA98" s="50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42"/>
      <c r="AP98" s="42"/>
      <c r="AQ98" s="42"/>
      <c r="AR98" s="42"/>
      <c r="AS98" s="51"/>
      <c r="AT98" s="51"/>
      <c r="AU98" s="51"/>
      <c r="AV98" s="42"/>
      <c r="AW98" s="42"/>
      <c r="AX98" s="42"/>
      <c r="AY98" s="42"/>
      <c r="AZ98" s="42"/>
      <c r="BA98" s="42"/>
    </row>
    <row r="99" ht="20.25" customHeight="1">
      <c r="B99" s="41"/>
      <c r="C99" s="42"/>
      <c r="D99" s="43"/>
      <c r="E99" s="44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8"/>
      <c r="W99" s="49"/>
      <c r="X99" s="49"/>
      <c r="Y99" s="42"/>
      <c r="Z99" s="42"/>
      <c r="AA99" s="50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42"/>
      <c r="AP99" s="42"/>
      <c r="AQ99" s="42"/>
      <c r="AR99" s="42"/>
      <c r="AS99" s="51"/>
      <c r="AT99" s="51"/>
      <c r="AU99" s="51"/>
      <c r="AV99" s="42"/>
      <c r="AW99" s="42"/>
      <c r="AX99" s="42"/>
      <c r="AY99" s="42"/>
      <c r="AZ99" s="42"/>
      <c r="BA99" s="42"/>
    </row>
    <row r="100" ht="20.25" customHeight="1">
      <c r="B100" s="41"/>
      <c r="C100" s="42"/>
      <c r="D100" s="43"/>
      <c r="E100" s="44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8"/>
      <c r="W100" s="49"/>
      <c r="X100" s="49"/>
      <c r="Y100" s="42"/>
      <c r="Z100" s="42"/>
      <c r="AA100" s="50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42"/>
      <c r="AP100" s="42"/>
      <c r="AQ100" s="42"/>
      <c r="AR100" s="42"/>
      <c r="AS100" s="51"/>
      <c r="AT100" s="51"/>
      <c r="AU100" s="51"/>
      <c r="AV100" s="42"/>
      <c r="AW100" s="42"/>
      <c r="AX100" s="42"/>
      <c r="AY100" s="42"/>
      <c r="AZ100" s="42"/>
      <c r="BA100" s="42"/>
    </row>
    <row r="101" ht="20.25" customHeight="1">
      <c r="B101" s="41"/>
      <c r="C101" s="42"/>
      <c r="D101" s="43"/>
      <c r="E101" s="44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8"/>
      <c r="W101" s="49"/>
      <c r="X101" s="49"/>
      <c r="Y101" s="42"/>
      <c r="Z101" s="42"/>
      <c r="AA101" s="50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42"/>
      <c r="AP101" s="42"/>
      <c r="AQ101" s="42"/>
      <c r="AR101" s="42"/>
      <c r="AS101" s="51"/>
      <c r="AT101" s="51"/>
      <c r="AU101" s="51"/>
      <c r="AV101" s="42"/>
      <c r="AW101" s="42"/>
      <c r="AX101" s="42"/>
      <c r="AY101" s="42"/>
      <c r="AZ101" s="42"/>
      <c r="BA101" s="42"/>
    </row>
    <row r="102" ht="20.25" customHeight="1">
      <c r="B102" s="41"/>
      <c r="C102" s="42"/>
      <c r="D102" s="43"/>
      <c r="E102" s="44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8"/>
      <c r="W102" s="49"/>
      <c r="X102" s="49"/>
      <c r="Y102" s="42"/>
      <c r="Z102" s="42"/>
      <c r="AA102" s="50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42"/>
      <c r="AP102" s="42"/>
      <c r="AQ102" s="42"/>
      <c r="AR102" s="42"/>
      <c r="AS102" s="51"/>
      <c r="AT102" s="51"/>
      <c r="AU102" s="51"/>
      <c r="AV102" s="42"/>
      <c r="AW102" s="42"/>
      <c r="AX102" s="42"/>
      <c r="AY102" s="42"/>
      <c r="AZ102" s="42"/>
      <c r="BA102" s="42"/>
    </row>
    <row r="103" ht="20.25" customHeight="1">
      <c r="B103" s="41"/>
      <c r="C103" s="42"/>
      <c r="D103" s="43"/>
      <c r="E103" s="44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8"/>
      <c r="W103" s="49"/>
      <c r="X103" s="49"/>
      <c r="Y103" s="42"/>
      <c r="Z103" s="42"/>
      <c r="AA103" s="50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42"/>
      <c r="AP103" s="42"/>
      <c r="AQ103" s="42"/>
      <c r="AR103" s="42"/>
      <c r="AS103" s="51"/>
      <c r="AT103" s="51"/>
      <c r="AU103" s="51"/>
      <c r="AV103" s="42"/>
      <c r="AW103" s="42"/>
      <c r="AX103" s="42"/>
      <c r="AY103" s="42"/>
      <c r="AZ103" s="42"/>
      <c r="BA103" s="42"/>
    </row>
    <row r="104" ht="20.25" customHeight="1">
      <c r="B104" s="41"/>
      <c r="C104" s="42"/>
      <c r="D104" s="43"/>
      <c r="E104" s="44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8"/>
      <c r="W104" s="49"/>
      <c r="X104" s="49"/>
      <c r="Y104" s="42"/>
      <c r="Z104" s="42"/>
      <c r="AA104" s="50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42"/>
      <c r="AP104" s="42"/>
      <c r="AQ104" s="42"/>
      <c r="AR104" s="42"/>
      <c r="AS104" s="51"/>
      <c r="AT104" s="51"/>
      <c r="AU104" s="51"/>
      <c r="AV104" s="42"/>
      <c r="AW104" s="42"/>
      <c r="AX104" s="42"/>
      <c r="AY104" s="42"/>
      <c r="AZ104" s="42"/>
      <c r="BA104" s="42"/>
    </row>
    <row r="105" ht="20.25" customHeight="1">
      <c r="B105" s="41"/>
      <c r="C105" s="42"/>
      <c r="D105" s="43"/>
      <c r="E105" s="44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8"/>
      <c r="W105" s="49"/>
      <c r="X105" s="49"/>
      <c r="Y105" s="42"/>
      <c r="Z105" s="42"/>
      <c r="AA105" s="50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42"/>
      <c r="AP105" s="42"/>
      <c r="AQ105" s="42"/>
      <c r="AR105" s="42"/>
      <c r="AS105" s="51"/>
      <c r="AT105" s="51"/>
      <c r="AU105" s="51"/>
      <c r="AV105" s="42"/>
      <c r="AW105" s="42"/>
      <c r="AX105" s="42"/>
      <c r="AY105" s="42"/>
      <c r="AZ105" s="42"/>
      <c r="BA105" s="42"/>
    </row>
    <row r="106" ht="20.25" customHeight="1">
      <c r="B106" s="41"/>
      <c r="C106" s="42"/>
      <c r="D106" s="43"/>
      <c r="E106" s="44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8"/>
      <c r="W106" s="49"/>
      <c r="X106" s="49"/>
      <c r="Y106" s="42"/>
      <c r="Z106" s="42"/>
      <c r="AA106" s="50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42"/>
      <c r="AP106" s="42"/>
      <c r="AQ106" s="42"/>
      <c r="AR106" s="42"/>
      <c r="AS106" s="51"/>
      <c r="AT106" s="51"/>
      <c r="AU106" s="51"/>
      <c r="AV106" s="42"/>
      <c r="AW106" s="42"/>
      <c r="AX106" s="42"/>
      <c r="AY106" s="42"/>
      <c r="AZ106" s="42"/>
      <c r="BA106" s="42"/>
    </row>
    <row r="107" ht="20.25" customHeight="1">
      <c r="B107" s="41"/>
      <c r="C107" s="42"/>
      <c r="D107" s="43"/>
      <c r="E107" s="44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8"/>
      <c r="W107" s="49"/>
      <c r="X107" s="49"/>
      <c r="Y107" s="42"/>
      <c r="Z107" s="42"/>
      <c r="AA107" s="50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42"/>
      <c r="AP107" s="42"/>
      <c r="AQ107" s="42"/>
      <c r="AR107" s="42"/>
      <c r="AS107" s="51"/>
      <c r="AT107" s="51"/>
      <c r="AU107" s="51"/>
      <c r="AV107" s="42"/>
      <c r="AW107" s="42"/>
      <c r="AX107" s="42"/>
      <c r="AY107" s="42"/>
      <c r="AZ107" s="42"/>
      <c r="BA107" s="42"/>
    </row>
    <row r="108" ht="20.25" customHeight="1">
      <c r="B108" s="41"/>
      <c r="C108" s="42"/>
      <c r="D108" s="43"/>
      <c r="E108" s="44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8"/>
      <c r="W108" s="49"/>
      <c r="X108" s="49"/>
      <c r="Y108" s="42"/>
      <c r="Z108" s="42"/>
      <c r="AA108" s="50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42"/>
      <c r="AP108" s="42"/>
      <c r="AQ108" s="42"/>
      <c r="AR108" s="42"/>
      <c r="AS108" s="51"/>
      <c r="AT108" s="51"/>
      <c r="AU108" s="51"/>
      <c r="AV108" s="42"/>
      <c r="AW108" s="42"/>
      <c r="AX108" s="42"/>
      <c r="AY108" s="42"/>
      <c r="AZ108" s="42"/>
      <c r="BA108" s="42"/>
    </row>
    <row r="109" ht="20.25" customHeight="1">
      <c r="B109" s="41"/>
      <c r="C109" s="42"/>
      <c r="D109" s="43"/>
      <c r="E109" s="44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8"/>
      <c r="W109" s="49"/>
      <c r="X109" s="49"/>
      <c r="Y109" s="42"/>
      <c r="Z109" s="42"/>
      <c r="AA109" s="50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42"/>
      <c r="AP109" s="42"/>
      <c r="AQ109" s="42"/>
      <c r="AR109" s="42"/>
      <c r="AS109" s="51"/>
      <c r="AT109" s="51"/>
      <c r="AU109" s="51"/>
      <c r="AV109" s="42"/>
      <c r="AW109" s="42"/>
      <c r="AX109" s="42"/>
      <c r="AY109" s="42"/>
      <c r="AZ109" s="42"/>
      <c r="BA109" s="42"/>
    </row>
    <row r="110" ht="20.25" customHeight="1">
      <c r="B110" s="41"/>
      <c r="C110" s="42"/>
      <c r="D110" s="43"/>
      <c r="E110" s="44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8"/>
      <c r="W110" s="49"/>
      <c r="X110" s="49"/>
      <c r="Y110" s="42"/>
      <c r="Z110" s="42"/>
      <c r="AA110" s="50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42"/>
      <c r="AP110" s="42"/>
      <c r="AQ110" s="42"/>
      <c r="AR110" s="42"/>
      <c r="AS110" s="51"/>
      <c r="AT110" s="51"/>
      <c r="AU110" s="51"/>
      <c r="AV110" s="42"/>
      <c r="AW110" s="42"/>
      <c r="AX110" s="42"/>
      <c r="AY110" s="42"/>
      <c r="AZ110" s="42"/>
      <c r="BA110" s="42"/>
    </row>
    <row r="111" ht="20.25" customHeight="1">
      <c r="B111" s="41"/>
      <c r="C111" s="42"/>
      <c r="D111" s="43"/>
      <c r="E111" s="44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8"/>
      <c r="W111" s="49"/>
      <c r="X111" s="49"/>
      <c r="Y111" s="42"/>
      <c r="Z111" s="42"/>
      <c r="AA111" s="50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42"/>
      <c r="AP111" s="42"/>
      <c r="AQ111" s="42"/>
      <c r="AR111" s="42"/>
      <c r="AS111" s="51"/>
      <c r="AT111" s="51"/>
      <c r="AU111" s="51"/>
      <c r="AV111" s="42"/>
      <c r="AW111" s="42"/>
      <c r="AX111" s="42"/>
      <c r="AY111" s="42"/>
      <c r="AZ111" s="42"/>
      <c r="BA111" s="42"/>
    </row>
    <row r="112" ht="20.25" customHeight="1">
      <c r="B112" s="41"/>
      <c r="C112" s="42"/>
      <c r="D112" s="43"/>
      <c r="E112" s="44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8"/>
      <c r="W112" s="49"/>
      <c r="X112" s="49"/>
      <c r="Y112" s="42"/>
      <c r="Z112" s="42"/>
      <c r="AA112" s="50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42"/>
      <c r="AP112" s="42"/>
      <c r="AQ112" s="42"/>
      <c r="AR112" s="42"/>
      <c r="AS112" s="51"/>
      <c r="AT112" s="51"/>
      <c r="AU112" s="51"/>
      <c r="AV112" s="42"/>
      <c r="AW112" s="42"/>
      <c r="AX112" s="42"/>
      <c r="AY112" s="42"/>
      <c r="AZ112" s="42"/>
      <c r="BA112" s="42"/>
    </row>
    <row r="113" ht="20.25" customHeight="1">
      <c r="B113" s="41"/>
      <c r="C113" s="42"/>
      <c r="D113" s="43"/>
      <c r="E113" s="44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8"/>
      <c r="W113" s="49"/>
      <c r="X113" s="49"/>
      <c r="Y113" s="42"/>
      <c r="Z113" s="42"/>
      <c r="AA113" s="50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42"/>
      <c r="AP113" s="42"/>
      <c r="AQ113" s="42"/>
      <c r="AR113" s="42"/>
      <c r="AS113" s="51"/>
      <c r="AT113" s="51"/>
      <c r="AU113" s="51"/>
      <c r="AV113" s="42"/>
      <c r="AW113" s="42"/>
      <c r="AX113" s="42"/>
      <c r="AY113" s="42"/>
      <c r="AZ113" s="42"/>
      <c r="BA113" s="42"/>
    </row>
    <row r="114" ht="20.25" customHeight="1">
      <c r="B114" s="41"/>
      <c r="C114" s="42"/>
      <c r="D114" s="43"/>
      <c r="E114" s="44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8"/>
      <c r="W114" s="49"/>
      <c r="X114" s="49"/>
      <c r="Y114" s="42"/>
      <c r="Z114" s="42"/>
      <c r="AA114" s="50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42"/>
      <c r="AP114" s="42"/>
      <c r="AQ114" s="42"/>
      <c r="AR114" s="42"/>
      <c r="AS114" s="51"/>
      <c r="AT114" s="51"/>
      <c r="AU114" s="51"/>
      <c r="AV114" s="42"/>
      <c r="AW114" s="42"/>
      <c r="AX114" s="42"/>
      <c r="AY114" s="42"/>
      <c r="AZ114" s="42"/>
      <c r="BA114" s="42"/>
    </row>
    <row r="115" ht="20.25" customHeight="1">
      <c r="B115" s="41"/>
      <c r="C115" s="42"/>
      <c r="D115" s="43"/>
      <c r="E115" s="44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8"/>
      <c r="W115" s="49"/>
      <c r="X115" s="49"/>
      <c r="Y115" s="42"/>
      <c r="Z115" s="42"/>
      <c r="AA115" s="50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42"/>
      <c r="AP115" s="42"/>
      <c r="AQ115" s="42"/>
      <c r="AR115" s="42"/>
      <c r="AS115" s="51"/>
      <c r="AT115" s="51"/>
      <c r="AU115" s="51"/>
      <c r="AV115" s="42"/>
      <c r="AW115" s="42"/>
      <c r="AX115" s="42"/>
      <c r="AY115" s="42"/>
      <c r="AZ115" s="42"/>
      <c r="BA115" s="42"/>
    </row>
    <row r="116" ht="20.25" customHeight="1">
      <c r="B116" s="41"/>
      <c r="C116" s="42"/>
      <c r="D116" s="43"/>
      <c r="E116" s="44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8"/>
      <c r="W116" s="49"/>
      <c r="X116" s="49"/>
      <c r="Y116" s="42"/>
      <c r="Z116" s="42"/>
      <c r="AA116" s="50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42"/>
      <c r="AP116" s="42"/>
      <c r="AQ116" s="42"/>
      <c r="AR116" s="42"/>
      <c r="AS116" s="51"/>
      <c r="AT116" s="51"/>
      <c r="AU116" s="51"/>
      <c r="AV116" s="42"/>
      <c r="AW116" s="42"/>
      <c r="AX116" s="42"/>
      <c r="AY116" s="42"/>
      <c r="AZ116" s="42"/>
      <c r="BA116" s="42"/>
    </row>
    <row r="117" ht="20.25" customHeight="1">
      <c r="B117" s="41"/>
      <c r="C117" s="42"/>
      <c r="D117" s="43"/>
      <c r="E117" s="44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8"/>
      <c r="W117" s="49"/>
      <c r="X117" s="49"/>
      <c r="Y117" s="42"/>
      <c r="Z117" s="42"/>
      <c r="AA117" s="50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42"/>
      <c r="AP117" s="42"/>
      <c r="AQ117" s="42"/>
      <c r="AR117" s="42"/>
      <c r="AS117" s="51"/>
      <c r="AT117" s="51"/>
      <c r="AU117" s="51"/>
      <c r="AV117" s="42"/>
      <c r="AW117" s="42"/>
      <c r="AX117" s="42"/>
      <c r="AY117" s="42"/>
      <c r="AZ117" s="42"/>
      <c r="BA117" s="42"/>
    </row>
    <row r="118" ht="20.25" customHeight="1">
      <c r="B118" s="41"/>
      <c r="C118" s="42"/>
      <c r="D118" s="43"/>
      <c r="E118" s="44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8"/>
      <c r="W118" s="49"/>
      <c r="X118" s="49"/>
      <c r="Y118" s="42"/>
      <c r="Z118" s="42"/>
      <c r="AA118" s="50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42"/>
      <c r="AP118" s="42"/>
      <c r="AQ118" s="42"/>
      <c r="AR118" s="42"/>
      <c r="AS118" s="51"/>
      <c r="AT118" s="51"/>
      <c r="AU118" s="51"/>
      <c r="AV118" s="42"/>
      <c r="AW118" s="42"/>
      <c r="AX118" s="42"/>
      <c r="AY118" s="42"/>
      <c r="AZ118" s="42"/>
      <c r="BA118" s="42"/>
    </row>
    <row r="119" ht="20.25" customHeight="1">
      <c r="B119" s="41"/>
      <c r="C119" s="42"/>
      <c r="D119" s="43"/>
      <c r="E119" s="44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8"/>
      <c r="W119" s="49"/>
      <c r="X119" s="49"/>
      <c r="Y119" s="42"/>
      <c r="Z119" s="42"/>
      <c r="AA119" s="50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42"/>
      <c r="AP119" s="42"/>
      <c r="AQ119" s="42"/>
      <c r="AR119" s="42"/>
      <c r="AS119" s="51"/>
      <c r="AT119" s="51"/>
      <c r="AU119" s="51"/>
      <c r="AV119" s="42"/>
      <c r="AW119" s="42"/>
      <c r="AX119" s="42"/>
      <c r="AY119" s="42"/>
      <c r="AZ119" s="42"/>
      <c r="BA119" s="42"/>
    </row>
    <row r="120" ht="20.25" customHeight="1">
      <c r="B120" s="41"/>
      <c r="C120" s="42"/>
      <c r="D120" s="43"/>
      <c r="E120" s="44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8"/>
      <c r="W120" s="49"/>
      <c r="X120" s="49"/>
      <c r="Y120" s="42"/>
      <c r="Z120" s="42"/>
      <c r="AA120" s="50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42"/>
      <c r="AP120" s="42"/>
      <c r="AQ120" s="42"/>
      <c r="AR120" s="42"/>
      <c r="AS120" s="51"/>
      <c r="AT120" s="51"/>
      <c r="AU120" s="51"/>
      <c r="AV120" s="42"/>
      <c r="AW120" s="42"/>
      <c r="AX120" s="42"/>
      <c r="AY120" s="42"/>
      <c r="AZ120" s="42"/>
      <c r="BA120" s="42"/>
    </row>
    <row r="121" ht="20.25" customHeight="1">
      <c r="B121" s="41"/>
      <c r="C121" s="42"/>
      <c r="D121" s="43"/>
      <c r="E121" s="44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8"/>
      <c r="W121" s="49"/>
      <c r="X121" s="49"/>
      <c r="Y121" s="42"/>
      <c r="Z121" s="42"/>
      <c r="AA121" s="50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42"/>
      <c r="AP121" s="42"/>
      <c r="AQ121" s="42"/>
      <c r="AR121" s="42"/>
      <c r="AS121" s="51"/>
      <c r="AT121" s="51"/>
      <c r="AU121" s="51"/>
      <c r="AV121" s="42"/>
      <c r="AW121" s="42"/>
      <c r="AX121" s="42"/>
      <c r="AY121" s="42"/>
      <c r="AZ121" s="42"/>
      <c r="BA121" s="42"/>
    </row>
    <row r="122" ht="20.25" customHeight="1">
      <c r="B122" s="41"/>
      <c r="C122" s="42"/>
      <c r="D122" s="43"/>
      <c r="E122" s="44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8"/>
      <c r="W122" s="49"/>
      <c r="X122" s="49"/>
      <c r="Y122" s="42"/>
      <c r="Z122" s="42"/>
      <c r="AA122" s="50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42"/>
      <c r="AP122" s="42"/>
      <c r="AQ122" s="42"/>
      <c r="AR122" s="42"/>
      <c r="AS122" s="51"/>
      <c r="AT122" s="51"/>
      <c r="AU122" s="51"/>
      <c r="AV122" s="42"/>
      <c r="AW122" s="42"/>
      <c r="AX122" s="42"/>
      <c r="AY122" s="42"/>
      <c r="AZ122" s="42"/>
      <c r="BA122" s="42"/>
    </row>
    <row r="123" ht="20.25" customHeight="1">
      <c r="B123" s="41"/>
      <c r="C123" s="42"/>
      <c r="D123" s="43"/>
      <c r="E123" s="44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8"/>
      <c r="W123" s="49"/>
      <c r="X123" s="49"/>
      <c r="Y123" s="42"/>
      <c r="Z123" s="42"/>
      <c r="AA123" s="50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42"/>
      <c r="AP123" s="42"/>
      <c r="AQ123" s="42"/>
      <c r="AR123" s="42"/>
      <c r="AS123" s="51"/>
      <c r="AT123" s="51"/>
      <c r="AU123" s="51"/>
      <c r="AV123" s="42"/>
      <c r="AW123" s="42"/>
      <c r="AX123" s="42"/>
      <c r="AY123" s="42"/>
      <c r="AZ123" s="42"/>
      <c r="BA123" s="42"/>
    </row>
    <row r="124" ht="20.25" customHeight="1">
      <c r="B124" s="41"/>
      <c r="C124" s="42"/>
      <c r="D124" s="43"/>
      <c r="E124" s="44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8"/>
      <c r="W124" s="49"/>
      <c r="X124" s="49"/>
      <c r="Y124" s="42"/>
      <c r="Z124" s="42"/>
      <c r="AA124" s="50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42"/>
      <c r="AP124" s="42"/>
      <c r="AQ124" s="42"/>
      <c r="AR124" s="42"/>
      <c r="AS124" s="51"/>
      <c r="AT124" s="51"/>
      <c r="AU124" s="51"/>
      <c r="AV124" s="42"/>
      <c r="AW124" s="42"/>
      <c r="AX124" s="42"/>
      <c r="AY124" s="42"/>
      <c r="AZ124" s="42"/>
      <c r="BA124" s="42"/>
    </row>
    <row r="125" ht="20.25" customHeight="1">
      <c r="B125" s="41"/>
      <c r="C125" s="42"/>
      <c r="D125" s="43"/>
      <c r="E125" s="44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8"/>
      <c r="W125" s="49"/>
      <c r="X125" s="49"/>
      <c r="Y125" s="42"/>
      <c r="Z125" s="42"/>
      <c r="AA125" s="50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42"/>
      <c r="AP125" s="42"/>
      <c r="AQ125" s="42"/>
      <c r="AR125" s="42"/>
      <c r="AS125" s="51"/>
      <c r="AT125" s="51"/>
      <c r="AU125" s="51"/>
      <c r="AV125" s="42"/>
      <c r="AW125" s="42"/>
      <c r="AX125" s="42"/>
      <c r="AY125" s="42"/>
      <c r="AZ125" s="42"/>
      <c r="BA125" s="42"/>
    </row>
    <row r="126" ht="20.25" customHeight="1">
      <c r="B126" s="41"/>
      <c r="C126" s="42"/>
      <c r="D126" s="43"/>
      <c r="E126" s="44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8"/>
      <c r="W126" s="49"/>
      <c r="X126" s="49"/>
      <c r="Y126" s="42"/>
      <c r="Z126" s="42"/>
      <c r="AA126" s="50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42"/>
      <c r="AP126" s="42"/>
      <c r="AQ126" s="42"/>
      <c r="AR126" s="42"/>
      <c r="AS126" s="51"/>
      <c r="AT126" s="51"/>
      <c r="AU126" s="51"/>
      <c r="AV126" s="42"/>
      <c r="AW126" s="42"/>
      <c r="AX126" s="42"/>
      <c r="AY126" s="42"/>
      <c r="AZ126" s="42"/>
      <c r="BA126" s="42"/>
    </row>
    <row r="127" ht="20.25" customHeight="1">
      <c r="B127" s="41"/>
      <c r="C127" s="42"/>
      <c r="D127" s="43"/>
      <c r="E127" s="44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8"/>
      <c r="W127" s="49"/>
      <c r="X127" s="49"/>
      <c r="Y127" s="42"/>
      <c r="Z127" s="42"/>
      <c r="AA127" s="50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42"/>
      <c r="AP127" s="42"/>
      <c r="AQ127" s="42"/>
      <c r="AR127" s="42"/>
      <c r="AS127" s="51"/>
      <c r="AT127" s="51"/>
      <c r="AU127" s="51"/>
      <c r="AV127" s="42"/>
      <c r="AW127" s="42"/>
      <c r="AX127" s="42"/>
      <c r="AY127" s="42"/>
      <c r="AZ127" s="42"/>
      <c r="BA127" s="42"/>
    </row>
    <row r="128" ht="20.25" customHeight="1">
      <c r="B128" s="41"/>
      <c r="C128" s="42"/>
      <c r="D128" s="43"/>
      <c r="E128" s="44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8"/>
      <c r="W128" s="49"/>
      <c r="X128" s="49"/>
      <c r="Y128" s="42"/>
      <c r="Z128" s="42"/>
      <c r="AA128" s="50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42"/>
      <c r="AP128" s="42"/>
      <c r="AQ128" s="42"/>
      <c r="AR128" s="42"/>
      <c r="AS128" s="51"/>
      <c r="AT128" s="51"/>
      <c r="AU128" s="51"/>
      <c r="AV128" s="42"/>
      <c r="AW128" s="42"/>
      <c r="AX128" s="42"/>
      <c r="AY128" s="42"/>
      <c r="AZ128" s="42"/>
      <c r="BA128" s="42"/>
    </row>
    <row r="129" ht="20.25" customHeight="1">
      <c r="B129" s="41"/>
      <c r="C129" s="42"/>
      <c r="D129" s="43"/>
      <c r="E129" s="44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8"/>
      <c r="W129" s="49"/>
      <c r="X129" s="49"/>
      <c r="Y129" s="42"/>
      <c r="Z129" s="42"/>
      <c r="AA129" s="50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42"/>
      <c r="AP129" s="42"/>
      <c r="AQ129" s="42"/>
      <c r="AR129" s="42"/>
      <c r="AS129" s="51"/>
      <c r="AT129" s="51"/>
      <c r="AU129" s="51"/>
      <c r="AV129" s="42"/>
      <c r="AW129" s="42"/>
      <c r="AX129" s="42"/>
      <c r="AY129" s="42"/>
      <c r="AZ129" s="42"/>
      <c r="BA129" s="42"/>
    </row>
    <row r="130" ht="20.25" customHeight="1">
      <c r="B130" s="41"/>
      <c r="C130" s="42"/>
      <c r="D130" s="43"/>
      <c r="E130" s="44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8"/>
      <c r="W130" s="49"/>
      <c r="X130" s="49"/>
      <c r="Y130" s="42"/>
      <c r="Z130" s="42"/>
      <c r="AA130" s="50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42"/>
      <c r="AP130" s="42"/>
      <c r="AQ130" s="42"/>
      <c r="AR130" s="42"/>
      <c r="AS130" s="51"/>
      <c r="AT130" s="51"/>
      <c r="AU130" s="51"/>
      <c r="AV130" s="42"/>
      <c r="AW130" s="42"/>
      <c r="AX130" s="42"/>
      <c r="AY130" s="42"/>
      <c r="AZ130" s="42"/>
      <c r="BA130" s="42"/>
    </row>
    <row r="131" ht="20.25" customHeight="1">
      <c r="B131" s="41"/>
      <c r="C131" s="42"/>
      <c r="D131" s="43"/>
      <c r="E131" s="44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8"/>
      <c r="W131" s="49"/>
      <c r="X131" s="49"/>
      <c r="Y131" s="42"/>
      <c r="Z131" s="42"/>
      <c r="AA131" s="50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42"/>
      <c r="AP131" s="42"/>
      <c r="AQ131" s="42"/>
      <c r="AR131" s="42"/>
      <c r="AS131" s="51"/>
      <c r="AT131" s="51"/>
      <c r="AU131" s="51"/>
      <c r="AV131" s="42"/>
      <c r="AW131" s="42"/>
      <c r="AX131" s="42"/>
      <c r="AY131" s="42"/>
      <c r="AZ131" s="42"/>
      <c r="BA131" s="42"/>
    </row>
    <row r="132" ht="20.25" customHeight="1">
      <c r="B132" s="41"/>
      <c r="C132" s="42"/>
      <c r="D132" s="43"/>
      <c r="E132" s="44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8"/>
      <c r="W132" s="49"/>
      <c r="X132" s="49"/>
      <c r="Y132" s="42"/>
      <c r="Z132" s="42"/>
      <c r="AA132" s="50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42"/>
      <c r="AP132" s="42"/>
      <c r="AQ132" s="42"/>
      <c r="AR132" s="42"/>
      <c r="AS132" s="51"/>
      <c r="AT132" s="51"/>
      <c r="AU132" s="51"/>
      <c r="AV132" s="42"/>
      <c r="AW132" s="42"/>
      <c r="AX132" s="42"/>
      <c r="AY132" s="42"/>
      <c r="AZ132" s="42"/>
      <c r="BA132" s="42"/>
    </row>
    <row r="133" ht="20.25" customHeight="1">
      <c r="B133" s="41"/>
      <c r="C133" s="42"/>
      <c r="D133" s="43"/>
      <c r="E133" s="44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8"/>
      <c r="W133" s="49"/>
      <c r="X133" s="49"/>
      <c r="Y133" s="42"/>
      <c r="Z133" s="42"/>
      <c r="AA133" s="50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42"/>
      <c r="AP133" s="42"/>
      <c r="AQ133" s="42"/>
      <c r="AR133" s="42"/>
      <c r="AS133" s="51"/>
      <c r="AT133" s="51"/>
      <c r="AU133" s="51"/>
      <c r="AV133" s="42"/>
      <c r="AW133" s="42"/>
      <c r="AX133" s="42"/>
      <c r="AY133" s="42"/>
      <c r="AZ133" s="42"/>
      <c r="BA133" s="42"/>
    </row>
    <row r="134" ht="20.25" customHeight="1">
      <c r="B134" s="41"/>
      <c r="C134" s="42"/>
      <c r="D134" s="43"/>
      <c r="E134" s="44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8"/>
      <c r="W134" s="49"/>
      <c r="X134" s="49"/>
      <c r="Y134" s="42"/>
      <c r="Z134" s="42"/>
      <c r="AA134" s="50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42"/>
      <c r="AP134" s="42"/>
      <c r="AQ134" s="42"/>
      <c r="AR134" s="42"/>
      <c r="AS134" s="51"/>
      <c r="AT134" s="51"/>
      <c r="AU134" s="51"/>
      <c r="AV134" s="42"/>
      <c r="AW134" s="42"/>
      <c r="AX134" s="42"/>
      <c r="AY134" s="42"/>
      <c r="AZ134" s="42"/>
      <c r="BA134" s="42"/>
    </row>
    <row r="135" ht="20.25" customHeight="1">
      <c r="B135" s="41"/>
      <c r="C135" s="42"/>
      <c r="D135" s="43"/>
      <c r="E135" s="44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8"/>
      <c r="W135" s="49"/>
      <c r="X135" s="49"/>
      <c r="Y135" s="42"/>
      <c r="Z135" s="42"/>
      <c r="AA135" s="50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42"/>
      <c r="AP135" s="42"/>
      <c r="AQ135" s="42"/>
      <c r="AR135" s="42"/>
      <c r="AS135" s="51"/>
      <c r="AT135" s="51"/>
      <c r="AU135" s="51"/>
      <c r="AV135" s="42"/>
      <c r="AW135" s="42"/>
      <c r="AX135" s="42"/>
      <c r="AY135" s="42"/>
      <c r="AZ135" s="42"/>
      <c r="BA135" s="42"/>
    </row>
    <row r="136" ht="20.25" customHeight="1">
      <c r="B136" s="41"/>
      <c r="C136" s="42"/>
      <c r="D136" s="43"/>
      <c r="E136" s="44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8"/>
      <c r="W136" s="49"/>
      <c r="X136" s="49"/>
      <c r="Y136" s="42"/>
      <c r="Z136" s="42"/>
      <c r="AA136" s="50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42"/>
      <c r="AP136" s="42"/>
      <c r="AQ136" s="42"/>
      <c r="AR136" s="42"/>
      <c r="AS136" s="51"/>
      <c r="AT136" s="51"/>
      <c r="AU136" s="51"/>
      <c r="AV136" s="42"/>
      <c r="AW136" s="42"/>
      <c r="AX136" s="42"/>
      <c r="AY136" s="42"/>
      <c r="AZ136" s="42"/>
      <c r="BA136" s="42"/>
    </row>
    <row r="137" ht="20.25" customHeight="1">
      <c r="B137" s="41"/>
      <c r="C137" s="42"/>
      <c r="D137" s="43"/>
      <c r="E137" s="44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8"/>
      <c r="W137" s="49"/>
      <c r="X137" s="49"/>
      <c r="Y137" s="42"/>
      <c r="Z137" s="42"/>
      <c r="AA137" s="50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42"/>
      <c r="AP137" s="42"/>
      <c r="AQ137" s="42"/>
      <c r="AR137" s="42"/>
      <c r="AS137" s="51"/>
      <c r="AT137" s="51"/>
      <c r="AU137" s="51"/>
      <c r="AV137" s="42"/>
      <c r="AW137" s="42"/>
      <c r="AX137" s="42"/>
      <c r="AY137" s="42"/>
      <c r="AZ137" s="42"/>
      <c r="BA137" s="42"/>
    </row>
    <row r="138" ht="20.25" customHeight="1">
      <c r="B138" s="41"/>
      <c r="C138" s="42"/>
      <c r="D138" s="43"/>
      <c r="E138" s="44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8"/>
      <c r="W138" s="49"/>
      <c r="X138" s="49"/>
      <c r="Y138" s="42"/>
      <c r="Z138" s="42"/>
      <c r="AA138" s="50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42"/>
      <c r="AP138" s="42"/>
      <c r="AQ138" s="42"/>
      <c r="AR138" s="42"/>
      <c r="AS138" s="51"/>
      <c r="AT138" s="51"/>
      <c r="AU138" s="51"/>
      <c r="AV138" s="42"/>
      <c r="AW138" s="42"/>
      <c r="AX138" s="42"/>
      <c r="AY138" s="42"/>
      <c r="AZ138" s="42"/>
      <c r="BA138" s="42"/>
    </row>
    <row r="139" ht="20.25" customHeight="1">
      <c r="B139" s="41"/>
      <c r="C139" s="42"/>
      <c r="D139" s="43"/>
      <c r="E139" s="44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8"/>
      <c r="W139" s="49"/>
      <c r="X139" s="49"/>
      <c r="Y139" s="42"/>
      <c r="Z139" s="42"/>
      <c r="AA139" s="50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42"/>
      <c r="AP139" s="42"/>
      <c r="AQ139" s="42"/>
      <c r="AR139" s="42"/>
      <c r="AS139" s="51"/>
      <c r="AT139" s="51"/>
      <c r="AU139" s="51"/>
      <c r="AV139" s="42"/>
      <c r="AW139" s="42"/>
      <c r="AX139" s="42"/>
      <c r="AY139" s="42"/>
      <c r="AZ139" s="42"/>
      <c r="BA139" s="42"/>
    </row>
    <row r="140" ht="20.25" customHeight="1">
      <c r="B140" s="41"/>
      <c r="C140" s="42"/>
      <c r="D140" s="43"/>
      <c r="E140" s="44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8"/>
      <c r="W140" s="49"/>
      <c r="X140" s="49"/>
      <c r="Y140" s="42"/>
      <c r="Z140" s="42"/>
      <c r="AA140" s="50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42"/>
      <c r="AP140" s="42"/>
      <c r="AQ140" s="42"/>
      <c r="AR140" s="42"/>
      <c r="AS140" s="51"/>
      <c r="AT140" s="51"/>
      <c r="AU140" s="51"/>
      <c r="AV140" s="42"/>
      <c r="AW140" s="42"/>
      <c r="AX140" s="42"/>
      <c r="AY140" s="42"/>
      <c r="AZ140" s="42"/>
      <c r="BA140" s="42"/>
    </row>
    <row r="141" ht="20.25" customHeight="1">
      <c r="B141" s="41"/>
      <c r="C141" s="42"/>
      <c r="D141" s="43"/>
      <c r="E141" s="44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8"/>
      <c r="W141" s="49"/>
      <c r="X141" s="49"/>
      <c r="Y141" s="42"/>
      <c r="Z141" s="42"/>
      <c r="AA141" s="50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42"/>
      <c r="AP141" s="42"/>
      <c r="AQ141" s="42"/>
      <c r="AR141" s="42"/>
      <c r="AS141" s="51"/>
      <c r="AT141" s="51"/>
      <c r="AU141" s="51"/>
      <c r="AV141" s="42"/>
      <c r="AW141" s="42"/>
      <c r="AX141" s="42"/>
      <c r="AY141" s="42"/>
      <c r="AZ141" s="42"/>
      <c r="BA141" s="42"/>
    </row>
    <row r="142" ht="20.25" customHeight="1">
      <c r="B142" s="41"/>
      <c r="C142" s="42"/>
      <c r="D142" s="43"/>
      <c r="E142" s="44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8"/>
      <c r="W142" s="49"/>
      <c r="X142" s="49"/>
      <c r="Y142" s="42"/>
      <c r="Z142" s="42"/>
      <c r="AA142" s="50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42"/>
      <c r="AP142" s="42"/>
      <c r="AQ142" s="42"/>
      <c r="AR142" s="42"/>
      <c r="AS142" s="51"/>
      <c r="AT142" s="51"/>
      <c r="AU142" s="51"/>
      <c r="AV142" s="42"/>
      <c r="AW142" s="42"/>
      <c r="AX142" s="42"/>
      <c r="AY142" s="42"/>
      <c r="AZ142" s="42"/>
      <c r="BA142" s="42"/>
    </row>
    <row r="143" ht="20.25" customHeight="1">
      <c r="B143" s="41"/>
      <c r="C143" s="42"/>
      <c r="D143" s="43"/>
      <c r="E143" s="44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8"/>
      <c r="W143" s="49"/>
      <c r="X143" s="49"/>
      <c r="Y143" s="42"/>
      <c r="Z143" s="42"/>
      <c r="AA143" s="50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42"/>
      <c r="AP143" s="42"/>
      <c r="AQ143" s="42"/>
      <c r="AR143" s="42"/>
      <c r="AS143" s="51"/>
      <c r="AT143" s="51"/>
      <c r="AU143" s="51"/>
      <c r="AV143" s="42"/>
      <c r="AW143" s="42"/>
      <c r="AX143" s="42"/>
      <c r="AY143" s="42"/>
      <c r="AZ143" s="42"/>
      <c r="BA143" s="42"/>
    </row>
    <row r="144" ht="20.25" customHeight="1">
      <c r="B144" s="41"/>
      <c r="C144" s="42"/>
      <c r="D144" s="43"/>
      <c r="E144" s="44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8"/>
      <c r="W144" s="49"/>
      <c r="X144" s="49"/>
      <c r="Y144" s="42"/>
      <c r="Z144" s="42"/>
      <c r="AA144" s="50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42"/>
      <c r="AP144" s="42"/>
      <c r="AQ144" s="42"/>
      <c r="AR144" s="42"/>
      <c r="AS144" s="51"/>
      <c r="AT144" s="51"/>
      <c r="AU144" s="51"/>
      <c r="AV144" s="42"/>
      <c r="AW144" s="42"/>
      <c r="AX144" s="42"/>
      <c r="AY144" s="42"/>
      <c r="AZ144" s="42"/>
      <c r="BA144" s="42"/>
    </row>
    <row r="145" ht="20.25" customHeight="1">
      <c r="B145" s="41"/>
      <c r="C145" s="42"/>
      <c r="D145" s="43"/>
      <c r="E145" s="44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8"/>
      <c r="W145" s="49"/>
      <c r="X145" s="49"/>
      <c r="Y145" s="42"/>
      <c r="Z145" s="42"/>
      <c r="AA145" s="50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42"/>
      <c r="AP145" s="42"/>
      <c r="AQ145" s="42"/>
      <c r="AR145" s="42"/>
      <c r="AS145" s="51"/>
      <c r="AT145" s="51"/>
      <c r="AU145" s="51"/>
      <c r="AV145" s="42"/>
      <c r="AW145" s="42"/>
      <c r="AX145" s="42"/>
      <c r="AY145" s="42"/>
      <c r="AZ145" s="42"/>
      <c r="BA145" s="42"/>
    </row>
    <row r="146" ht="20.25" customHeight="1">
      <c r="B146" s="41"/>
      <c r="C146" s="42"/>
      <c r="D146" s="43"/>
      <c r="E146" s="44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8"/>
      <c r="W146" s="49"/>
      <c r="X146" s="49"/>
      <c r="Y146" s="42"/>
      <c r="Z146" s="42"/>
      <c r="AA146" s="50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42"/>
      <c r="AP146" s="42"/>
      <c r="AQ146" s="42"/>
      <c r="AR146" s="42"/>
      <c r="AS146" s="51"/>
      <c r="AT146" s="51"/>
      <c r="AU146" s="51"/>
      <c r="AV146" s="42"/>
      <c r="AW146" s="42"/>
      <c r="AX146" s="42"/>
      <c r="AY146" s="42"/>
      <c r="AZ146" s="42"/>
      <c r="BA146" s="42"/>
    </row>
    <row r="147" ht="20.25" customHeight="1">
      <c r="B147" s="41"/>
      <c r="C147" s="42"/>
      <c r="D147" s="43"/>
      <c r="E147" s="44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8"/>
      <c r="W147" s="49"/>
      <c r="X147" s="49"/>
      <c r="Y147" s="42"/>
      <c r="Z147" s="42"/>
      <c r="AA147" s="50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42"/>
      <c r="AP147" s="42"/>
      <c r="AQ147" s="42"/>
      <c r="AR147" s="42"/>
      <c r="AS147" s="51"/>
      <c r="AT147" s="51"/>
      <c r="AU147" s="51"/>
      <c r="AV147" s="42"/>
      <c r="AW147" s="42"/>
      <c r="AX147" s="42"/>
      <c r="AY147" s="42"/>
      <c r="AZ147" s="42"/>
      <c r="BA147" s="42"/>
    </row>
    <row r="148" ht="20.25" customHeight="1">
      <c r="B148" s="41"/>
      <c r="C148" s="42"/>
      <c r="D148" s="43"/>
      <c r="E148" s="44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8"/>
      <c r="W148" s="49"/>
      <c r="X148" s="49"/>
      <c r="Y148" s="42"/>
      <c r="Z148" s="42"/>
      <c r="AA148" s="50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42"/>
      <c r="AP148" s="42"/>
      <c r="AQ148" s="42"/>
      <c r="AR148" s="42"/>
      <c r="AS148" s="51"/>
      <c r="AT148" s="51"/>
      <c r="AU148" s="51"/>
      <c r="AV148" s="42"/>
      <c r="AW148" s="42"/>
      <c r="AX148" s="42"/>
      <c r="AY148" s="42"/>
      <c r="AZ148" s="42"/>
      <c r="BA148" s="42"/>
    </row>
    <row r="149" ht="20.25" customHeight="1">
      <c r="B149" s="41"/>
      <c r="C149" s="42"/>
      <c r="D149" s="43"/>
      <c r="E149" s="44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8"/>
      <c r="W149" s="49"/>
      <c r="X149" s="49"/>
      <c r="Y149" s="42"/>
      <c r="Z149" s="42"/>
      <c r="AA149" s="50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42"/>
      <c r="AP149" s="42"/>
      <c r="AQ149" s="42"/>
      <c r="AR149" s="42"/>
      <c r="AS149" s="51"/>
      <c r="AT149" s="51"/>
      <c r="AU149" s="51"/>
      <c r="AV149" s="42"/>
      <c r="AW149" s="42"/>
      <c r="AX149" s="42"/>
      <c r="AY149" s="42"/>
      <c r="AZ149" s="42"/>
      <c r="BA149" s="42"/>
    </row>
    <row r="150" ht="20.25" customHeight="1">
      <c r="B150" s="41"/>
      <c r="C150" s="42"/>
      <c r="D150" s="43"/>
      <c r="E150" s="44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8"/>
      <c r="W150" s="49"/>
      <c r="X150" s="49"/>
      <c r="Y150" s="42"/>
      <c r="Z150" s="42"/>
      <c r="AA150" s="50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42"/>
      <c r="AP150" s="42"/>
      <c r="AQ150" s="42"/>
      <c r="AR150" s="42"/>
      <c r="AS150" s="51"/>
      <c r="AT150" s="51"/>
      <c r="AU150" s="51"/>
      <c r="AV150" s="42"/>
      <c r="AW150" s="42"/>
      <c r="AX150" s="42"/>
      <c r="AY150" s="42"/>
      <c r="AZ150" s="42"/>
      <c r="BA150" s="42"/>
    </row>
    <row r="151" ht="20.25" customHeight="1">
      <c r="B151" s="41"/>
      <c r="C151" s="42"/>
      <c r="D151" s="43"/>
      <c r="E151" s="44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8"/>
      <c r="W151" s="49"/>
      <c r="X151" s="49"/>
      <c r="Y151" s="42"/>
      <c r="Z151" s="42"/>
      <c r="AA151" s="50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42"/>
      <c r="AP151" s="42"/>
      <c r="AQ151" s="42"/>
      <c r="AR151" s="42"/>
      <c r="AS151" s="51"/>
      <c r="AT151" s="51"/>
      <c r="AU151" s="51"/>
      <c r="AV151" s="42"/>
      <c r="AW151" s="42"/>
      <c r="AX151" s="42"/>
      <c r="AY151" s="42"/>
      <c r="AZ151" s="42"/>
      <c r="BA151" s="42"/>
    </row>
    <row r="152" ht="20.25" customHeight="1">
      <c r="B152" s="41"/>
      <c r="C152" s="42"/>
      <c r="D152" s="43"/>
      <c r="E152" s="44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8"/>
      <c r="W152" s="49"/>
      <c r="X152" s="49"/>
      <c r="Y152" s="42"/>
      <c r="Z152" s="42"/>
      <c r="AA152" s="50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42"/>
      <c r="AP152" s="42"/>
      <c r="AQ152" s="42"/>
      <c r="AR152" s="42"/>
      <c r="AS152" s="51"/>
      <c r="AT152" s="51"/>
      <c r="AU152" s="51"/>
      <c r="AV152" s="42"/>
      <c r="AW152" s="42"/>
      <c r="AX152" s="42"/>
      <c r="AY152" s="42"/>
      <c r="AZ152" s="42"/>
      <c r="BA152" s="42"/>
    </row>
    <row r="153" ht="20.25" customHeight="1">
      <c r="B153" s="41"/>
      <c r="C153" s="42"/>
      <c r="D153" s="43"/>
      <c r="E153" s="44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8"/>
      <c r="W153" s="49"/>
      <c r="X153" s="49"/>
      <c r="Y153" s="42"/>
      <c r="Z153" s="42"/>
      <c r="AA153" s="50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42"/>
      <c r="AP153" s="42"/>
      <c r="AQ153" s="42"/>
      <c r="AR153" s="42"/>
      <c r="AS153" s="51"/>
      <c r="AT153" s="51"/>
      <c r="AU153" s="51"/>
      <c r="AV153" s="42"/>
      <c r="AW153" s="42"/>
      <c r="AX153" s="42"/>
      <c r="AY153" s="42"/>
      <c r="AZ153" s="42"/>
      <c r="BA153" s="42"/>
    </row>
    <row r="154" ht="20.25" customHeight="1">
      <c r="B154" s="41"/>
      <c r="C154" s="42"/>
      <c r="D154" s="43"/>
      <c r="E154" s="44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8"/>
      <c r="W154" s="49"/>
      <c r="X154" s="49"/>
      <c r="Y154" s="42"/>
      <c r="Z154" s="42"/>
      <c r="AA154" s="50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42"/>
      <c r="AP154" s="42"/>
      <c r="AQ154" s="42"/>
      <c r="AR154" s="42"/>
      <c r="AS154" s="51"/>
      <c r="AT154" s="51"/>
      <c r="AU154" s="51"/>
      <c r="AV154" s="42"/>
      <c r="AW154" s="42"/>
      <c r="AX154" s="42"/>
      <c r="AY154" s="42"/>
      <c r="AZ154" s="42"/>
      <c r="BA154" s="42"/>
    </row>
    <row r="155" ht="20.25" customHeight="1">
      <c r="B155" s="41"/>
      <c r="C155" s="42"/>
      <c r="D155" s="43"/>
      <c r="E155" s="44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8"/>
      <c r="W155" s="49"/>
      <c r="X155" s="49"/>
      <c r="Y155" s="42"/>
      <c r="Z155" s="42"/>
      <c r="AA155" s="50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42"/>
      <c r="AP155" s="42"/>
      <c r="AQ155" s="42"/>
      <c r="AR155" s="42"/>
      <c r="AS155" s="51"/>
      <c r="AT155" s="51"/>
      <c r="AU155" s="51"/>
      <c r="AV155" s="42"/>
      <c r="AW155" s="42"/>
      <c r="AX155" s="42"/>
      <c r="AY155" s="42"/>
      <c r="AZ155" s="42"/>
      <c r="BA155" s="42"/>
    </row>
    <row r="156" ht="20.25" customHeight="1">
      <c r="B156" s="41"/>
      <c r="C156" s="42"/>
      <c r="D156" s="43"/>
      <c r="E156" s="44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8"/>
      <c r="W156" s="49"/>
      <c r="X156" s="49"/>
      <c r="Y156" s="42"/>
      <c r="Z156" s="42"/>
      <c r="AA156" s="50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42"/>
      <c r="AP156" s="42"/>
      <c r="AQ156" s="42"/>
      <c r="AR156" s="42"/>
      <c r="AS156" s="51"/>
      <c r="AT156" s="51"/>
      <c r="AU156" s="51"/>
      <c r="AV156" s="42"/>
      <c r="AW156" s="42"/>
      <c r="AX156" s="42"/>
      <c r="AY156" s="42"/>
      <c r="AZ156" s="42"/>
      <c r="BA156" s="42"/>
    </row>
    <row r="157" ht="20.25" customHeight="1">
      <c r="B157" s="41"/>
      <c r="C157" s="42"/>
      <c r="D157" s="43"/>
      <c r="E157" s="44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8"/>
      <c r="W157" s="49"/>
      <c r="X157" s="49"/>
      <c r="Y157" s="42"/>
      <c r="Z157" s="42"/>
      <c r="AA157" s="50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42"/>
      <c r="AP157" s="42"/>
      <c r="AQ157" s="42"/>
      <c r="AR157" s="42"/>
      <c r="AS157" s="51"/>
      <c r="AT157" s="51"/>
      <c r="AU157" s="51"/>
      <c r="AV157" s="42"/>
      <c r="AW157" s="42"/>
      <c r="AX157" s="42"/>
      <c r="AY157" s="42"/>
      <c r="AZ157" s="42"/>
      <c r="BA157" s="42"/>
    </row>
    <row r="158" ht="20.25" customHeight="1">
      <c r="B158" s="41"/>
      <c r="C158" s="42"/>
      <c r="D158" s="43"/>
      <c r="E158" s="44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8"/>
      <c r="W158" s="49"/>
      <c r="X158" s="49"/>
      <c r="Y158" s="42"/>
      <c r="Z158" s="42"/>
      <c r="AA158" s="50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42"/>
      <c r="AP158" s="42"/>
      <c r="AQ158" s="42"/>
      <c r="AR158" s="42"/>
      <c r="AS158" s="51"/>
      <c r="AT158" s="51"/>
      <c r="AU158" s="51"/>
      <c r="AV158" s="42"/>
      <c r="AW158" s="42"/>
      <c r="AX158" s="42"/>
      <c r="AY158" s="42"/>
      <c r="AZ158" s="42"/>
      <c r="BA158" s="42"/>
    </row>
    <row r="159" ht="20.25" customHeight="1">
      <c r="B159" s="41"/>
      <c r="C159" s="42"/>
      <c r="D159" s="43"/>
      <c r="E159" s="44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8"/>
      <c r="W159" s="49"/>
      <c r="X159" s="49"/>
      <c r="Y159" s="42"/>
      <c r="Z159" s="42"/>
      <c r="AA159" s="50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42"/>
      <c r="AP159" s="42"/>
      <c r="AQ159" s="42"/>
      <c r="AR159" s="42"/>
      <c r="AS159" s="51"/>
      <c r="AT159" s="51"/>
      <c r="AU159" s="51"/>
      <c r="AV159" s="42"/>
      <c r="AW159" s="42"/>
      <c r="AX159" s="42"/>
      <c r="AY159" s="42"/>
      <c r="AZ159" s="42"/>
      <c r="BA159" s="42"/>
    </row>
    <row r="160" ht="20.25" customHeight="1">
      <c r="B160" s="41"/>
      <c r="C160" s="42"/>
      <c r="D160" s="43"/>
      <c r="E160" s="44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8"/>
      <c r="W160" s="49"/>
      <c r="X160" s="49"/>
      <c r="Y160" s="42"/>
      <c r="Z160" s="42"/>
      <c r="AA160" s="50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42"/>
      <c r="AP160" s="42"/>
      <c r="AQ160" s="42"/>
      <c r="AR160" s="42"/>
      <c r="AS160" s="51"/>
      <c r="AT160" s="51"/>
      <c r="AU160" s="51"/>
      <c r="AV160" s="42"/>
      <c r="AW160" s="42"/>
      <c r="AX160" s="42"/>
      <c r="AY160" s="42"/>
      <c r="AZ160" s="42"/>
      <c r="BA160" s="42"/>
    </row>
    <row r="161" ht="20.25" customHeight="1">
      <c r="B161" s="41"/>
      <c r="C161" s="42"/>
      <c r="D161" s="43"/>
      <c r="E161" s="44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8"/>
      <c r="W161" s="49"/>
      <c r="X161" s="49"/>
      <c r="Y161" s="42"/>
      <c r="Z161" s="42"/>
      <c r="AA161" s="50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42"/>
      <c r="AP161" s="42"/>
      <c r="AQ161" s="42"/>
      <c r="AR161" s="42"/>
      <c r="AS161" s="51"/>
      <c r="AT161" s="51"/>
      <c r="AU161" s="51"/>
      <c r="AV161" s="42"/>
      <c r="AW161" s="42"/>
      <c r="AX161" s="42"/>
      <c r="AY161" s="42"/>
      <c r="AZ161" s="42"/>
      <c r="BA161" s="42"/>
    </row>
    <row r="162" ht="20.25" customHeight="1">
      <c r="B162" s="41"/>
      <c r="C162" s="42"/>
      <c r="D162" s="43"/>
      <c r="E162" s="44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8"/>
      <c r="W162" s="49"/>
      <c r="X162" s="49"/>
      <c r="Y162" s="42"/>
      <c r="Z162" s="42"/>
      <c r="AA162" s="50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42"/>
      <c r="AP162" s="42"/>
      <c r="AQ162" s="42"/>
      <c r="AR162" s="42"/>
      <c r="AS162" s="51"/>
      <c r="AT162" s="51"/>
      <c r="AU162" s="51"/>
      <c r="AV162" s="42"/>
      <c r="AW162" s="42"/>
      <c r="AX162" s="42"/>
      <c r="AY162" s="42"/>
      <c r="AZ162" s="42"/>
      <c r="BA162" s="42"/>
    </row>
    <row r="163" ht="20.25" customHeight="1">
      <c r="B163" s="41"/>
      <c r="C163" s="42"/>
      <c r="D163" s="43"/>
      <c r="E163" s="44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8"/>
      <c r="W163" s="49"/>
      <c r="X163" s="49"/>
      <c r="Y163" s="42"/>
      <c r="Z163" s="42"/>
      <c r="AA163" s="50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42"/>
      <c r="AP163" s="42"/>
      <c r="AQ163" s="42"/>
      <c r="AR163" s="42"/>
      <c r="AS163" s="51"/>
      <c r="AT163" s="51"/>
      <c r="AU163" s="51"/>
      <c r="AV163" s="42"/>
      <c r="AW163" s="42"/>
      <c r="AX163" s="42"/>
      <c r="AY163" s="42"/>
      <c r="AZ163" s="42"/>
      <c r="BA163" s="42"/>
    </row>
    <row r="164" ht="20.25" customHeight="1">
      <c r="B164" s="41"/>
      <c r="C164" s="42"/>
      <c r="D164" s="43"/>
      <c r="E164" s="44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8"/>
      <c r="W164" s="49"/>
      <c r="X164" s="49"/>
      <c r="Y164" s="42"/>
      <c r="Z164" s="42"/>
      <c r="AA164" s="50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42"/>
      <c r="AP164" s="42"/>
      <c r="AQ164" s="42"/>
      <c r="AR164" s="42"/>
      <c r="AS164" s="51"/>
      <c r="AT164" s="51"/>
      <c r="AU164" s="51"/>
      <c r="AV164" s="42"/>
      <c r="AW164" s="42"/>
      <c r="AX164" s="42"/>
      <c r="AY164" s="42"/>
      <c r="AZ164" s="42"/>
      <c r="BA164" s="42"/>
    </row>
    <row r="165" ht="20.25" customHeight="1">
      <c r="B165" s="41"/>
      <c r="C165" s="42"/>
      <c r="D165" s="43"/>
      <c r="E165" s="44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8"/>
      <c r="W165" s="49"/>
      <c r="X165" s="49"/>
      <c r="Y165" s="42"/>
      <c r="Z165" s="42"/>
      <c r="AA165" s="50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42"/>
      <c r="AP165" s="42"/>
      <c r="AQ165" s="42"/>
      <c r="AR165" s="42"/>
      <c r="AS165" s="51"/>
      <c r="AT165" s="51"/>
      <c r="AU165" s="51"/>
      <c r="AV165" s="42"/>
      <c r="AW165" s="42"/>
      <c r="AX165" s="42"/>
      <c r="AY165" s="42"/>
      <c r="AZ165" s="42"/>
      <c r="BA165" s="42"/>
    </row>
    <row r="166" ht="20.25" customHeight="1">
      <c r="B166" s="41"/>
      <c r="C166" s="42"/>
      <c r="D166" s="43"/>
      <c r="E166" s="44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8"/>
      <c r="W166" s="49"/>
      <c r="X166" s="49"/>
      <c r="Y166" s="42"/>
      <c r="Z166" s="42"/>
      <c r="AA166" s="50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42"/>
      <c r="AP166" s="42"/>
      <c r="AQ166" s="42"/>
      <c r="AR166" s="42"/>
      <c r="AS166" s="51"/>
      <c r="AT166" s="51"/>
      <c r="AU166" s="51"/>
      <c r="AV166" s="42"/>
      <c r="AW166" s="42"/>
      <c r="AX166" s="42"/>
      <c r="AY166" s="42"/>
      <c r="AZ166" s="42"/>
      <c r="BA166" s="42"/>
    </row>
    <row r="167" ht="20.25" customHeight="1">
      <c r="B167" s="41"/>
      <c r="C167" s="42"/>
      <c r="D167" s="43"/>
      <c r="E167" s="44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8"/>
      <c r="W167" s="49"/>
      <c r="X167" s="49"/>
      <c r="Y167" s="42"/>
      <c r="Z167" s="42"/>
      <c r="AA167" s="50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42"/>
      <c r="AP167" s="42"/>
      <c r="AQ167" s="42"/>
      <c r="AR167" s="42"/>
      <c r="AS167" s="51"/>
      <c r="AT167" s="51"/>
      <c r="AU167" s="51"/>
      <c r="AV167" s="42"/>
      <c r="AW167" s="42"/>
      <c r="AX167" s="42"/>
      <c r="AY167" s="42"/>
      <c r="AZ167" s="42"/>
      <c r="BA167" s="42"/>
    </row>
    <row r="168" ht="20.25" customHeight="1">
      <c r="B168" s="41"/>
      <c r="C168" s="42"/>
      <c r="D168" s="43"/>
      <c r="E168" s="44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8"/>
      <c r="W168" s="49"/>
      <c r="X168" s="49"/>
      <c r="Y168" s="42"/>
      <c r="Z168" s="42"/>
      <c r="AA168" s="50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42"/>
      <c r="AP168" s="42"/>
      <c r="AQ168" s="42"/>
      <c r="AR168" s="42"/>
      <c r="AS168" s="51"/>
      <c r="AT168" s="51"/>
      <c r="AU168" s="51"/>
      <c r="AV168" s="42"/>
      <c r="AW168" s="42"/>
      <c r="AX168" s="42"/>
      <c r="AY168" s="42"/>
      <c r="AZ168" s="42"/>
      <c r="BA168" s="42"/>
    </row>
    <row r="169" ht="20.25" customHeight="1">
      <c r="B169" s="41"/>
      <c r="C169" s="42"/>
      <c r="D169" s="43"/>
      <c r="E169" s="44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8"/>
      <c r="W169" s="49"/>
      <c r="X169" s="49"/>
      <c r="Y169" s="42"/>
      <c r="Z169" s="42"/>
      <c r="AA169" s="50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42"/>
      <c r="AP169" s="42"/>
      <c r="AQ169" s="42"/>
      <c r="AR169" s="42"/>
      <c r="AS169" s="51"/>
      <c r="AT169" s="51"/>
      <c r="AU169" s="51"/>
      <c r="AV169" s="42"/>
      <c r="AW169" s="42"/>
      <c r="AX169" s="42"/>
      <c r="AY169" s="42"/>
      <c r="AZ169" s="42"/>
      <c r="BA169" s="42"/>
    </row>
    <row r="170" ht="20.25" customHeight="1">
      <c r="B170" s="41"/>
      <c r="C170" s="42"/>
      <c r="D170" s="43"/>
      <c r="E170" s="44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8"/>
      <c r="W170" s="49"/>
      <c r="X170" s="49"/>
      <c r="Y170" s="42"/>
      <c r="Z170" s="42"/>
      <c r="AA170" s="50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42"/>
      <c r="AP170" s="42"/>
      <c r="AQ170" s="42"/>
      <c r="AR170" s="42"/>
      <c r="AS170" s="51"/>
      <c r="AT170" s="51"/>
      <c r="AU170" s="51"/>
      <c r="AV170" s="42"/>
      <c r="AW170" s="42"/>
      <c r="AX170" s="42"/>
      <c r="AY170" s="42"/>
      <c r="AZ170" s="42"/>
      <c r="BA170" s="42"/>
    </row>
    <row r="171" ht="20.25" customHeight="1">
      <c r="B171" s="41"/>
      <c r="C171" s="42"/>
      <c r="D171" s="43"/>
      <c r="E171" s="44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8"/>
      <c r="W171" s="49"/>
      <c r="X171" s="49"/>
      <c r="Y171" s="42"/>
      <c r="Z171" s="42"/>
      <c r="AA171" s="50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42"/>
      <c r="AP171" s="42"/>
      <c r="AQ171" s="42"/>
      <c r="AR171" s="42"/>
      <c r="AS171" s="51"/>
      <c r="AT171" s="51"/>
      <c r="AU171" s="51"/>
      <c r="AV171" s="42"/>
      <c r="AW171" s="42"/>
      <c r="AX171" s="42"/>
      <c r="AY171" s="42"/>
      <c r="AZ171" s="42"/>
      <c r="BA171" s="42"/>
    </row>
    <row r="172" ht="20.25" customHeight="1">
      <c r="B172" s="41"/>
      <c r="C172" s="42"/>
      <c r="D172" s="43"/>
      <c r="E172" s="44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8"/>
      <c r="W172" s="49"/>
      <c r="X172" s="49"/>
      <c r="Y172" s="42"/>
      <c r="Z172" s="42"/>
      <c r="AA172" s="50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42"/>
      <c r="AP172" s="42"/>
      <c r="AQ172" s="42"/>
      <c r="AR172" s="42"/>
      <c r="AS172" s="51"/>
      <c r="AT172" s="51"/>
      <c r="AU172" s="51"/>
      <c r="AV172" s="42"/>
      <c r="AW172" s="42"/>
      <c r="AX172" s="42"/>
      <c r="AY172" s="42"/>
      <c r="AZ172" s="42"/>
      <c r="BA172" s="42"/>
    </row>
    <row r="173" ht="20.25" customHeight="1">
      <c r="B173" s="41"/>
      <c r="C173" s="42"/>
      <c r="D173" s="43"/>
      <c r="E173" s="44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8"/>
      <c r="W173" s="49"/>
      <c r="X173" s="49"/>
      <c r="Y173" s="42"/>
      <c r="Z173" s="42"/>
      <c r="AA173" s="50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42"/>
      <c r="AP173" s="42"/>
      <c r="AQ173" s="42"/>
      <c r="AR173" s="42"/>
      <c r="AS173" s="51"/>
      <c r="AT173" s="51"/>
      <c r="AU173" s="51"/>
      <c r="AV173" s="42"/>
      <c r="AW173" s="42"/>
      <c r="AX173" s="42"/>
      <c r="AY173" s="42"/>
      <c r="AZ173" s="42"/>
      <c r="BA173" s="42"/>
    </row>
    <row r="174" ht="20.25" customHeight="1">
      <c r="B174" s="41"/>
      <c r="C174" s="42"/>
      <c r="D174" s="43"/>
      <c r="E174" s="44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8"/>
      <c r="W174" s="49"/>
      <c r="X174" s="49"/>
      <c r="Y174" s="42"/>
      <c r="Z174" s="42"/>
      <c r="AA174" s="50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42"/>
      <c r="AP174" s="42"/>
      <c r="AQ174" s="42"/>
      <c r="AR174" s="42"/>
      <c r="AS174" s="51"/>
      <c r="AT174" s="51"/>
      <c r="AU174" s="51"/>
      <c r="AV174" s="42"/>
      <c r="AW174" s="42"/>
      <c r="AX174" s="42"/>
      <c r="AY174" s="42"/>
      <c r="AZ174" s="42"/>
      <c r="BA174" s="42"/>
    </row>
    <row r="175" ht="20.25" customHeight="1">
      <c r="B175" s="41"/>
      <c r="C175" s="42"/>
      <c r="D175" s="43"/>
      <c r="E175" s="44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8"/>
      <c r="W175" s="49"/>
      <c r="X175" s="49"/>
      <c r="Y175" s="42"/>
      <c r="Z175" s="42"/>
      <c r="AA175" s="50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42"/>
      <c r="AP175" s="42"/>
      <c r="AQ175" s="42"/>
      <c r="AR175" s="42"/>
      <c r="AS175" s="51"/>
      <c r="AT175" s="51"/>
      <c r="AU175" s="51"/>
      <c r="AV175" s="42"/>
      <c r="AW175" s="42"/>
      <c r="AX175" s="42"/>
      <c r="AY175" s="42"/>
      <c r="AZ175" s="42"/>
      <c r="BA175" s="42"/>
    </row>
    <row r="176" ht="20.25" customHeight="1">
      <c r="B176" s="41"/>
      <c r="C176" s="42"/>
      <c r="D176" s="43"/>
      <c r="E176" s="44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8"/>
      <c r="W176" s="49"/>
      <c r="X176" s="49"/>
      <c r="Y176" s="42"/>
      <c r="Z176" s="42"/>
      <c r="AA176" s="50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42"/>
      <c r="AP176" s="42"/>
      <c r="AQ176" s="42"/>
      <c r="AR176" s="42"/>
      <c r="AS176" s="51"/>
      <c r="AT176" s="51"/>
      <c r="AU176" s="51"/>
      <c r="AV176" s="42"/>
      <c r="AW176" s="42"/>
      <c r="AX176" s="42"/>
      <c r="AY176" s="42"/>
      <c r="AZ176" s="42"/>
      <c r="BA176" s="42"/>
    </row>
    <row r="177" ht="20.25" customHeight="1">
      <c r="B177" s="41"/>
      <c r="C177" s="42"/>
      <c r="D177" s="43"/>
      <c r="E177" s="44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8"/>
      <c r="W177" s="49"/>
      <c r="X177" s="49"/>
      <c r="Y177" s="42"/>
      <c r="Z177" s="42"/>
      <c r="AA177" s="50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42"/>
      <c r="AP177" s="42"/>
      <c r="AQ177" s="42"/>
      <c r="AR177" s="42"/>
      <c r="AS177" s="51"/>
      <c r="AT177" s="51"/>
      <c r="AU177" s="51"/>
      <c r="AV177" s="42"/>
      <c r="AW177" s="42"/>
      <c r="AX177" s="42"/>
      <c r="AY177" s="42"/>
      <c r="AZ177" s="42"/>
      <c r="BA177" s="42"/>
    </row>
    <row r="178" ht="20.25" customHeight="1">
      <c r="B178" s="41"/>
      <c r="C178" s="42"/>
      <c r="D178" s="43"/>
      <c r="E178" s="44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8"/>
      <c r="W178" s="49"/>
      <c r="X178" s="49"/>
      <c r="Y178" s="42"/>
      <c r="Z178" s="42"/>
      <c r="AA178" s="50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42"/>
      <c r="AP178" s="42"/>
      <c r="AQ178" s="42"/>
      <c r="AR178" s="42"/>
      <c r="AS178" s="51"/>
      <c r="AT178" s="51"/>
      <c r="AU178" s="51"/>
      <c r="AV178" s="42"/>
      <c r="AW178" s="42"/>
      <c r="AX178" s="42"/>
      <c r="AY178" s="42"/>
      <c r="AZ178" s="42"/>
      <c r="BA178" s="42"/>
    </row>
    <row r="179" ht="20.25" customHeight="1">
      <c r="B179" s="41"/>
      <c r="C179" s="42"/>
      <c r="D179" s="43"/>
      <c r="E179" s="44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8"/>
      <c r="W179" s="49"/>
      <c r="X179" s="49"/>
      <c r="Y179" s="42"/>
      <c r="Z179" s="42"/>
      <c r="AA179" s="50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42"/>
      <c r="AP179" s="42"/>
      <c r="AQ179" s="42"/>
      <c r="AR179" s="42"/>
      <c r="AS179" s="51"/>
      <c r="AT179" s="51"/>
      <c r="AU179" s="51"/>
      <c r="AV179" s="42"/>
      <c r="AW179" s="42"/>
      <c r="AX179" s="42"/>
      <c r="AY179" s="42"/>
      <c r="AZ179" s="42"/>
      <c r="BA179" s="42"/>
    </row>
    <row r="180" ht="20.25" customHeight="1">
      <c r="B180" s="41"/>
      <c r="C180" s="42"/>
      <c r="D180" s="43"/>
      <c r="E180" s="44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8"/>
      <c r="W180" s="49"/>
      <c r="X180" s="49"/>
      <c r="Y180" s="42"/>
      <c r="Z180" s="42"/>
      <c r="AA180" s="50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42"/>
      <c r="AP180" s="42"/>
      <c r="AQ180" s="42"/>
      <c r="AR180" s="42"/>
      <c r="AS180" s="51"/>
      <c r="AT180" s="51"/>
      <c r="AU180" s="51"/>
      <c r="AV180" s="42"/>
      <c r="AW180" s="42"/>
      <c r="AX180" s="42"/>
      <c r="AY180" s="42"/>
      <c r="AZ180" s="42"/>
      <c r="BA180" s="42"/>
    </row>
    <row r="181" ht="20.25" customHeight="1">
      <c r="B181" s="41"/>
      <c r="C181" s="42"/>
      <c r="D181" s="43"/>
      <c r="E181" s="44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8"/>
      <c r="W181" s="49"/>
      <c r="X181" s="49"/>
      <c r="Y181" s="42"/>
      <c r="Z181" s="42"/>
      <c r="AA181" s="50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42"/>
      <c r="AP181" s="42"/>
      <c r="AQ181" s="42"/>
      <c r="AR181" s="42"/>
      <c r="AS181" s="51"/>
      <c r="AT181" s="51"/>
      <c r="AU181" s="51"/>
      <c r="AV181" s="42"/>
      <c r="AW181" s="42"/>
      <c r="AX181" s="42"/>
      <c r="AY181" s="42"/>
      <c r="AZ181" s="42"/>
      <c r="BA181" s="42"/>
    </row>
    <row r="182" ht="20.25" customHeight="1">
      <c r="B182" s="41"/>
      <c r="C182" s="42"/>
      <c r="D182" s="43"/>
      <c r="E182" s="44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8"/>
      <c r="W182" s="49"/>
      <c r="X182" s="49"/>
      <c r="Y182" s="42"/>
      <c r="Z182" s="42"/>
      <c r="AA182" s="50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42"/>
      <c r="AP182" s="42"/>
      <c r="AQ182" s="42"/>
      <c r="AR182" s="42"/>
      <c r="AS182" s="51"/>
      <c r="AT182" s="51"/>
      <c r="AU182" s="51"/>
      <c r="AV182" s="42"/>
      <c r="AW182" s="42"/>
      <c r="AX182" s="42"/>
      <c r="AY182" s="42"/>
      <c r="AZ182" s="42"/>
      <c r="BA182" s="42"/>
    </row>
    <row r="183" ht="20.25" customHeight="1">
      <c r="B183" s="41"/>
      <c r="C183" s="42"/>
      <c r="D183" s="43"/>
      <c r="E183" s="44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8"/>
      <c r="W183" s="49"/>
      <c r="X183" s="49"/>
      <c r="Y183" s="42"/>
      <c r="Z183" s="42"/>
      <c r="AA183" s="50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42"/>
      <c r="AP183" s="42"/>
      <c r="AQ183" s="42"/>
      <c r="AR183" s="42"/>
      <c r="AS183" s="51"/>
      <c r="AT183" s="51"/>
      <c r="AU183" s="51"/>
      <c r="AV183" s="42"/>
      <c r="AW183" s="42"/>
      <c r="AX183" s="42"/>
      <c r="AY183" s="42"/>
      <c r="AZ183" s="42"/>
      <c r="BA183" s="42"/>
    </row>
    <row r="184" ht="20.25" customHeight="1">
      <c r="B184" s="41"/>
      <c r="C184" s="42"/>
      <c r="D184" s="43"/>
      <c r="E184" s="44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8"/>
      <c r="W184" s="49"/>
      <c r="X184" s="49"/>
      <c r="Y184" s="42"/>
      <c r="Z184" s="42"/>
      <c r="AA184" s="50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42"/>
      <c r="AP184" s="42"/>
      <c r="AQ184" s="42"/>
      <c r="AR184" s="42"/>
      <c r="AS184" s="51"/>
      <c r="AT184" s="51"/>
      <c r="AU184" s="51"/>
      <c r="AV184" s="42"/>
      <c r="AW184" s="42"/>
      <c r="AX184" s="42"/>
      <c r="AY184" s="42"/>
      <c r="AZ184" s="42"/>
      <c r="BA184" s="42"/>
    </row>
    <row r="185" ht="20.25" customHeight="1">
      <c r="B185" s="41"/>
      <c r="C185" s="42"/>
      <c r="D185" s="43"/>
      <c r="E185" s="44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8"/>
      <c r="W185" s="49"/>
      <c r="X185" s="49"/>
      <c r="Y185" s="42"/>
      <c r="Z185" s="42"/>
      <c r="AA185" s="50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42"/>
      <c r="AP185" s="42"/>
      <c r="AQ185" s="42"/>
      <c r="AR185" s="42"/>
      <c r="AS185" s="51"/>
      <c r="AT185" s="51"/>
      <c r="AU185" s="51"/>
      <c r="AV185" s="42"/>
      <c r="AW185" s="42"/>
      <c r="AX185" s="42"/>
      <c r="AY185" s="42"/>
      <c r="AZ185" s="42"/>
      <c r="BA185" s="42"/>
    </row>
    <row r="186" ht="20.25" customHeight="1">
      <c r="B186" s="41"/>
      <c r="C186" s="42"/>
      <c r="D186" s="43"/>
      <c r="E186" s="44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8"/>
      <c r="W186" s="49"/>
      <c r="X186" s="49"/>
      <c r="Y186" s="42"/>
      <c r="Z186" s="42"/>
      <c r="AA186" s="50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42"/>
      <c r="AP186" s="42"/>
      <c r="AQ186" s="42"/>
      <c r="AR186" s="42"/>
      <c r="AS186" s="51"/>
      <c r="AT186" s="51"/>
      <c r="AU186" s="51"/>
      <c r="AV186" s="42"/>
      <c r="AW186" s="42"/>
      <c r="AX186" s="42"/>
      <c r="AY186" s="42"/>
      <c r="AZ186" s="42"/>
      <c r="BA186" s="42"/>
    </row>
    <row r="187" ht="20.25" customHeight="1">
      <c r="B187" s="41"/>
      <c r="C187" s="42"/>
      <c r="D187" s="43"/>
      <c r="E187" s="44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8"/>
      <c r="W187" s="49"/>
      <c r="X187" s="49"/>
      <c r="Y187" s="42"/>
      <c r="Z187" s="42"/>
      <c r="AA187" s="50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42"/>
      <c r="AP187" s="42"/>
      <c r="AQ187" s="42"/>
      <c r="AR187" s="42"/>
      <c r="AS187" s="51"/>
      <c r="AT187" s="51"/>
      <c r="AU187" s="51"/>
      <c r="AV187" s="42"/>
      <c r="AW187" s="42"/>
      <c r="AX187" s="42"/>
      <c r="AY187" s="42"/>
      <c r="AZ187" s="42"/>
      <c r="BA187" s="42"/>
    </row>
    <row r="188" ht="20.25" customHeight="1">
      <c r="B188" s="41"/>
      <c r="C188" s="42"/>
      <c r="D188" s="43"/>
      <c r="E188" s="44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8"/>
      <c r="W188" s="49"/>
      <c r="X188" s="49"/>
      <c r="Y188" s="42"/>
      <c r="Z188" s="42"/>
      <c r="AA188" s="50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42"/>
      <c r="AP188" s="42"/>
      <c r="AQ188" s="42"/>
      <c r="AR188" s="42"/>
      <c r="AS188" s="51"/>
      <c r="AT188" s="51"/>
      <c r="AU188" s="51"/>
      <c r="AV188" s="42"/>
      <c r="AW188" s="42"/>
      <c r="AX188" s="42"/>
      <c r="AY188" s="42"/>
      <c r="AZ188" s="42"/>
      <c r="BA188" s="42"/>
    </row>
    <row r="189" ht="20.25" customHeight="1">
      <c r="B189" s="41"/>
      <c r="C189" s="42"/>
      <c r="D189" s="43"/>
      <c r="E189" s="44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8"/>
      <c r="W189" s="49"/>
      <c r="X189" s="49"/>
      <c r="Y189" s="42"/>
      <c r="Z189" s="42"/>
      <c r="AA189" s="50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42"/>
      <c r="AP189" s="42"/>
      <c r="AQ189" s="42"/>
      <c r="AR189" s="42"/>
      <c r="AS189" s="51"/>
      <c r="AT189" s="51"/>
      <c r="AU189" s="51"/>
      <c r="AV189" s="42"/>
      <c r="AW189" s="42"/>
      <c r="AX189" s="42"/>
      <c r="AY189" s="42"/>
      <c r="AZ189" s="42"/>
      <c r="BA189" s="42"/>
    </row>
    <row r="190" ht="20.25" customHeight="1">
      <c r="B190" s="41"/>
      <c r="C190" s="42"/>
      <c r="D190" s="43"/>
      <c r="E190" s="44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8"/>
      <c r="W190" s="49"/>
      <c r="X190" s="49"/>
      <c r="Y190" s="42"/>
      <c r="Z190" s="42"/>
      <c r="AA190" s="50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42"/>
      <c r="AP190" s="42"/>
      <c r="AQ190" s="42"/>
      <c r="AR190" s="42"/>
      <c r="AS190" s="51"/>
      <c r="AT190" s="51"/>
      <c r="AU190" s="51"/>
      <c r="AV190" s="42"/>
      <c r="AW190" s="42"/>
      <c r="AX190" s="42"/>
      <c r="AY190" s="42"/>
      <c r="AZ190" s="42"/>
      <c r="BA190" s="42"/>
    </row>
    <row r="191" ht="20.25" customHeight="1">
      <c r="B191" s="41"/>
      <c r="C191" s="42"/>
      <c r="D191" s="43"/>
      <c r="E191" s="44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8"/>
      <c r="W191" s="49"/>
      <c r="X191" s="49"/>
      <c r="Y191" s="42"/>
      <c r="Z191" s="42"/>
      <c r="AA191" s="50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42"/>
      <c r="AP191" s="42"/>
      <c r="AQ191" s="42"/>
      <c r="AR191" s="42"/>
      <c r="AS191" s="51"/>
      <c r="AT191" s="51"/>
      <c r="AU191" s="51"/>
      <c r="AV191" s="42"/>
      <c r="AW191" s="42"/>
      <c r="AX191" s="42"/>
      <c r="AY191" s="42"/>
      <c r="AZ191" s="42"/>
      <c r="BA191" s="42"/>
    </row>
    <row r="192" ht="20.25" customHeight="1">
      <c r="B192" s="41"/>
      <c r="C192" s="42"/>
      <c r="D192" s="43"/>
      <c r="E192" s="44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8"/>
      <c r="W192" s="49"/>
      <c r="X192" s="49"/>
      <c r="Y192" s="42"/>
      <c r="Z192" s="42"/>
      <c r="AA192" s="50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42"/>
      <c r="AP192" s="42"/>
      <c r="AQ192" s="42"/>
      <c r="AR192" s="42"/>
      <c r="AS192" s="51"/>
      <c r="AT192" s="51"/>
      <c r="AU192" s="51"/>
      <c r="AV192" s="42"/>
      <c r="AW192" s="42"/>
      <c r="AX192" s="42"/>
      <c r="AY192" s="42"/>
      <c r="AZ192" s="42"/>
      <c r="BA192" s="42"/>
    </row>
    <row r="193" ht="20.25" customHeight="1">
      <c r="B193" s="41"/>
      <c r="C193" s="42"/>
      <c r="D193" s="43"/>
      <c r="E193" s="44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8"/>
      <c r="W193" s="49"/>
      <c r="X193" s="49"/>
      <c r="Y193" s="42"/>
      <c r="Z193" s="42"/>
      <c r="AA193" s="50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42"/>
      <c r="AP193" s="42"/>
      <c r="AQ193" s="42"/>
      <c r="AR193" s="42"/>
      <c r="AS193" s="51"/>
      <c r="AT193" s="51"/>
      <c r="AU193" s="51"/>
      <c r="AV193" s="42"/>
      <c r="AW193" s="42"/>
      <c r="AX193" s="42"/>
      <c r="AY193" s="42"/>
      <c r="AZ193" s="42"/>
      <c r="BA193" s="42"/>
    </row>
    <row r="194" ht="20.25" customHeight="1">
      <c r="B194" s="41"/>
      <c r="C194" s="42"/>
      <c r="D194" s="43"/>
      <c r="E194" s="44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8"/>
      <c r="W194" s="49"/>
      <c r="X194" s="49"/>
      <c r="Y194" s="42"/>
      <c r="Z194" s="42"/>
      <c r="AA194" s="50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42"/>
      <c r="AP194" s="42"/>
      <c r="AQ194" s="42"/>
      <c r="AR194" s="42"/>
      <c r="AS194" s="51"/>
      <c r="AT194" s="51"/>
      <c r="AU194" s="51"/>
      <c r="AV194" s="42"/>
      <c r="AW194" s="42"/>
      <c r="AX194" s="42"/>
      <c r="AY194" s="42"/>
      <c r="AZ194" s="42"/>
      <c r="BA194" s="42"/>
    </row>
    <row r="195" ht="20.25" customHeight="1">
      <c r="B195" s="41"/>
      <c r="C195" s="42"/>
      <c r="D195" s="43"/>
      <c r="E195" s="44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8"/>
      <c r="W195" s="49"/>
      <c r="X195" s="49"/>
      <c r="Y195" s="42"/>
      <c r="Z195" s="42"/>
      <c r="AA195" s="50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42"/>
      <c r="AP195" s="42"/>
      <c r="AQ195" s="42"/>
      <c r="AR195" s="42"/>
      <c r="AS195" s="51"/>
      <c r="AT195" s="51"/>
      <c r="AU195" s="51"/>
      <c r="AV195" s="42"/>
      <c r="AW195" s="42"/>
      <c r="AX195" s="42"/>
      <c r="AY195" s="42"/>
      <c r="AZ195" s="42"/>
      <c r="BA195" s="42"/>
    </row>
    <row r="196" ht="20.25" customHeight="1">
      <c r="B196" s="41"/>
      <c r="C196" s="42"/>
      <c r="D196" s="43"/>
      <c r="E196" s="44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8"/>
      <c r="W196" s="49"/>
      <c r="X196" s="49"/>
      <c r="Y196" s="42"/>
      <c r="Z196" s="42"/>
      <c r="AA196" s="50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42"/>
      <c r="AP196" s="42"/>
      <c r="AQ196" s="42"/>
      <c r="AR196" s="42"/>
      <c r="AS196" s="51"/>
      <c r="AT196" s="51"/>
      <c r="AU196" s="51"/>
      <c r="AV196" s="42"/>
      <c r="AW196" s="42"/>
      <c r="AX196" s="42"/>
      <c r="AY196" s="42"/>
      <c r="AZ196" s="42"/>
      <c r="BA196" s="42"/>
    </row>
    <row r="197" ht="20.25" customHeight="1">
      <c r="B197" s="41"/>
      <c r="C197" s="42"/>
      <c r="D197" s="43"/>
      <c r="E197" s="44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8"/>
      <c r="W197" s="49"/>
      <c r="X197" s="49"/>
      <c r="Y197" s="42"/>
      <c r="Z197" s="42"/>
      <c r="AA197" s="50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42"/>
      <c r="AP197" s="42"/>
      <c r="AQ197" s="42"/>
      <c r="AR197" s="42"/>
      <c r="AS197" s="51"/>
      <c r="AT197" s="51"/>
      <c r="AU197" s="51"/>
      <c r="AV197" s="42"/>
      <c r="AW197" s="42"/>
      <c r="AX197" s="42"/>
      <c r="AY197" s="42"/>
      <c r="AZ197" s="42"/>
      <c r="BA197" s="42"/>
    </row>
    <row r="198" ht="20.25" customHeight="1">
      <c r="B198" s="41"/>
      <c r="C198" s="42"/>
      <c r="D198" s="43"/>
      <c r="E198" s="44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8"/>
      <c r="W198" s="49"/>
      <c r="X198" s="49"/>
      <c r="Y198" s="42"/>
      <c r="Z198" s="42"/>
      <c r="AA198" s="50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42"/>
      <c r="AP198" s="42"/>
      <c r="AQ198" s="42"/>
      <c r="AR198" s="42"/>
      <c r="AS198" s="51"/>
      <c r="AT198" s="51"/>
      <c r="AU198" s="51"/>
      <c r="AV198" s="42"/>
      <c r="AW198" s="42"/>
      <c r="AX198" s="42"/>
      <c r="AY198" s="42"/>
      <c r="AZ198" s="42"/>
      <c r="BA198" s="42"/>
    </row>
    <row r="199" ht="20.25" customHeight="1">
      <c r="B199" s="41"/>
      <c r="C199" s="42"/>
      <c r="D199" s="43"/>
      <c r="E199" s="44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8"/>
      <c r="W199" s="49"/>
      <c r="X199" s="49"/>
      <c r="Y199" s="42"/>
      <c r="Z199" s="42"/>
      <c r="AA199" s="50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42"/>
      <c r="AP199" s="42"/>
      <c r="AQ199" s="42"/>
      <c r="AR199" s="42"/>
      <c r="AS199" s="51"/>
      <c r="AT199" s="51"/>
      <c r="AU199" s="51"/>
      <c r="AV199" s="42"/>
      <c r="AW199" s="42"/>
      <c r="AX199" s="42"/>
      <c r="AY199" s="42"/>
      <c r="AZ199" s="42"/>
      <c r="BA199" s="42"/>
    </row>
    <row r="200" ht="20.25" customHeight="1">
      <c r="B200" s="41"/>
      <c r="C200" s="42"/>
      <c r="D200" s="43"/>
      <c r="E200" s="44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8"/>
      <c r="W200" s="49"/>
      <c r="X200" s="49"/>
      <c r="Y200" s="42"/>
      <c r="Z200" s="42"/>
      <c r="AA200" s="50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42"/>
      <c r="AP200" s="42"/>
      <c r="AQ200" s="42"/>
      <c r="AR200" s="42"/>
      <c r="AS200" s="51"/>
      <c r="AT200" s="51"/>
      <c r="AU200" s="51"/>
      <c r="AV200" s="42"/>
      <c r="AW200" s="42"/>
      <c r="AX200" s="42"/>
      <c r="AY200" s="42"/>
      <c r="AZ200" s="42"/>
      <c r="BA200" s="42"/>
    </row>
    <row r="201" ht="20.25" customHeight="1">
      <c r="B201" s="41"/>
      <c r="C201" s="42"/>
      <c r="D201" s="43"/>
      <c r="E201" s="44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8"/>
      <c r="W201" s="49"/>
      <c r="X201" s="49"/>
      <c r="Y201" s="42"/>
      <c r="Z201" s="42"/>
      <c r="AA201" s="50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42"/>
      <c r="AP201" s="42"/>
      <c r="AQ201" s="42"/>
      <c r="AR201" s="42"/>
      <c r="AS201" s="51"/>
      <c r="AT201" s="51"/>
      <c r="AU201" s="51"/>
      <c r="AV201" s="42"/>
      <c r="AW201" s="42"/>
      <c r="AX201" s="42"/>
      <c r="AY201" s="42"/>
      <c r="AZ201" s="42"/>
      <c r="BA201" s="42"/>
    </row>
    <row r="202" ht="20.25" customHeight="1">
      <c r="B202" s="41"/>
      <c r="C202" s="42"/>
      <c r="D202" s="43"/>
      <c r="E202" s="44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8"/>
      <c r="W202" s="49"/>
      <c r="X202" s="49"/>
      <c r="Y202" s="42"/>
      <c r="Z202" s="42"/>
      <c r="AA202" s="50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42"/>
      <c r="AP202" s="42"/>
      <c r="AQ202" s="42"/>
      <c r="AR202" s="42"/>
      <c r="AS202" s="51"/>
      <c r="AT202" s="51"/>
      <c r="AU202" s="51"/>
      <c r="AV202" s="42"/>
      <c r="AW202" s="42"/>
      <c r="AX202" s="42"/>
      <c r="AY202" s="42"/>
      <c r="AZ202" s="42"/>
      <c r="BA202" s="42"/>
    </row>
    <row r="203" ht="20.25" customHeight="1">
      <c r="B203" s="41"/>
      <c r="C203" s="42"/>
      <c r="D203" s="43"/>
      <c r="E203" s="44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8"/>
      <c r="W203" s="49"/>
      <c r="X203" s="49"/>
      <c r="Y203" s="42"/>
      <c r="Z203" s="42"/>
      <c r="AA203" s="50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42"/>
      <c r="AP203" s="42"/>
      <c r="AQ203" s="42"/>
      <c r="AR203" s="42"/>
      <c r="AS203" s="51"/>
      <c r="AT203" s="51"/>
      <c r="AU203" s="51"/>
      <c r="AV203" s="42"/>
      <c r="AW203" s="42"/>
      <c r="AX203" s="42"/>
      <c r="AY203" s="42"/>
      <c r="AZ203" s="42"/>
      <c r="BA203" s="42"/>
    </row>
    <row r="204" ht="20.25" customHeight="1">
      <c r="B204" s="41"/>
      <c r="C204" s="42"/>
      <c r="D204" s="43"/>
      <c r="E204" s="44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8"/>
      <c r="W204" s="49"/>
      <c r="X204" s="49"/>
      <c r="Y204" s="42"/>
      <c r="Z204" s="42"/>
      <c r="AA204" s="50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42"/>
      <c r="AP204" s="42"/>
      <c r="AQ204" s="42"/>
      <c r="AR204" s="42"/>
      <c r="AS204" s="51"/>
      <c r="AT204" s="51"/>
      <c r="AU204" s="51"/>
      <c r="AV204" s="42"/>
      <c r="AW204" s="42"/>
      <c r="AX204" s="42"/>
      <c r="AY204" s="42"/>
      <c r="AZ204" s="42"/>
      <c r="BA204" s="42"/>
    </row>
    <row r="205" ht="20.25" customHeight="1">
      <c r="B205" s="41"/>
      <c r="C205" s="42"/>
      <c r="D205" s="43"/>
      <c r="E205" s="44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8"/>
      <c r="W205" s="49"/>
      <c r="X205" s="49"/>
      <c r="Y205" s="42"/>
      <c r="Z205" s="42"/>
      <c r="AA205" s="50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42"/>
      <c r="AP205" s="42"/>
      <c r="AQ205" s="42"/>
      <c r="AR205" s="42"/>
      <c r="AS205" s="51"/>
      <c r="AT205" s="51"/>
      <c r="AU205" s="51"/>
      <c r="AV205" s="42"/>
      <c r="AW205" s="42"/>
      <c r="AX205" s="42"/>
      <c r="AY205" s="42"/>
      <c r="AZ205" s="42"/>
      <c r="BA205" s="42"/>
    </row>
    <row r="206" ht="20.25" customHeight="1">
      <c r="B206" s="41"/>
      <c r="C206" s="42"/>
      <c r="D206" s="43"/>
      <c r="E206" s="44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8"/>
      <c r="W206" s="49"/>
      <c r="X206" s="49"/>
      <c r="Y206" s="42"/>
      <c r="Z206" s="42"/>
      <c r="AA206" s="50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42"/>
      <c r="AP206" s="42"/>
      <c r="AQ206" s="42"/>
      <c r="AR206" s="42"/>
      <c r="AS206" s="51"/>
      <c r="AT206" s="51"/>
      <c r="AU206" s="51"/>
      <c r="AV206" s="42"/>
      <c r="AW206" s="42"/>
      <c r="AX206" s="42"/>
      <c r="AY206" s="42"/>
      <c r="AZ206" s="42"/>
      <c r="BA206" s="42"/>
    </row>
    <row r="207" ht="20.25" customHeight="1">
      <c r="B207" s="41"/>
      <c r="C207" s="42"/>
      <c r="D207" s="43"/>
      <c r="E207" s="44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8"/>
      <c r="W207" s="49"/>
      <c r="X207" s="49"/>
      <c r="Y207" s="42"/>
      <c r="Z207" s="42"/>
      <c r="AA207" s="50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42"/>
      <c r="AP207" s="42"/>
      <c r="AQ207" s="42"/>
      <c r="AR207" s="42"/>
      <c r="AS207" s="51"/>
      <c r="AT207" s="51"/>
      <c r="AU207" s="51"/>
      <c r="AV207" s="42"/>
      <c r="AW207" s="42"/>
      <c r="AX207" s="42"/>
      <c r="AY207" s="42"/>
      <c r="AZ207" s="42"/>
      <c r="BA207" s="42"/>
    </row>
    <row r="208" ht="20.25" customHeight="1">
      <c r="B208" s="41"/>
      <c r="C208" s="42"/>
      <c r="D208" s="43"/>
      <c r="E208" s="44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8"/>
      <c r="W208" s="49"/>
      <c r="X208" s="49"/>
      <c r="Y208" s="42"/>
      <c r="Z208" s="42"/>
      <c r="AA208" s="50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42"/>
      <c r="AP208" s="42"/>
      <c r="AQ208" s="42"/>
      <c r="AR208" s="42"/>
      <c r="AS208" s="51"/>
      <c r="AT208" s="51"/>
      <c r="AU208" s="51"/>
      <c r="AV208" s="42"/>
      <c r="AW208" s="42"/>
      <c r="AX208" s="42"/>
      <c r="AY208" s="42"/>
      <c r="AZ208" s="42"/>
      <c r="BA208" s="42"/>
    </row>
    <row r="209" ht="20.25" customHeight="1">
      <c r="B209" s="41"/>
      <c r="C209" s="42"/>
      <c r="D209" s="43"/>
      <c r="E209" s="44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8"/>
      <c r="W209" s="49"/>
      <c r="X209" s="49"/>
      <c r="Y209" s="42"/>
      <c r="Z209" s="42"/>
      <c r="AA209" s="50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42"/>
      <c r="AP209" s="42"/>
      <c r="AQ209" s="42"/>
      <c r="AR209" s="42"/>
      <c r="AS209" s="51"/>
      <c r="AT209" s="51"/>
      <c r="AU209" s="51"/>
      <c r="AV209" s="42"/>
      <c r="AW209" s="42"/>
      <c r="AX209" s="42"/>
      <c r="AY209" s="42"/>
      <c r="AZ209" s="42"/>
      <c r="BA209" s="42"/>
    </row>
    <row r="210" ht="20.25" customHeight="1">
      <c r="B210" s="41"/>
      <c r="C210" s="42"/>
      <c r="D210" s="43"/>
      <c r="E210" s="44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8"/>
      <c r="W210" s="49"/>
      <c r="X210" s="49"/>
      <c r="Y210" s="42"/>
      <c r="Z210" s="42"/>
      <c r="AA210" s="50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42"/>
      <c r="AP210" s="42"/>
      <c r="AQ210" s="42"/>
      <c r="AR210" s="42"/>
      <c r="AS210" s="51"/>
      <c r="AT210" s="51"/>
      <c r="AU210" s="51"/>
      <c r="AV210" s="42"/>
      <c r="AW210" s="42"/>
      <c r="AX210" s="42"/>
      <c r="AY210" s="42"/>
      <c r="AZ210" s="42"/>
      <c r="BA210" s="42"/>
    </row>
    <row r="211" ht="20.25" customHeight="1">
      <c r="B211" s="41"/>
      <c r="C211" s="42"/>
      <c r="D211" s="43"/>
      <c r="E211" s="44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8"/>
      <c r="W211" s="49"/>
      <c r="X211" s="49"/>
      <c r="Y211" s="42"/>
      <c r="Z211" s="42"/>
      <c r="AA211" s="50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42"/>
      <c r="AP211" s="42"/>
      <c r="AQ211" s="42"/>
      <c r="AR211" s="42"/>
      <c r="AS211" s="51"/>
      <c r="AT211" s="51"/>
      <c r="AU211" s="51"/>
      <c r="AV211" s="42"/>
      <c r="AW211" s="42"/>
      <c r="AX211" s="42"/>
      <c r="AY211" s="42"/>
      <c r="AZ211" s="42"/>
      <c r="BA211" s="42"/>
    </row>
    <row r="212" ht="20.25" customHeight="1">
      <c r="B212" s="41"/>
      <c r="C212" s="42"/>
      <c r="D212" s="43"/>
      <c r="E212" s="44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8"/>
      <c r="W212" s="49"/>
      <c r="X212" s="49"/>
      <c r="Y212" s="42"/>
      <c r="Z212" s="42"/>
      <c r="AA212" s="50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42"/>
      <c r="AP212" s="42"/>
      <c r="AQ212" s="42"/>
      <c r="AR212" s="42"/>
      <c r="AS212" s="51"/>
      <c r="AT212" s="51"/>
      <c r="AU212" s="51"/>
      <c r="AV212" s="42"/>
      <c r="AW212" s="42"/>
      <c r="AX212" s="42"/>
      <c r="AY212" s="42"/>
      <c r="AZ212" s="42"/>
      <c r="BA212" s="42"/>
    </row>
    <row r="213" ht="20.25" customHeight="1">
      <c r="B213" s="41"/>
      <c r="C213" s="42"/>
      <c r="D213" s="43"/>
      <c r="E213" s="44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8"/>
      <c r="W213" s="49"/>
      <c r="X213" s="49"/>
      <c r="Y213" s="42"/>
      <c r="Z213" s="42"/>
      <c r="AA213" s="50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42"/>
      <c r="AP213" s="42"/>
      <c r="AQ213" s="42"/>
      <c r="AR213" s="42"/>
      <c r="AS213" s="51"/>
      <c r="AT213" s="51"/>
      <c r="AU213" s="51"/>
      <c r="AV213" s="42"/>
      <c r="AW213" s="42"/>
      <c r="AX213" s="42"/>
      <c r="AY213" s="42"/>
      <c r="AZ213" s="42"/>
      <c r="BA213" s="42"/>
    </row>
    <row r="214" ht="20.25" customHeight="1">
      <c r="B214" s="41"/>
      <c r="C214" s="42"/>
      <c r="D214" s="43"/>
      <c r="E214" s="44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8"/>
      <c r="W214" s="49"/>
      <c r="X214" s="49"/>
      <c r="Y214" s="42"/>
      <c r="Z214" s="42"/>
      <c r="AA214" s="50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42"/>
      <c r="AP214" s="42"/>
      <c r="AQ214" s="42"/>
      <c r="AR214" s="42"/>
      <c r="AS214" s="51"/>
      <c r="AT214" s="51"/>
      <c r="AU214" s="51"/>
      <c r="AV214" s="42"/>
      <c r="AW214" s="42"/>
      <c r="AX214" s="42"/>
      <c r="AY214" s="42"/>
      <c r="AZ214" s="42"/>
      <c r="BA214" s="42"/>
    </row>
    <row r="215" ht="20.25" customHeight="1">
      <c r="B215" s="41"/>
      <c r="C215" s="42"/>
      <c r="D215" s="43"/>
      <c r="E215" s="44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8"/>
      <c r="W215" s="49"/>
      <c r="X215" s="49"/>
      <c r="Y215" s="42"/>
      <c r="Z215" s="42"/>
      <c r="AA215" s="50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42"/>
      <c r="AP215" s="42"/>
      <c r="AQ215" s="42"/>
      <c r="AR215" s="42"/>
      <c r="AS215" s="51"/>
      <c r="AT215" s="51"/>
      <c r="AU215" s="51"/>
      <c r="AV215" s="42"/>
      <c r="AW215" s="42"/>
      <c r="AX215" s="42"/>
      <c r="AY215" s="42"/>
      <c r="AZ215" s="42"/>
      <c r="BA215" s="42"/>
    </row>
    <row r="216" ht="20.25" customHeight="1">
      <c r="B216" s="41"/>
      <c r="C216" s="42"/>
      <c r="D216" s="43"/>
      <c r="E216" s="44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8"/>
      <c r="W216" s="49"/>
      <c r="X216" s="49"/>
      <c r="Y216" s="42"/>
      <c r="Z216" s="42"/>
      <c r="AA216" s="50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42"/>
      <c r="AP216" s="42"/>
      <c r="AQ216" s="42"/>
      <c r="AR216" s="42"/>
      <c r="AS216" s="51"/>
      <c r="AT216" s="51"/>
      <c r="AU216" s="51"/>
      <c r="AV216" s="42"/>
      <c r="AW216" s="42"/>
      <c r="AX216" s="42"/>
      <c r="AY216" s="42"/>
      <c r="AZ216" s="42"/>
      <c r="BA216" s="42"/>
    </row>
    <row r="217" ht="20.25" customHeight="1">
      <c r="B217" s="41"/>
      <c r="C217" s="42"/>
      <c r="D217" s="43"/>
      <c r="E217" s="44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8"/>
      <c r="W217" s="49"/>
      <c r="X217" s="49"/>
      <c r="Y217" s="42"/>
      <c r="Z217" s="42"/>
      <c r="AA217" s="50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42"/>
      <c r="AP217" s="42"/>
      <c r="AQ217" s="42"/>
      <c r="AR217" s="42"/>
      <c r="AS217" s="51"/>
      <c r="AT217" s="51"/>
      <c r="AU217" s="51"/>
      <c r="AV217" s="42"/>
      <c r="AW217" s="42"/>
      <c r="AX217" s="42"/>
      <c r="AY217" s="42"/>
      <c r="AZ217" s="42"/>
      <c r="BA217" s="42"/>
    </row>
    <row r="218" ht="20.25" customHeight="1">
      <c r="B218" s="41"/>
      <c r="C218" s="42"/>
      <c r="D218" s="43"/>
      <c r="E218" s="44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8"/>
      <c r="W218" s="49"/>
      <c r="X218" s="49"/>
      <c r="Y218" s="42"/>
      <c r="Z218" s="42"/>
      <c r="AA218" s="50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42"/>
      <c r="AP218" s="42"/>
      <c r="AQ218" s="42"/>
      <c r="AR218" s="42"/>
      <c r="AS218" s="51"/>
      <c r="AT218" s="51"/>
      <c r="AU218" s="51"/>
      <c r="AV218" s="42"/>
      <c r="AW218" s="42"/>
      <c r="AX218" s="42"/>
      <c r="AY218" s="42"/>
      <c r="AZ218" s="42"/>
      <c r="BA218" s="42"/>
    </row>
    <row r="219" ht="20.25" customHeight="1">
      <c r="B219" s="41"/>
      <c r="C219" s="42"/>
      <c r="D219" s="43"/>
      <c r="E219" s="44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8"/>
      <c r="W219" s="49"/>
      <c r="X219" s="49"/>
      <c r="Y219" s="42"/>
      <c r="Z219" s="42"/>
      <c r="AA219" s="50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42"/>
      <c r="AP219" s="42"/>
      <c r="AQ219" s="42"/>
      <c r="AR219" s="42"/>
      <c r="AS219" s="51"/>
      <c r="AT219" s="51"/>
      <c r="AU219" s="51"/>
      <c r="AV219" s="42"/>
      <c r="AW219" s="42"/>
      <c r="AX219" s="42"/>
      <c r="AY219" s="42"/>
      <c r="AZ219" s="42"/>
      <c r="BA219" s="42"/>
    </row>
    <row r="220" ht="20.25" customHeight="1">
      <c r="B220" s="41"/>
      <c r="C220" s="42"/>
      <c r="D220" s="43"/>
      <c r="E220" s="44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8"/>
      <c r="W220" s="49"/>
      <c r="X220" s="49"/>
      <c r="Y220" s="42"/>
      <c r="Z220" s="42"/>
      <c r="AA220" s="50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42"/>
      <c r="AP220" s="42"/>
      <c r="AQ220" s="42"/>
      <c r="AR220" s="42"/>
      <c r="AS220" s="51"/>
      <c r="AT220" s="51"/>
      <c r="AU220" s="51"/>
      <c r="AV220" s="42"/>
      <c r="AW220" s="42"/>
      <c r="AX220" s="42"/>
      <c r="AY220" s="42"/>
      <c r="AZ220" s="42"/>
      <c r="BA220" s="42"/>
    </row>
    <row r="221" ht="20.25" customHeight="1">
      <c r="B221" s="41"/>
      <c r="C221" s="42"/>
      <c r="D221" s="43"/>
      <c r="E221" s="44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8"/>
      <c r="W221" s="49"/>
      <c r="X221" s="49"/>
      <c r="Y221" s="42"/>
      <c r="Z221" s="42"/>
      <c r="AA221" s="50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42"/>
      <c r="AP221" s="42"/>
      <c r="AQ221" s="42"/>
      <c r="AR221" s="42"/>
      <c r="AS221" s="51"/>
      <c r="AT221" s="51"/>
      <c r="AU221" s="51"/>
      <c r="AV221" s="42"/>
      <c r="AW221" s="42"/>
      <c r="AX221" s="42"/>
      <c r="AY221" s="42"/>
      <c r="AZ221" s="42"/>
      <c r="BA221" s="42"/>
    </row>
    <row r="222" ht="20.25" customHeight="1">
      <c r="B222" s="41"/>
      <c r="C222" s="42"/>
      <c r="D222" s="43"/>
      <c r="E222" s="44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8"/>
      <c r="W222" s="49"/>
      <c r="X222" s="49"/>
      <c r="Y222" s="42"/>
      <c r="Z222" s="42"/>
      <c r="AA222" s="50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42"/>
      <c r="AP222" s="42"/>
      <c r="AQ222" s="42"/>
      <c r="AR222" s="42"/>
      <c r="AS222" s="51"/>
      <c r="AT222" s="51"/>
      <c r="AU222" s="51"/>
      <c r="AV222" s="42"/>
      <c r="AW222" s="42"/>
      <c r="AX222" s="42"/>
      <c r="AY222" s="42"/>
      <c r="AZ222" s="42"/>
      <c r="BA222" s="42"/>
    </row>
    <row r="223" ht="20.25" customHeight="1">
      <c r="B223" s="41"/>
      <c r="C223" s="42"/>
      <c r="D223" s="43"/>
      <c r="E223" s="44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8"/>
      <c r="W223" s="49"/>
      <c r="X223" s="49"/>
      <c r="Y223" s="42"/>
      <c r="Z223" s="42"/>
      <c r="AA223" s="50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42"/>
      <c r="AP223" s="42"/>
      <c r="AQ223" s="42"/>
      <c r="AR223" s="42"/>
      <c r="AS223" s="51"/>
      <c r="AT223" s="51"/>
      <c r="AU223" s="51"/>
      <c r="AV223" s="42"/>
      <c r="AW223" s="42"/>
      <c r="AX223" s="42"/>
      <c r="AY223" s="42"/>
      <c r="AZ223" s="42"/>
      <c r="BA223" s="42"/>
    </row>
    <row r="224" ht="20.25" customHeight="1">
      <c r="B224" s="41"/>
      <c r="C224" s="42"/>
      <c r="D224" s="43"/>
      <c r="E224" s="44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8"/>
      <c r="W224" s="49"/>
      <c r="X224" s="49"/>
      <c r="Y224" s="42"/>
      <c r="Z224" s="42"/>
      <c r="AA224" s="50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42"/>
      <c r="AP224" s="42"/>
      <c r="AQ224" s="42"/>
      <c r="AR224" s="42"/>
      <c r="AS224" s="51"/>
      <c r="AT224" s="51"/>
      <c r="AU224" s="51"/>
      <c r="AV224" s="42"/>
      <c r="AW224" s="42"/>
      <c r="AX224" s="42"/>
      <c r="AY224" s="42"/>
      <c r="AZ224" s="42"/>
      <c r="BA224" s="42"/>
    </row>
    <row r="225" ht="20.25" customHeight="1">
      <c r="B225" s="41"/>
      <c r="C225" s="42"/>
      <c r="D225" s="43"/>
      <c r="E225" s="44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8"/>
      <c r="W225" s="49"/>
      <c r="X225" s="49"/>
      <c r="Y225" s="42"/>
      <c r="Z225" s="42"/>
      <c r="AA225" s="50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42"/>
      <c r="AP225" s="42"/>
      <c r="AQ225" s="42"/>
      <c r="AR225" s="42"/>
      <c r="AS225" s="51"/>
      <c r="AT225" s="51"/>
      <c r="AU225" s="51"/>
      <c r="AV225" s="42"/>
      <c r="AW225" s="42"/>
      <c r="AX225" s="42"/>
      <c r="AY225" s="42"/>
      <c r="AZ225" s="42"/>
      <c r="BA225" s="42"/>
    </row>
    <row r="226" ht="20.25" customHeight="1">
      <c r="B226" s="41"/>
      <c r="C226" s="42"/>
      <c r="D226" s="43"/>
      <c r="E226" s="44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8"/>
      <c r="W226" s="49"/>
      <c r="X226" s="49"/>
      <c r="Y226" s="42"/>
      <c r="Z226" s="42"/>
      <c r="AA226" s="50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42"/>
      <c r="AP226" s="42"/>
      <c r="AQ226" s="42"/>
      <c r="AR226" s="42"/>
      <c r="AS226" s="51"/>
      <c r="AT226" s="51"/>
      <c r="AU226" s="51"/>
      <c r="AV226" s="42"/>
      <c r="AW226" s="42"/>
      <c r="AX226" s="42"/>
      <c r="AY226" s="42"/>
      <c r="AZ226" s="42"/>
      <c r="BA226" s="42"/>
    </row>
    <row r="227" ht="20.25" customHeight="1">
      <c r="B227" s="41"/>
      <c r="C227" s="42"/>
      <c r="D227" s="43"/>
      <c r="E227" s="44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8"/>
      <c r="W227" s="49"/>
      <c r="X227" s="49"/>
      <c r="Y227" s="42"/>
      <c r="Z227" s="42"/>
      <c r="AA227" s="50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42"/>
      <c r="AP227" s="42"/>
      <c r="AQ227" s="42"/>
      <c r="AR227" s="42"/>
      <c r="AS227" s="51"/>
      <c r="AT227" s="51"/>
      <c r="AU227" s="51"/>
      <c r="AV227" s="42"/>
      <c r="AW227" s="42"/>
      <c r="AX227" s="42"/>
      <c r="AY227" s="42"/>
      <c r="AZ227" s="42"/>
      <c r="BA227" s="42"/>
    </row>
    <row r="228" ht="20.25" customHeight="1">
      <c r="B228" s="41"/>
      <c r="C228" s="42"/>
      <c r="D228" s="43"/>
      <c r="E228" s="44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8"/>
      <c r="W228" s="49"/>
      <c r="X228" s="49"/>
      <c r="Y228" s="42"/>
      <c r="Z228" s="42"/>
      <c r="AA228" s="50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42"/>
      <c r="AP228" s="42"/>
      <c r="AQ228" s="42"/>
      <c r="AR228" s="42"/>
      <c r="AS228" s="51"/>
      <c r="AT228" s="51"/>
      <c r="AU228" s="51"/>
      <c r="AV228" s="42"/>
      <c r="AW228" s="42"/>
      <c r="AX228" s="42"/>
      <c r="AY228" s="42"/>
      <c r="AZ228" s="42"/>
      <c r="BA228" s="42"/>
    </row>
    <row r="229" ht="20.25" customHeight="1">
      <c r="B229" s="41"/>
      <c r="C229" s="42"/>
      <c r="D229" s="43"/>
      <c r="E229" s="44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8"/>
      <c r="W229" s="49"/>
      <c r="X229" s="49"/>
      <c r="Y229" s="42"/>
      <c r="Z229" s="42"/>
      <c r="AA229" s="50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42"/>
      <c r="AP229" s="42"/>
      <c r="AQ229" s="42"/>
      <c r="AR229" s="42"/>
      <c r="AS229" s="51"/>
      <c r="AT229" s="51"/>
      <c r="AU229" s="51"/>
      <c r="AV229" s="42"/>
      <c r="AW229" s="42"/>
      <c r="AX229" s="42"/>
      <c r="AY229" s="42"/>
      <c r="AZ229" s="42"/>
      <c r="BA229" s="42"/>
    </row>
    <row r="230" ht="20.25" customHeight="1">
      <c r="B230" s="41"/>
      <c r="C230" s="42"/>
      <c r="D230" s="43"/>
      <c r="E230" s="44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8"/>
      <c r="W230" s="49"/>
      <c r="X230" s="49"/>
      <c r="Y230" s="42"/>
      <c r="Z230" s="42"/>
      <c r="AA230" s="50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42"/>
      <c r="AP230" s="42"/>
      <c r="AQ230" s="42"/>
      <c r="AR230" s="42"/>
      <c r="AS230" s="51"/>
      <c r="AT230" s="51"/>
      <c r="AU230" s="51"/>
      <c r="AV230" s="42"/>
      <c r="AW230" s="42"/>
      <c r="AX230" s="42"/>
      <c r="AY230" s="42"/>
      <c r="AZ230" s="42"/>
      <c r="BA230" s="42"/>
    </row>
    <row r="231" ht="20.25" customHeight="1">
      <c r="B231" s="41"/>
      <c r="C231" s="42"/>
      <c r="D231" s="43"/>
      <c r="E231" s="44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8"/>
      <c r="W231" s="49"/>
      <c r="X231" s="49"/>
      <c r="Y231" s="42"/>
      <c r="Z231" s="42"/>
      <c r="AA231" s="50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42"/>
      <c r="AP231" s="42"/>
      <c r="AQ231" s="42"/>
      <c r="AR231" s="42"/>
      <c r="AS231" s="51"/>
      <c r="AT231" s="51"/>
      <c r="AU231" s="51"/>
      <c r="AV231" s="42"/>
      <c r="AW231" s="42"/>
      <c r="AX231" s="42"/>
      <c r="AY231" s="42"/>
      <c r="AZ231" s="42"/>
      <c r="BA231" s="42"/>
    </row>
    <row r="232" ht="20.25" customHeight="1">
      <c r="B232" s="41"/>
      <c r="C232" s="42"/>
      <c r="D232" s="43"/>
      <c r="E232" s="44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8"/>
      <c r="W232" s="49"/>
      <c r="X232" s="49"/>
      <c r="Y232" s="42"/>
      <c r="Z232" s="42"/>
      <c r="AA232" s="50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42"/>
      <c r="AP232" s="42"/>
      <c r="AQ232" s="42"/>
      <c r="AR232" s="42"/>
      <c r="AS232" s="51"/>
      <c r="AT232" s="51"/>
      <c r="AU232" s="51"/>
      <c r="AV232" s="42"/>
      <c r="AW232" s="42"/>
      <c r="AX232" s="42"/>
      <c r="AY232" s="42"/>
      <c r="AZ232" s="42"/>
      <c r="BA232" s="42"/>
    </row>
    <row r="233" ht="20.25" customHeight="1">
      <c r="B233" s="41"/>
      <c r="C233" s="42"/>
      <c r="D233" s="43"/>
      <c r="E233" s="44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8"/>
      <c r="W233" s="49"/>
      <c r="X233" s="49"/>
      <c r="Y233" s="42"/>
      <c r="Z233" s="42"/>
      <c r="AA233" s="50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42"/>
      <c r="AP233" s="42"/>
      <c r="AQ233" s="42"/>
      <c r="AR233" s="42"/>
      <c r="AS233" s="51"/>
      <c r="AT233" s="51"/>
      <c r="AU233" s="51"/>
      <c r="AV233" s="42"/>
      <c r="AW233" s="42"/>
      <c r="AX233" s="42"/>
      <c r="AY233" s="42"/>
      <c r="AZ233" s="42"/>
      <c r="BA233" s="42"/>
    </row>
    <row r="234" ht="20.25" customHeight="1">
      <c r="B234" s="41"/>
      <c r="C234" s="42"/>
      <c r="D234" s="43"/>
      <c r="E234" s="44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8"/>
      <c r="W234" s="49"/>
      <c r="X234" s="49"/>
      <c r="Y234" s="42"/>
      <c r="Z234" s="42"/>
      <c r="AA234" s="50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42"/>
      <c r="AP234" s="42"/>
      <c r="AQ234" s="42"/>
      <c r="AR234" s="42"/>
      <c r="AS234" s="51"/>
      <c r="AT234" s="51"/>
      <c r="AU234" s="51"/>
      <c r="AV234" s="42"/>
      <c r="AW234" s="42"/>
      <c r="AX234" s="42"/>
      <c r="AY234" s="42"/>
      <c r="AZ234" s="42"/>
      <c r="BA234" s="42"/>
    </row>
    <row r="235" ht="20.25" customHeight="1">
      <c r="B235" s="41"/>
      <c r="C235" s="42"/>
      <c r="D235" s="43"/>
      <c r="E235" s="44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8"/>
      <c r="W235" s="49"/>
      <c r="X235" s="49"/>
      <c r="Y235" s="42"/>
      <c r="Z235" s="42"/>
      <c r="AA235" s="50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42"/>
      <c r="AP235" s="42"/>
      <c r="AQ235" s="42"/>
      <c r="AR235" s="42"/>
      <c r="AS235" s="51"/>
      <c r="AT235" s="51"/>
      <c r="AU235" s="51"/>
      <c r="AV235" s="42"/>
      <c r="AW235" s="42"/>
      <c r="AX235" s="42"/>
      <c r="AY235" s="42"/>
      <c r="AZ235" s="42"/>
      <c r="BA235" s="42"/>
    </row>
    <row r="236" ht="20.25" customHeight="1">
      <c r="B236" s="41"/>
      <c r="C236" s="42"/>
      <c r="D236" s="43"/>
      <c r="E236" s="44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8"/>
      <c r="W236" s="49"/>
      <c r="X236" s="49"/>
      <c r="Y236" s="42"/>
      <c r="Z236" s="42"/>
      <c r="AA236" s="50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42"/>
      <c r="AP236" s="42"/>
      <c r="AQ236" s="42"/>
      <c r="AR236" s="42"/>
      <c r="AS236" s="51"/>
      <c r="AT236" s="51"/>
      <c r="AU236" s="51"/>
      <c r="AV236" s="42"/>
      <c r="AW236" s="42"/>
      <c r="AX236" s="42"/>
      <c r="AY236" s="42"/>
      <c r="AZ236" s="42"/>
      <c r="BA236" s="42"/>
    </row>
    <row r="237" ht="20.25" customHeight="1">
      <c r="B237" s="41"/>
      <c r="C237" s="42"/>
      <c r="D237" s="43"/>
      <c r="E237" s="44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8"/>
      <c r="W237" s="49"/>
      <c r="X237" s="49"/>
      <c r="Y237" s="42"/>
      <c r="Z237" s="42"/>
      <c r="AA237" s="50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42"/>
      <c r="AP237" s="42"/>
      <c r="AQ237" s="42"/>
      <c r="AR237" s="42"/>
      <c r="AS237" s="51"/>
      <c r="AT237" s="51"/>
      <c r="AU237" s="51"/>
      <c r="AV237" s="42"/>
      <c r="AW237" s="42"/>
      <c r="AX237" s="42"/>
      <c r="AY237" s="42"/>
      <c r="AZ237" s="42"/>
      <c r="BA237" s="42"/>
    </row>
    <row r="238" ht="20.25" customHeight="1">
      <c r="B238" s="41"/>
      <c r="C238" s="42"/>
      <c r="D238" s="43"/>
      <c r="E238" s="44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8"/>
      <c r="W238" s="49"/>
      <c r="X238" s="49"/>
      <c r="Y238" s="42"/>
      <c r="Z238" s="42"/>
      <c r="AA238" s="50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42"/>
      <c r="AP238" s="42"/>
      <c r="AQ238" s="42"/>
      <c r="AR238" s="42"/>
      <c r="AS238" s="51"/>
      <c r="AT238" s="51"/>
      <c r="AU238" s="51"/>
      <c r="AV238" s="42"/>
      <c r="AW238" s="42"/>
      <c r="AX238" s="42"/>
      <c r="AY238" s="42"/>
      <c r="AZ238" s="42"/>
      <c r="BA238" s="42"/>
    </row>
    <row r="239" ht="20.25" customHeight="1">
      <c r="B239" s="41"/>
      <c r="C239" s="42"/>
      <c r="D239" s="43"/>
      <c r="E239" s="44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8"/>
      <c r="W239" s="49"/>
      <c r="X239" s="49"/>
      <c r="Y239" s="42"/>
      <c r="Z239" s="42"/>
      <c r="AA239" s="50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42"/>
      <c r="AP239" s="42"/>
      <c r="AQ239" s="42"/>
      <c r="AR239" s="42"/>
      <c r="AS239" s="51"/>
      <c r="AT239" s="51"/>
      <c r="AU239" s="51"/>
      <c r="AV239" s="42"/>
      <c r="AW239" s="42"/>
      <c r="AX239" s="42"/>
      <c r="AY239" s="42"/>
      <c r="AZ239" s="42"/>
      <c r="BA239" s="42"/>
    </row>
    <row r="240" ht="20.25" customHeight="1">
      <c r="B240" s="41"/>
      <c r="C240" s="42"/>
      <c r="D240" s="43"/>
      <c r="E240" s="44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8"/>
      <c r="W240" s="49"/>
      <c r="X240" s="49"/>
      <c r="Y240" s="42"/>
      <c r="Z240" s="42"/>
      <c r="AA240" s="50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42"/>
      <c r="AP240" s="42"/>
      <c r="AQ240" s="42"/>
      <c r="AR240" s="42"/>
      <c r="AS240" s="51"/>
      <c r="AT240" s="51"/>
      <c r="AU240" s="51"/>
      <c r="AV240" s="42"/>
      <c r="AW240" s="42"/>
      <c r="AX240" s="42"/>
      <c r="AY240" s="42"/>
      <c r="AZ240" s="42"/>
      <c r="BA240" s="42"/>
    </row>
    <row r="241" ht="20.25" customHeight="1">
      <c r="B241" s="41"/>
      <c r="C241" s="42"/>
      <c r="D241" s="43"/>
      <c r="E241" s="44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8"/>
      <c r="W241" s="49"/>
      <c r="X241" s="49"/>
      <c r="Y241" s="42"/>
      <c r="Z241" s="42"/>
      <c r="AA241" s="50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42"/>
      <c r="AP241" s="42"/>
      <c r="AQ241" s="42"/>
      <c r="AR241" s="42"/>
      <c r="AS241" s="51"/>
      <c r="AT241" s="51"/>
      <c r="AU241" s="51"/>
      <c r="AV241" s="42"/>
      <c r="AW241" s="42"/>
      <c r="AX241" s="42"/>
      <c r="AY241" s="42"/>
      <c r="AZ241" s="42"/>
      <c r="BA241" s="42"/>
    </row>
    <row r="242" ht="20.25" customHeight="1">
      <c r="B242" s="41"/>
      <c r="C242" s="42"/>
      <c r="D242" s="43"/>
      <c r="E242" s="44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8"/>
      <c r="W242" s="49"/>
      <c r="X242" s="49"/>
      <c r="Y242" s="42"/>
      <c r="Z242" s="42"/>
      <c r="AA242" s="50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42"/>
      <c r="AP242" s="42"/>
      <c r="AQ242" s="42"/>
      <c r="AR242" s="42"/>
      <c r="AS242" s="51"/>
      <c r="AT242" s="51"/>
      <c r="AU242" s="51"/>
      <c r="AV242" s="42"/>
      <c r="AW242" s="42"/>
      <c r="AX242" s="42"/>
      <c r="AY242" s="42"/>
      <c r="AZ242" s="42"/>
      <c r="BA242" s="42"/>
    </row>
    <row r="243" ht="20.25" customHeight="1">
      <c r="B243" s="41"/>
      <c r="C243" s="42"/>
      <c r="D243" s="43"/>
      <c r="E243" s="44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8"/>
      <c r="W243" s="49"/>
      <c r="X243" s="49"/>
      <c r="Y243" s="42"/>
      <c r="Z243" s="42"/>
      <c r="AA243" s="50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42"/>
      <c r="AP243" s="42"/>
      <c r="AQ243" s="42"/>
      <c r="AR243" s="42"/>
      <c r="AS243" s="51"/>
      <c r="AT243" s="51"/>
      <c r="AU243" s="51"/>
      <c r="AV243" s="42"/>
      <c r="AW243" s="42"/>
      <c r="AX243" s="42"/>
      <c r="AY243" s="42"/>
      <c r="AZ243" s="42"/>
      <c r="BA243" s="42"/>
    </row>
    <row r="244" ht="20.25" customHeight="1">
      <c r="B244" s="41"/>
      <c r="C244" s="42"/>
      <c r="D244" s="43"/>
      <c r="E244" s="44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8"/>
      <c r="W244" s="49"/>
      <c r="X244" s="49"/>
      <c r="Y244" s="42"/>
      <c r="Z244" s="42"/>
      <c r="AA244" s="50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42"/>
      <c r="AP244" s="42"/>
      <c r="AQ244" s="42"/>
      <c r="AR244" s="42"/>
      <c r="AS244" s="51"/>
      <c r="AT244" s="51"/>
      <c r="AU244" s="51"/>
      <c r="AV244" s="42"/>
      <c r="AW244" s="42"/>
      <c r="AX244" s="42"/>
      <c r="AY244" s="42"/>
      <c r="AZ244" s="42"/>
      <c r="BA244" s="42"/>
    </row>
    <row r="245" ht="20.25" customHeight="1">
      <c r="B245" s="41"/>
      <c r="C245" s="42"/>
      <c r="D245" s="43"/>
      <c r="E245" s="44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8"/>
      <c r="W245" s="49"/>
      <c r="X245" s="49"/>
      <c r="Y245" s="42"/>
      <c r="Z245" s="42"/>
      <c r="AA245" s="50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42"/>
      <c r="AP245" s="42"/>
      <c r="AQ245" s="42"/>
      <c r="AR245" s="42"/>
      <c r="AS245" s="51"/>
      <c r="AT245" s="51"/>
      <c r="AU245" s="51"/>
      <c r="AV245" s="42"/>
      <c r="AW245" s="42"/>
      <c r="AX245" s="42"/>
      <c r="AY245" s="42"/>
      <c r="AZ245" s="42"/>
      <c r="BA245" s="42"/>
    </row>
    <row r="246" ht="20.25" customHeight="1">
      <c r="B246" s="41"/>
      <c r="C246" s="42"/>
      <c r="D246" s="43"/>
      <c r="E246" s="44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8"/>
      <c r="W246" s="49"/>
      <c r="X246" s="49"/>
      <c r="Y246" s="42"/>
      <c r="Z246" s="42"/>
      <c r="AA246" s="50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42"/>
      <c r="AP246" s="42"/>
      <c r="AQ246" s="42"/>
      <c r="AR246" s="42"/>
      <c r="AS246" s="51"/>
      <c r="AT246" s="51"/>
      <c r="AU246" s="51"/>
      <c r="AV246" s="42"/>
      <c r="AW246" s="42"/>
      <c r="AX246" s="42"/>
      <c r="AY246" s="42"/>
      <c r="AZ246" s="42"/>
      <c r="BA246" s="42"/>
    </row>
    <row r="247" ht="20.25" customHeight="1">
      <c r="B247" s="41"/>
      <c r="C247" s="42"/>
      <c r="D247" s="43"/>
      <c r="E247" s="44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8"/>
      <c r="W247" s="49"/>
      <c r="X247" s="49"/>
      <c r="Y247" s="42"/>
      <c r="Z247" s="42"/>
      <c r="AA247" s="50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42"/>
      <c r="AP247" s="42"/>
      <c r="AQ247" s="42"/>
      <c r="AR247" s="42"/>
      <c r="AS247" s="51"/>
      <c r="AT247" s="51"/>
      <c r="AU247" s="51"/>
      <c r="AV247" s="42"/>
      <c r="AW247" s="42"/>
      <c r="AX247" s="42"/>
      <c r="AY247" s="42"/>
      <c r="AZ247" s="42"/>
      <c r="BA247" s="42"/>
    </row>
    <row r="248" ht="20.25" customHeight="1">
      <c r="B248" s="41"/>
      <c r="C248" s="42"/>
      <c r="D248" s="43"/>
      <c r="E248" s="44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8"/>
      <c r="W248" s="49"/>
      <c r="X248" s="49"/>
      <c r="Y248" s="42"/>
      <c r="Z248" s="42"/>
      <c r="AA248" s="50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42"/>
      <c r="AP248" s="42"/>
      <c r="AQ248" s="42"/>
      <c r="AR248" s="42"/>
      <c r="AS248" s="51"/>
      <c r="AT248" s="51"/>
      <c r="AU248" s="51"/>
      <c r="AV248" s="42"/>
      <c r="AW248" s="42"/>
      <c r="AX248" s="42"/>
      <c r="AY248" s="42"/>
      <c r="AZ248" s="42"/>
      <c r="BA248" s="42"/>
    </row>
    <row r="249" ht="20.25" customHeight="1">
      <c r="B249" s="41"/>
      <c r="C249" s="42"/>
      <c r="D249" s="43"/>
      <c r="E249" s="44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8"/>
      <c r="W249" s="49"/>
      <c r="X249" s="49"/>
      <c r="Y249" s="42"/>
      <c r="Z249" s="42"/>
      <c r="AA249" s="50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42"/>
      <c r="AP249" s="42"/>
      <c r="AQ249" s="42"/>
      <c r="AR249" s="42"/>
      <c r="AS249" s="51"/>
      <c r="AT249" s="51"/>
      <c r="AU249" s="51"/>
      <c r="AV249" s="42"/>
      <c r="AW249" s="42"/>
      <c r="AX249" s="42"/>
      <c r="AY249" s="42"/>
      <c r="AZ249" s="42"/>
      <c r="BA249" s="42"/>
    </row>
    <row r="250" ht="20.25" customHeight="1">
      <c r="B250" s="41"/>
      <c r="C250" s="42"/>
      <c r="D250" s="43"/>
      <c r="E250" s="44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8"/>
      <c r="W250" s="49"/>
      <c r="X250" s="49"/>
      <c r="Y250" s="42"/>
      <c r="Z250" s="42"/>
      <c r="AA250" s="50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42"/>
      <c r="AP250" s="42"/>
      <c r="AQ250" s="42"/>
      <c r="AR250" s="42"/>
      <c r="AS250" s="51"/>
      <c r="AT250" s="51"/>
      <c r="AU250" s="51"/>
      <c r="AV250" s="42"/>
      <c r="AW250" s="42"/>
      <c r="AX250" s="42"/>
      <c r="AY250" s="42"/>
      <c r="AZ250" s="42"/>
      <c r="BA250" s="42"/>
    </row>
    <row r="251" ht="20.25" customHeight="1">
      <c r="B251" s="41"/>
      <c r="C251" s="42"/>
      <c r="D251" s="43"/>
      <c r="E251" s="44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8"/>
      <c r="W251" s="49"/>
      <c r="X251" s="49"/>
      <c r="Y251" s="42"/>
      <c r="Z251" s="42"/>
      <c r="AA251" s="50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42"/>
      <c r="AP251" s="42"/>
      <c r="AQ251" s="42"/>
      <c r="AR251" s="42"/>
      <c r="AS251" s="51"/>
      <c r="AT251" s="51"/>
      <c r="AU251" s="51"/>
      <c r="AV251" s="42"/>
      <c r="AW251" s="42"/>
      <c r="AX251" s="42"/>
      <c r="AY251" s="42"/>
      <c r="AZ251" s="42"/>
      <c r="BA251" s="42"/>
    </row>
    <row r="252" ht="20.25" customHeight="1">
      <c r="B252" s="41"/>
      <c r="C252" s="42"/>
      <c r="D252" s="43"/>
      <c r="E252" s="44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8"/>
      <c r="W252" s="49"/>
      <c r="X252" s="49"/>
      <c r="Y252" s="42"/>
      <c r="Z252" s="42"/>
      <c r="AA252" s="50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42"/>
      <c r="AP252" s="42"/>
      <c r="AQ252" s="42"/>
      <c r="AR252" s="42"/>
      <c r="AS252" s="51"/>
      <c r="AT252" s="51"/>
      <c r="AU252" s="51"/>
      <c r="AV252" s="42"/>
      <c r="AW252" s="42"/>
      <c r="AX252" s="42"/>
      <c r="AY252" s="42"/>
      <c r="AZ252" s="42"/>
      <c r="BA252" s="42"/>
    </row>
    <row r="253" ht="20.25" customHeight="1">
      <c r="B253" s="41"/>
      <c r="C253" s="42"/>
      <c r="D253" s="43"/>
      <c r="E253" s="44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8"/>
      <c r="W253" s="49"/>
      <c r="X253" s="49"/>
      <c r="Y253" s="42"/>
      <c r="Z253" s="42"/>
      <c r="AA253" s="50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42"/>
      <c r="AP253" s="42"/>
      <c r="AQ253" s="42"/>
      <c r="AR253" s="42"/>
      <c r="AS253" s="51"/>
      <c r="AT253" s="51"/>
      <c r="AU253" s="51"/>
      <c r="AV253" s="42"/>
      <c r="AW253" s="42"/>
      <c r="AX253" s="42"/>
      <c r="AY253" s="42"/>
      <c r="AZ253" s="42"/>
      <c r="BA253" s="42"/>
    </row>
    <row r="254" ht="20.25" customHeight="1">
      <c r="B254" s="41"/>
      <c r="C254" s="42"/>
      <c r="D254" s="43"/>
      <c r="E254" s="44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8"/>
      <c r="W254" s="49"/>
      <c r="X254" s="49"/>
      <c r="Y254" s="42"/>
      <c r="Z254" s="42"/>
      <c r="AA254" s="50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42"/>
      <c r="AP254" s="42"/>
      <c r="AQ254" s="42"/>
      <c r="AR254" s="42"/>
      <c r="AS254" s="51"/>
      <c r="AT254" s="51"/>
      <c r="AU254" s="51"/>
      <c r="AV254" s="42"/>
      <c r="AW254" s="42"/>
      <c r="AX254" s="42"/>
      <c r="AY254" s="42"/>
      <c r="AZ254" s="42"/>
      <c r="BA254" s="42"/>
    </row>
    <row r="255" ht="20.25" customHeight="1">
      <c r="B255" s="41"/>
      <c r="C255" s="42"/>
      <c r="D255" s="43"/>
      <c r="E255" s="44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8"/>
      <c r="W255" s="49"/>
      <c r="X255" s="49"/>
      <c r="Y255" s="42"/>
      <c r="Z255" s="42"/>
      <c r="AA255" s="50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42"/>
      <c r="AP255" s="42"/>
      <c r="AQ255" s="42"/>
      <c r="AR255" s="42"/>
      <c r="AS255" s="51"/>
      <c r="AT255" s="51"/>
      <c r="AU255" s="51"/>
      <c r="AV255" s="42"/>
      <c r="AW255" s="42"/>
      <c r="AX255" s="42"/>
      <c r="AY255" s="42"/>
      <c r="AZ255" s="42"/>
      <c r="BA255" s="42"/>
    </row>
    <row r="256" ht="20.25" customHeight="1">
      <c r="B256" s="41"/>
      <c r="C256" s="42"/>
      <c r="D256" s="43"/>
      <c r="E256" s="44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8"/>
      <c r="W256" s="49"/>
      <c r="X256" s="49"/>
      <c r="Y256" s="42"/>
      <c r="Z256" s="42"/>
      <c r="AA256" s="50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42"/>
      <c r="AP256" s="42"/>
      <c r="AQ256" s="42"/>
      <c r="AR256" s="42"/>
      <c r="AS256" s="51"/>
      <c r="AT256" s="51"/>
      <c r="AU256" s="51"/>
      <c r="AV256" s="42"/>
      <c r="AW256" s="42"/>
      <c r="AX256" s="42"/>
      <c r="AY256" s="42"/>
      <c r="AZ256" s="42"/>
      <c r="BA256" s="42"/>
    </row>
    <row r="257" ht="20.25" customHeight="1">
      <c r="B257" s="41"/>
      <c r="C257" s="42"/>
      <c r="D257" s="43"/>
      <c r="E257" s="44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8"/>
      <c r="W257" s="49"/>
      <c r="X257" s="49"/>
      <c r="Y257" s="42"/>
      <c r="Z257" s="42"/>
      <c r="AA257" s="50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42"/>
      <c r="AP257" s="42"/>
      <c r="AQ257" s="42"/>
      <c r="AR257" s="42"/>
      <c r="AS257" s="51"/>
      <c r="AT257" s="51"/>
      <c r="AU257" s="51"/>
      <c r="AV257" s="42"/>
      <c r="AW257" s="42"/>
      <c r="AX257" s="42"/>
      <c r="AY257" s="42"/>
      <c r="AZ257" s="42"/>
      <c r="BA257" s="42"/>
    </row>
    <row r="258" ht="20.25" customHeight="1">
      <c r="B258" s="41"/>
      <c r="C258" s="42"/>
      <c r="D258" s="43"/>
      <c r="E258" s="44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8"/>
      <c r="W258" s="49"/>
      <c r="X258" s="49"/>
      <c r="Y258" s="42"/>
      <c r="Z258" s="42"/>
      <c r="AA258" s="50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42"/>
      <c r="AP258" s="42"/>
      <c r="AQ258" s="42"/>
      <c r="AR258" s="42"/>
      <c r="AS258" s="51"/>
      <c r="AT258" s="51"/>
      <c r="AU258" s="51"/>
      <c r="AV258" s="42"/>
      <c r="AW258" s="42"/>
      <c r="AX258" s="42"/>
      <c r="AY258" s="42"/>
      <c r="AZ258" s="42"/>
      <c r="BA258" s="42"/>
    </row>
    <row r="259" ht="20.25" customHeight="1">
      <c r="B259" s="41"/>
      <c r="C259" s="42"/>
      <c r="D259" s="43"/>
      <c r="E259" s="44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8"/>
      <c r="W259" s="49"/>
      <c r="X259" s="49"/>
      <c r="Y259" s="42"/>
      <c r="Z259" s="42"/>
      <c r="AA259" s="50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42"/>
      <c r="AP259" s="42"/>
      <c r="AQ259" s="42"/>
      <c r="AR259" s="42"/>
      <c r="AS259" s="51"/>
      <c r="AT259" s="51"/>
      <c r="AU259" s="51"/>
      <c r="AV259" s="42"/>
      <c r="AW259" s="42"/>
      <c r="AX259" s="42"/>
      <c r="AY259" s="42"/>
      <c r="AZ259" s="42"/>
      <c r="BA259" s="42"/>
    </row>
    <row r="260" ht="20.25" customHeight="1">
      <c r="B260" s="41"/>
      <c r="C260" s="42"/>
      <c r="D260" s="43"/>
      <c r="E260" s="44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8"/>
      <c r="W260" s="49"/>
      <c r="X260" s="49"/>
      <c r="Y260" s="42"/>
      <c r="Z260" s="42"/>
      <c r="AA260" s="50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42"/>
      <c r="AP260" s="42"/>
      <c r="AQ260" s="42"/>
      <c r="AR260" s="42"/>
      <c r="AS260" s="51"/>
      <c r="AT260" s="51"/>
      <c r="AU260" s="51"/>
      <c r="AV260" s="42"/>
      <c r="AW260" s="42"/>
      <c r="AX260" s="42"/>
      <c r="AY260" s="42"/>
      <c r="AZ260" s="42"/>
      <c r="BA260" s="42"/>
    </row>
    <row r="261" ht="20.25" customHeight="1">
      <c r="B261" s="41"/>
      <c r="C261" s="42"/>
      <c r="D261" s="43"/>
      <c r="E261" s="44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8"/>
      <c r="W261" s="49"/>
      <c r="X261" s="49"/>
      <c r="Y261" s="42"/>
      <c r="Z261" s="42"/>
      <c r="AA261" s="50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42"/>
      <c r="AP261" s="42"/>
      <c r="AQ261" s="42"/>
      <c r="AR261" s="42"/>
      <c r="AS261" s="51"/>
      <c r="AT261" s="51"/>
      <c r="AU261" s="51"/>
      <c r="AV261" s="42"/>
      <c r="AW261" s="42"/>
      <c r="AX261" s="42"/>
      <c r="AY261" s="42"/>
      <c r="AZ261" s="42"/>
      <c r="BA261" s="42"/>
    </row>
    <row r="262" ht="20.25" customHeight="1">
      <c r="B262" s="41"/>
      <c r="C262" s="42"/>
      <c r="D262" s="43"/>
      <c r="E262" s="44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8"/>
      <c r="W262" s="49"/>
      <c r="X262" s="49"/>
      <c r="Y262" s="42"/>
      <c r="Z262" s="42"/>
      <c r="AA262" s="50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42"/>
      <c r="AP262" s="42"/>
      <c r="AQ262" s="42"/>
      <c r="AR262" s="42"/>
      <c r="AS262" s="51"/>
      <c r="AT262" s="51"/>
      <c r="AU262" s="51"/>
      <c r="AV262" s="42"/>
      <c r="AW262" s="42"/>
      <c r="AX262" s="42"/>
      <c r="AY262" s="42"/>
      <c r="AZ262" s="42"/>
      <c r="BA262" s="42"/>
    </row>
    <row r="263" ht="20.25" customHeight="1">
      <c r="B263" s="41"/>
      <c r="C263" s="42"/>
      <c r="D263" s="43"/>
      <c r="E263" s="44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8"/>
      <c r="W263" s="49"/>
      <c r="X263" s="49"/>
      <c r="Y263" s="42"/>
      <c r="Z263" s="42"/>
      <c r="AA263" s="50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42"/>
      <c r="AP263" s="42"/>
      <c r="AQ263" s="42"/>
      <c r="AR263" s="42"/>
      <c r="AS263" s="51"/>
      <c r="AT263" s="51"/>
      <c r="AU263" s="51"/>
      <c r="AV263" s="42"/>
      <c r="AW263" s="42"/>
      <c r="AX263" s="42"/>
      <c r="AY263" s="42"/>
      <c r="AZ263" s="42"/>
      <c r="BA263" s="42"/>
    </row>
    <row r="264" ht="20.25" customHeight="1">
      <c r="B264" s="41"/>
      <c r="C264" s="42"/>
      <c r="D264" s="43"/>
      <c r="E264" s="44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8"/>
      <c r="W264" s="49"/>
      <c r="X264" s="49"/>
      <c r="Y264" s="42"/>
      <c r="Z264" s="42"/>
      <c r="AA264" s="50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42"/>
      <c r="AP264" s="42"/>
      <c r="AQ264" s="42"/>
      <c r="AR264" s="42"/>
      <c r="AS264" s="51"/>
      <c r="AT264" s="51"/>
      <c r="AU264" s="51"/>
      <c r="AV264" s="42"/>
      <c r="AW264" s="42"/>
      <c r="AX264" s="42"/>
      <c r="AY264" s="42"/>
      <c r="AZ264" s="42"/>
      <c r="BA264" s="42"/>
    </row>
    <row r="265" ht="20.25" customHeight="1">
      <c r="B265" s="41"/>
      <c r="C265" s="42"/>
      <c r="D265" s="43"/>
      <c r="E265" s="44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8"/>
      <c r="W265" s="49"/>
      <c r="X265" s="49"/>
      <c r="Y265" s="42"/>
      <c r="Z265" s="42"/>
      <c r="AA265" s="50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42"/>
      <c r="AP265" s="42"/>
      <c r="AQ265" s="42"/>
      <c r="AR265" s="42"/>
      <c r="AS265" s="51"/>
      <c r="AT265" s="51"/>
      <c r="AU265" s="51"/>
      <c r="AV265" s="42"/>
      <c r="AW265" s="42"/>
      <c r="AX265" s="42"/>
      <c r="AY265" s="42"/>
      <c r="AZ265" s="42"/>
      <c r="BA265" s="42"/>
    </row>
    <row r="266" ht="20.25" customHeight="1">
      <c r="B266" s="41"/>
      <c r="C266" s="42"/>
      <c r="D266" s="43"/>
      <c r="E266" s="44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8"/>
      <c r="W266" s="49"/>
      <c r="X266" s="49"/>
      <c r="Y266" s="42"/>
      <c r="Z266" s="42"/>
      <c r="AA266" s="50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42"/>
      <c r="AP266" s="42"/>
      <c r="AQ266" s="42"/>
      <c r="AR266" s="42"/>
      <c r="AS266" s="51"/>
      <c r="AT266" s="51"/>
      <c r="AU266" s="51"/>
      <c r="AV266" s="42"/>
      <c r="AW266" s="42"/>
      <c r="AX266" s="42"/>
      <c r="AY266" s="42"/>
      <c r="AZ266" s="42"/>
      <c r="BA266" s="42"/>
    </row>
    <row r="267" ht="20.25" customHeight="1">
      <c r="B267" s="41"/>
      <c r="C267" s="42"/>
      <c r="D267" s="43"/>
      <c r="E267" s="44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8"/>
      <c r="W267" s="49"/>
      <c r="X267" s="49"/>
      <c r="Y267" s="42"/>
      <c r="Z267" s="42"/>
      <c r="AA267" s="50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42"/>
      <c r="AP267" s="42"/>
      <c r="AQ267" s="42"/>
      <c r="AR267" s="42"/>
      <c r="AS267" s="51"/>
      <c r="AT267" s="51"/>
      <c r="AU267" s="51"/>
      <c r="AV267" s="42"/>
      <c r="AW267" s="42"/>
      <c r="AX267" s="42"/>
      <c r="AY267" s="42"/>
      <c r="AZ267" s="42"/>
      <c r="BA267" s="42"/>
    </row>
    <row r="268" ht="20.25" customHeight="1">
      <c r="B268" s="41"/>
      <c r="C268" s="42"/>
      <c r="D268" s="43"/>
      <c r="E268" s="44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8"/>
      <c r="W268" s="49"/>
      <c r="X268" s="49"/>
      <c r="Y268" s="42"/>
      <c r="Z268" s="42"/>
      <c r="AA268" s="50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42"/>
      <c r="AP268" s="42"/>
      <c r="AQ268" s="42"/>
      <c r="AR268" s="42"/>
      <c r="AS268" s="51"/>
      <c r="AT268" s="51"/>
      <c r="AU268" s="51"/>
      <c r="AV268" s="42"/>
      <c r="AW268" s="42"/>
      <c r="AX268" s="42"/>
      <c r="AY268" s="42"/>
      <c r="AZ268" s="42"/>
      <c r="BA268" s="42"/>
    </row>
    <row r="269" ht="20.25" customHeight="1">
      <c r="B269" s="41"/>
      <c r="C269" s="42"/>
      <c r="D269" s="43"/>
      <c r="E269" s="44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8"/>
      <c r="W269" s="49"/>
      <c r="X269" s="49"/>
      <c r="Y269" s="42"/>
      <c r="Z269" s="42"/>
      <c r="AA269" s="50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42"/>
      <c r="AP269" s="42"/>
      <c r="AQ269" s="42"/>
      <c r="AR269" s="42"/>
      <c r="AS269" s="51"/>
      <c r="AT269" s="51"/>
      <c r="AU269" s="51"/>
      <c r="AV269" s="42"/>
      <c r="AW269" s="42"/>
      <c r="AX269" s="42"/>
      <c r="AY269" s="42"/>
      <c r="AZ269" s="42"/>
      <c r="BA269" s="42"/>
    </row>
    <row r="270" ht="20.25" customHeight="1">
      <c r="B270" s="41"/>
      <c r="C270" s="42"/>
      <c r="D270" s="43"/>
      <c r="E270" s="44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8"/>
      <c r="W270" s="49"/>
      <c r="X270" s="49"/>
      <c r="Y270" s="42"/>
      <c r="Z270" s="42"/>
      <c r="AA270" s="50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42"/>
      <c r="AP270" s="42"/>
      <c r="AQ270" s="42"/>
      <c r="AR270" s="42"/>
      <c r="AS270" s="51"/>
      <c r="AT270" s="51"/>
      <c r="AU270" s="51"/>
      <c r="AV270" s="42"/>
      <c r="AW270" s="42"/>
      <c r="AX270" s="42"/>
      <c r="AY270" s="42"/>
      <c r="AZ270" s="42"/>
      <c r="BA270" s="42"/>
    </row>
    <row r="271" ht="20.25" customHeight="1">
      <c r="B271" s="41"/>
      <c r="C271" s="42"/>
      <c r="D271" s="43"/>
      <c r="E271" s="44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8"/>
      <c r="W271" s="49"/>
      <c r="X271" s="49"/>
      <c r="Y271" s="42"/>
      <c r="Z271" s="42"/>
      <c r="AA271" s="50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42"/>
      <c r="AP271" s="42"/>
      <c r="AQ271" s="42"/>
      <c r="AR271" s="42"/>
      <c r="AS271" s="51"/>
      <c r="AT271" s="51"/>
      <c r="AU271" s="51"/>
      <c r="AV271" s="42"/>
      <c r="AW271" s="42"/>
      <c r="AX271" s="42"/>
      <c r="AY271" s="42"/>
      <c r="AZ271" s="42"/>
      <c r="BA271" s="42"/>
    </row>
    <row r="272" ht="20.25" customHeight="1">
      <c r="B272" s="41"/>
      <c r="C272" s="42"/>
      <c r="D272" s="43"/>
      <c r="E272" s="44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8"/>
      <c r="W272" s="49"/>
      <c r="X272" s="49"/>
      <c r="Y272" s="42"/>
      <c r="Z272" s="42"/>
      <c r="AA272" s="50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42"/>
      <c r="AP272" s="42"/>
      <c r="AQ272" s="42"/>
      <c r="AR272" s="42"/>
      <c r="AS272" s="51"/>
      <c r="AT272" s="51"/>
      <c r="AU272" s="51"/>
      <c r="AV272" s="42"/>
      <c r="AW272" s="42"/>
      <c r="AX272" s="42"/>
      <c r="AY272" s="42"/>
      <c r="AZ272" s="42"/>
      <c r="BA272" s="42"/>
    </row>
    <row r="273" ht="20.25" customHeight="1">
      <c r="B273" s="41"/>
      <c r="C273" s="42"/>
      <c r="D273" s="43"/>
      <c r="E273" s="44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8"/>
      <c r="W273" s="49"/>
      <c r="X273" s="49"/>
      <c r="Y273" s="42"/>
      <c r="Z273" s="42"/>
      <c r="AA273" s="50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42"/>
      <c r="AP273" s="42"/>
      <c r="AQ273" s="42"/>
      <c r="AR273" s="42"/>
      <c r="AS273" s="51"/>
      <c r="AT273" s="51"/>
      <c r="AU273" s="51"/>
      <c r="AV273" s="42"/>
      <c r="AW273" s="42"/>
      <c r="AX273" s="42"/>
      <c r="AY273" s="42"/>
      <c r="AZ273" s="42"/>
      <c r="BA273" s="42"/>
    </row>
    <row r="274" ht="20.25" customHeight="1">
      <c r="B274" s="41"/>
      <c r="C274" s="42"/>
      <c r="D274" s="43"/>
      <c r="E274" s="44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8"/>
      <c r="W274" s="49"/>
      <c r="X274" s="49"/>
      <c r="Y274" s="42"/>
      <c r="Z274" s="42"/>
      <c r="AA274" s="50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42"/>
      <c r="AP274" s="42"/>
      <c r="AQ274" s="42"/>
      <c r="AR274" s="42"/>
      <c r="AS274" s="51"/>
      <c r="AT274" s="51"/>
      <c r="AU274" s="51"/>
      <c r="AV274" s="42"/>
      <c r="AW274" s="42"/>
      <c r="AX274" s="42"/>
      <c r="AY274" s="42"/>
      <c r="AZ274" s="42"/>
      <c r="BA274" s="42"/>
    </row>
    <row r="275" ht="20.25" customHeight="1">
      <c r="B275" s="41"/>
      <c r="C275" s="42"/>
      <c r="D275" s="43"/>
      <c r="E275" s="44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8"/>
      <c r="W275" s="49"/>
      <c r="X275" s="49"/>
      <c r="Y275" s="42"/>
      <c r="Z275" s="42"/>
      <c r="AA275" s="50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42"/>
      <c r="AP275" s="42"/>
      <c r="AQ275" s="42"/>
      <c r="AR275" s="42"/>
      <c r="AS275" s="51"/>
      <c r="AT275" s="51"/>
      <c r="AU275" s="51"/>
      <c r="AV275" s="42"/>
      <c r="AW275" s="42"/>
      <c r="AX275" s="42"/>
      <c r="AY275" s="42"/>
      <c r="AZ275" s="42"/>
      <c r="BA275" s="42"/>
    </row>
    <row r="276" ht="20.25" customHeight="1">
      <c r="B276" s="41"/>
      <c r="C276" s="42"/>
      <c r="D276" s="43"/>
      <c r="E276" s="44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8"/>
      <c r="W276" s="49"/>
      <c r="X276" s="49"/>
      <c r="Y276" s="42"/>
      <c r="Z276" s="42"/>
      <c r="AA276" s="50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42"/>
      <c r="AP276" s="42"/>
      <c r="AQ276" s="42"/>
      <c r="AR276" s="42"/>
      <c r="AS276" s="51"/>
      <c r="AT276" s="51"/>
      <c r="AU276" s="51"/>
      <c r="AV276" s="42"/>
      <c r="AW276" s="42"/>
      <c r="AX276" s="42"/>
      <c r="AY276" s="42"/>
      <c r="AZ276" s="42"/>
      <c r="BA276" s="42"/>
    </row>
    <row r="277" ht="20.25" customHeight="1">
      <c r="B277" s="41"/>
      <c r="C277" s="42"/>
      <c r="D277" s="43"/>
      <c r="E277" s="44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8"/>
      <c r="W277" s="49"/>
      <c r="X277" s="49"/>
      <c r="Y277" s="42"/>
      <c r="Z277" s="42"/>
      <c r="AA277" s="50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42"/>
      <c r="AP277" s="42"/>
      <c r="AQ277" s="42"/>
      <c r="AR277" s="42"/>
      <c r="AS277" s="51"/>
      <c r="AT277" s="51"/>
      <c r="AU277" s="51"/>
      <c r="AV277" s="42"/>
      <c r="AW277" s="42"/>
      <c r="AX277" s="42"/>
      <c r="AY277" s="42"/>
      <c r="AZ277" s="42"/>
      <c r="BA277" s="42"/>
    </row>
    <row r="278" ht="20.25" customHeight="1">
      <c r="B278" s="41"/>
      <c r="C278" s="42"/>
      <c r="D278" s="43"/>
      <c r="E278" s="44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8"/>
      <c r="W278" s="49"/>
      <c r="X278" s="49"/>
      <c r="Y278" s="42"/>
      <c r="Z278" s="42"/>
      <c r="AA278" s="50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42"/>
      <c r="AP278" s="42"/>
      <c r="AQ278" s="42"/>
      <c r="AR278" s="42"/>
      <c r="AS278" s="51"/>
      <c r="AT278" s="51"/>
      <c r="AU278" s="51"/>
      <c r="AV278" s="42"/>
      <c r="AW278" s="42"/>
      <c r="AX278" s="42"/>
      <c r="AY278" s="42"/>
      <c r="AZ278" s="42"/>
      <c r="BA278" s="42"/>
    </row>
    <row r="279" ht="20.25" customHeight="1">
      <c r="B279" s="41"/>
      <c r="C279" s="42"/>
      <c r="D279" s="43"/>
      <c r="E279" s="44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8"/>
      <c r="W279" s="49"/>
      <c r="X279" s="49"/>
      <c r="Y279" s="42"/>
      <c r="Z279" s="42"/>
      <c r="AA279" s="50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42"/>
      <c r="AP279" s="42"/>
      <c r="AQ279" s="42"/>
      <c r="AR279" s="42"/>
      <c r="AS279" s="51"/>
      <c r="AT279" s="51"/>
      <c r="AU279" s="51"/>
      <c r="AV279" s="42"/>
      <c r="AW279" s="42"/>
      <c r="AX279" s="42"/>
      <c r="AY279" s="42"/>
      <c r="AZ279" s="42"/>
      <c r="BA279" s="42"/>
    </row>
    <row r="280" ht="20.25" customHeight="1">
      <c r="B280" s="41"/>
      <c r="C280" s="42"/>
      <c r="D280" s="43"/>
      <c r="E280" s="44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8"/>
      <c r="W280" s="49"/>
      <c r="X280" s="49"/>
      <c r="Y280" s="42"/>
      <c r="Z280" s="42"/>
      <c r="AA280" s="50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42"/>
      <c r="AP280" s="42"/>
      <c r="AQ280" s="42"/>
      <c r="AR280" s="42"/>
      <c r="AS280" s="51"/>
      <c r="AT280" s="51"/>
      <c r="AU280" s="51"/>
      <c r="AV280" s="42"/>
      <c r="AW280" s="42"/>
      <c r="AX280" s="42"/>
      <c r="AY280" s="42"/>
      <c r="AZ280" s="42"/>
      <c r="BA280" s="42"/>
    </row>
    <row r="281" ht="20.25" customHeight="1">
      <c r="B281" s="41"/>
      <c r="C281" s="42"/>
      <c r="D281" s="43"/>
      <c r="E281" s="44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8"/>
      <c r="W281" s="49"/>
      <c r="X281" s="49"/>
      <c r="Y281" s="42"/>
      <c r="Z281" s="42"/>
      <c r="AA281" s="50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42"/>
      <c r="AP281" s="42"/>
      <c r="AQ281" s="42"/>
      <c r="AR281" s="42"/>
      <c r="AS281" s="51"/>
      <c r="AT281" s="51"/>
      <c r="AU281" s="51"/>
      <c r="AV281" s="42"/>
      <c r="AW281" s="42"/>
      <c r="AX281" s="42"/>
      <c r="AY281" s="42"/>
      <c r="AZ281" s="42"/>
      <c r="BA281" s="42"/>
    </row>
    <row r="282" ht="20.25" customHeight="1">
      <c r="B282" s="41"/>
      <c r="C282" s="42"/>
      <c r="D282" s="43"/>
      <c r="E282" s="44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8"/>
      <c r="W282" s="49"/>
      <c r="X282" s="49"/>
      <c r="Y282" s="42"/>
      <c r="Z282" s="42"/>
      <c r="AA282" s="50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42"/>
      <c r="AP282" s="42"/>
      <c r="AQ282" s="42"/>
      <c r="AR282" s="42"/>
      <c r="AS282" s="51"/>
      <c r="AT282" s="51"/>
      <c r="AU282" s="51"/>
      <c r="AV282" s="42"/>
      <c r="AW282" s="42"/>
      <c r="AX282" s="42"/>
      <c r="AY282" s="42"/>
      <c r="AZ282" s="42"/>
      <c r="BA282" s="42"/>
    </row>
    <row r="283" ht="20.25" customHeight="1">
      <c r="B283" s="41"/>
      <c r="C283" s="42"/>
      <c r="D283" s="43"/>
      <c r="E283" s="44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8"/>
      <c r="W283" s="49"/>
      <c r="X283" s="49"/>
      <c r="Y283" s="42"/>
      <c r="Z283" s="42"/>
      <c r="AA283" s="50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42"/>
      <c r="AP283" s="42"/>
      <c r="AQ283" s="42"/>
      <c r="AR283" s="42"/>
      <c r="AS283" s="51"/>
      <c r="AT283" s="51"/>
      <c r="AU283" s="51"/>
      <c r="AV283" s="42"/>
      <c r="AW283" s="42"/>
      <c r="AX283" s="42"/>
      <c r="AY283" s="42"/>
      <c r="AZ283" s="42"/>
      <c r="BA283" s="42"/>
    </row>
    <row r="284" ht="20.25" customHeight="1">
      <c r="B284" s="41"/>
      <c r="C284" s="42"/>
      <c r="D284" s="43"/>
      <c r="E284" s="44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8"/>
      <c r="W284" s="49"/>
      <c r="X284" s="49"/>
      <c r="Y284" s="42"/>
      <c r="Z284" s="42"/>
      <c r="AA284" s="50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42"/>
      <c r="AP284" s="42"/>
      <c r="AQ284" s="42"/>
      <c r="AR284" s="42"/>
      <c r="AS284" s="51"/>
      <c r="AT284" s="51"/>
      <c r="AU284" s="51"/>
      <c r="AV284" s="42"/>
      <c r="AW284" s="42"/>
      <c r="AX284" s="42"/>
      <c r="AY284" s="42"/>
      <c r="AZ284" s="42"/>
      <c r="BA284" s="42"/>
    </row>
    <row r="285" ht="20.25" customHeight="1">
      <c r="B285" s="41"/>
      <c r="C285" s="42"/>
      <c r="D285" s="43"/>
      <c r="E285" s="44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8"/>
      <c r="W285" s="49"/>
      <c r="X285" s="49"/>
      <c r="Y285" s="42"/>
      <c r="Z285" s="42"/>
      <c r="AA285" s="50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42"/>
      <c r="AP285" s="42"/>
      <c r="AQ285" s="42"/>
      <c r="AR285" s="42"/>
      <c r="AS285" s="51"/>
      <c r="AT285" s="51"/>
      <c r="AU285" s="51"/>
      <c r="AV285" s="42"/>
      <c r="AW285" s="42"/>
      <c r="AX285" s="42"/>
      <c r="AY285" s="42"/>
      <c r="AZ285" s="42"/>
      <c r="BA285" s="42"/>
    </row>
    <row r="286" ht="20.25" customHeight="1">
      <c r="B286" s="41"/>
      <c r="C286" s="42"/>
      <c r="D286" s="43"/>
      <c r="E286" s="44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8"/>
      <c r="W286" s="49"/>
      <c r="X286" s="49"/>
      <c r="Y286" s="42"/>
      <c r="Z286" s="42"/>
      <c r="AA286" s="50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42"/>
      <c r="AP286" s="42"/>
      <c r="AQ286" s="42"/>
      <c r="AR286" s="42"/>
      <c r="AS286" s="51"/>
      <c r="AT286" s="51"/>
      <c r="AU286" s="51"/>
      <c r="AV286" s="42"/>
      <c r="AW286" s="42"/>
      <c r="AX286" s="42"/>
      <c r="AY286" s="42"/>
      <c r="AZ286" s="42"/>
      <c r="BA286" s="42"/>
    </row>
    <row r="287" ht="20.25" customHeight="1">
      <c r="B287" s="41"/>
      <c r="C287" s="42"/>
      <c r="D287" s="43"/>
      <c r="E287" s="44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8"/>
      <c r="W287" s="49"/>
      <c r="X287" s="49"/>
      <c r="Y287" s="42"/>
      <c r="Z287" s="42"/>
      <c r="AA287" s="50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42"/>
      <c r="AP287" s="42"/>
      <c r="AQ287" s="42"/>
      <c r="AR287" s="42"/>
      <c r="AS287" s="51"/>
      <c r="AT287" s="51"/>
      <c r="AU287" s="51"/>
      <c r="AV287" s="42"/>
      <c r="AW287" s="42"/>
      <c r="AX287" s="42"/>
      <c r="AY287" s="42"/>
      <c r="AZ287" s="42"/>
      <c r="BA287" s="42"/>
    </row>
    <row r="288" ht="20.25" customHeight="1">
      <c r="B288" s="41"/>
      <c r="C288" s="42"/>
      <c r="D288" s="43"/>
      <c r="E288" s="44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8"/>
      <c r="W288" s="49"/>
      <c r="X288" s="49"/>
      <c r="Y288" s="42"/>
      <c r="Z288" s="42"/>
      <c r="AA288" s="50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42"/>
      <c r="AP288" s="42"/>
      <c r="AQ288" s="42"/>
      <c r="AR288" s="42"/>
      <c r="AS288" s="51"/>
      <c r="AT288" s="51"/>
      <c r="AU288" s="51"/>
      <c r="AV288" s="42"/>
      <c r="AW288" s="42"/>
      <c r="AX288" s="42"/>
      <c r="AY288" s="42"/>
      <c r="AZ288" s="42"/>
      <c r="BA288" s="42"/>
    </row>
    <row r="289" ht="20.25" customHeight="1">
      <c r="B289" s="41"/>
      <c r="C289" s="42"/>
      <c r="D289" s="43"/>
      <c r="E289" s="44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8"/>
      <c r="W289" s="49"/>
      <c r="X289" s="49"/>
      <c r="Y289" s="42"/>
      <c r="Z289" s="42"/>
      <c r="AA289" s="50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42"/>
      <c r="AP289" s="42"/>
      <c r="AQ289" s="42"/>
      <c r="AR289" s="42"/>
      <c r="AS289" s="51"/>
      <c r="AT289" s="51"/>
      <c r="AU289" s="51"/>
      <c r="AV289" s="42"/>
      <c r="AW289" s="42"/>
      <c r="AX289" s="42"/>
      <c r="AY289" s="42"/>
      <c r="AZ289" s="42"/>
      <c r="BA289" s="42"/>
    </row>
    <row r="290" ht="20.25" customHeight="1">
      <c r="B290" s="41"/>
      <c r="C290" s="42"/>
      <c r="D290" s="43"/>
      <c r="E290" s="44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8"/>
      <c r="W290" s="49"/>
      <c r="X290" s="49"/>
      <c r="Y290" s="42"/>
      <c r="Z290" s="42"/>
      <c r="AA290" s="50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42"/>
      <c r="AP290" s="42"/>
      <c r="AQ290" s="42"/>
      <c r="AR290" s="42"/>
      <c r="AS290" s="51"/>
      <c r="AT290" s="51"/>
      <c r="AU290" s="51"/>
      <c r="AV290" s="42"/>
      <c r="AW290" s="42"/>
      <c r="AX290" s="42"/>
      <c r="AY290" s="42"/>
      <c r="AZ290" s="42"/>
      <c r="BA290" s="42"/>
    </row>
    <row r="291" ht="20.25" customHeight="1">
      <c r="B291" s="41"/>
      <c r="C291" s="42"/>
      <c r="D291" s="43"/>
      <c r="E291" s="44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8"/>
      <c r="W291" s="49"/>
      <c r="X291" s="49"/>
      <c r="Y291" s="42"/>
      <c r="Z291" s="42"/>
      <c r="AA291" s="50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42"/>
      <c r="AP291" s="42"/>
      <c r="AQ291" s="42"/>
      <c r="AR291" s="42"/>
      <c r="AS291" s="51"/>
      <c r="AT291" s="51"/>
      <c r="AU291" s="51"/>
      <c r="AV291" s="42"/>
      <c r="AW291" s="42"/>
      <c r="AX291" s="42"/>
      <c r="AY291" s="42"/>
      <c r="AZ291" s="42"/>
      <c r="BA291" s="42"/>
    </row>
    <row r="292" ht="20.25" customHeight="1">
      <c r="B292" s="41"/>
      <c r="C292" s="42"/>
      <c r="D292" s="43"/>
      <c r="E292" s="44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8"/>
      <c r="W292" s="49"/>
      <c r="X292" s="49"/>
      <c r="Y292" s="42"/>
      <c r="Z292" s="42"/>
      <c r="AA292" s="50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42"/>
      <c r="AP292" s="42"/>
      <c r="AQ292" s="42"/>
      <c r="AR292" s="42"/>
      <c r="AS292" s="51"/>
      <c r="AT292" s="51"/>
      <c r="AU292" s="51"/>
      <c r="AV292" s="42"/>
      <c r="AW292" s="42"/>
      <c r="AX292" s="42"/>
      <c r="AY292" s="42"/>
      <c r="AZ292" s="42"/>
      <c r="BA292" s="42"/>
    </row>
    <row r="293" ht="20.25" customHeight="1">
      <c r="B293" s="41"/>
      <c r="C293" s="42"/>
      <c r="D293" s="43"/>
      <c r="E293" s="44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8"/>
      <c r="W293" s="49"/>
      <c r="X293" s="49"/>
      <c r="Y293" s="42"/>
      <c r="Z293" s="42"/>
      <c r="AA293" s="50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42"/>
      <c r="AP293" s="42"/>
      <c r="AQ293" s="42"/>
      <c r="AR293" s="42"/>
      <c r="AS293" s="51"/>
      <c r="AT293" s="51"/>
      <c r="AU293" s="51"/>
      <c r="AV293" s="42"/>
      <c r="AW293" s="42"/>
      <c r="AX293" s="42"/>
      <c r="AY293" s="42"/>
      <c r="AZ293" s="42"/>
      <c r="BA293" s="42"/>
    </row>
    <row r="294" ht="20.25" customHeight="1">
      <c r="B294" s="41"/>
      <c r="C294" s="42"/>
      <c r="D294" s="43"/>
      <c r="E294" s="44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8"/>
      <c r="W294" s="49"/>
      <c r="X294" s="49"/>
      <c r="Y294" s="42"/>
      <c r="Z294" s="42"/>
      <c r="AA294" s="50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42"/>
      <c r="AP294" s="42"/>
      <c r="AQ294" s="42"/>
      <c r="AR294" s="42"/>
      <c r="AS294" s="51"/>
      <c r="AT294" s="51"/>
      <c r="AU294" s="51"/>
      <c r="AV294" s="42"/>
      <c r="AW294" s="42"/>
      <c r="AX294" s="42"/>
      <c r="AY294" s="42"/>
      <c r="AZ294" s="42"/>
      <c r="BA294" s="42"/>
    </row>
    <row r="295" ht="20.25" customHeight="1">
      <c r="B295" s="41"/>
      <c r="C295" s="42"/>
      <c r="D295" s="43"/>
      <c r="E295" s="44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8"/>
      <c r="W295" s="49"/>
      <c r="X295" s="49"/>
      <c r="Y295" s="42"/>
      <c r="Z295" s="42"/>
      <c r="AA295" s="50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42"/>
      <c r="AP295" s="42"/>
      <c r="AQ295" s="42"/>
      <c r="AR295" s="42"/>
      <c r="AS295" s="51"/>
      <c r="AT295" s="51"/>
      <c r="AU295" s="51"/>
      <c r="AV295" s="42"/>
      <c r="AW295" s="42"/>
      <c r="AX295" s="42"/>
      <c r="AY295" s="42"/>
      <c r="AZ295" s="42"/>
      <c r="BA295" s="42"/>
    </row>
    <row r="296" ht="20.25" customHeight="1">
      <c r="B296" s="41"/>
      <c r="C296" s="42"/>
      <c r="D296" s="43"/>
      <c r="E296" s="44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8"/>
      <c r="W296" s="49"/>
      <c r="X296" s="49"/>
      <c r="Y296" s="42"/>
      <c r="Z296" s="42"/>
      <c r="AA296" s="50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42"/>
      <c r="AP296" s="42"/>
      <c r="AQ296" s="42"/>
      <c r="AR296" s="42"/>
      <c r="AS296" s="51"/>
      <c r="AT296" s="51"/>
      <c r="AU296" s="51"/>
      <c r="AV296" s="42"/>
      <c r="AW296" s="42"/>
      <c r="AX296" s="42"/>
      <c r="AY296" s="42"/>
      <c r="AZ296" s="42"/>
      <c r="BA296" s="42"/>
    </row>
    <row r="297" ht="20.25" customHeight="1">
      <c r="B297" s="41"/>
      <c r="C297" s="42"/>
      <c r="D297" s="43"/>
      <c r="E297" s="44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8"/>
      <c r="W297" s="49"/>
      <c r="X297" s="49"/>
      <c r="Y297" s="42"/>
      <c r="Z297" s="42"/>
      <c r="AA297" s="50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42"/>
      <c r="AP297" s="42"/>
      <c r="AQ297" s="42"/>
      <c r="AR297" s="42"/>
      <c r="AS297" s="51"/>
      <c r="AT297" s="51"/>
      <c r="AU297" s="51"/>
      <c r="AV297" s="42"/>
      <c r="AW297" s="42"/>
      <c r="AX297" s="42"/>
      <c r="AY297" s="42"/>
      <c r="AZ297" s="42"/>
      <c r="BA297" s="42"/>
    </row>
    <row r="298" ht="20.25" customHeight="1">
      <c r="B298" s="41"/>
      <c r="C298" s="42"/>
      <c r="D298" s="43"/>
      <c r="E298" s="44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8"/>
      <c r="W298" s="49"/>
      <c r="X298" s="49"/>
      <c r="Y298" s="42"/>
      <c r="Z298" s="42"/>
      <c r="AA298" s="50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42"/>
      <c r="AP298" s="42"/>
      <c r="AQ298" s="42"/>
      <c r="AR298" s="42"/>
      <c r="AS298" s="51"/>
      <c r="AT298" s="51"/>
      <c r="AU298" s="51"/>
      <c r="AV298" s="42"/>
      <c r="AW298" s="42"/>
      <c r="AX298" s="42"/>
      <c r="AY298" s="42"/>
      <c r="AZ298" s="42"/>
      <c r="BA298" s="42"/>
    </row>
    <row r="299" ht="20.25" customHeight="1">
      <c r="B299" s="41"/>
      <c r="C299" s="42"/>
      <c r="D299" s="43"/>
      <c r="E299" s="44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8"/>
      <c r="W299" s="49"/>
      <c r="X299" s="49"/>
      <c r="Y299" s="42"/>
      <c r="Z299" s="42"/>
      <c r="AA299" s="50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42"/>
      <c r="AP299" s="42"/>
      <c r="AQ299" s="42"/>
      <c r="AR299" s="42"/>
      <c r="AS299" s="51"/>
      <c r="AT299" s="51"/>
      <c r="AU299" s="51"/>
      <c r="AV299" s="42"/>
      <c r="AW299" s="42"/>
      <c r="AX299" s="42"/>
      <c r="AY299" s="42"/>
      <c r="AZ299" s="42"/>
      <c r="BA299" s="42"/>
    </row>
    <row r="300" ht="20.25" customHeight="1">
      <c r="B300" s="41"/>
      <c r="C300" s="42"/>
      <c r="D300" s="43"/>
      <c r="E300" s="44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8"/>
      <c r="W300" s="49"/>
      <c r="X300" s="49"/>
      <c r="Y300" s="42"/>
      <c r="Z300" s="42"/>
      <c r="AA300" s="50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42"/>
      <c r="AP300" s="42"/>
      <c r="AQ300" s="42"/>
      <c r="AR300" s="42"/>
      <c r="AS300" s="51"/>
      <c r="AT300" s="51"/>
      <c r="AU300" s="51"/>
      <c r="AV300" s="42"/>
      <c r="AW300" s="42"/>
      <c r="AX300" s="42"/>
      <c r="AY300" s="42"/>
      <c r="AZ300" s="42"/>
      <c r="BA300" s="42"/>
    </row>
    <row r="301" ht="20.25" customHeight="1">
      <c r="B301" s="41"/>
      <c r="C301" s="42"/>
      <c r="D301" s="43"/>
      <c r="E301" s="44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8"/>
      <c r="W301" s="49"/>
      <c r="X301" s="49"/>
      <c r="Y301" s="42"/>
      <c r="Z301" s="42"/>
      <c r="AA301" s="50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42"/>
      <c r="AP301" s="42"/>
      <c r="AQ301" s="42"/>
      <c r="AR301" s="42"/>
      <c r="AS301" s="51"/>
      <c r="AT301" s="51"/>
      <c r="AU301" s="51"/>
      <c r="AV301" s="42"/>
      <c r="AW301" s="42"/>
      <c r="AX301" s="42"/>
      <c r="AY301" s="42"/>
      <c r="AZ301" s="42"/>
      <c r="BA301" s="42"/>
    </row>
    <row r="302" ht="20.25" customHeight="1">
      <c r="B302" s="41"/>
      <c r="C302" s="42"/>
      <c r="D302" s="43"/>
      <c r="E302" s="44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8"/>
      <c r="W302" s="49"/>
      <c r="X302" s="49"/>
      <c r="Y302" s="42"/>
      <c r="Z302" s="42"/>
      <c r="AA302" s="50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42"/>
      <c r="AP302" s="42"/>
      <c r="AQ302" s="42"/>
      <c r="AR302" s="42"/>
      <c r="AS302" s="51"/>
      <c r="AT302" s="51"/>
      <c r="AU302" s="51"/>
      <c r="AV302" s="42"/>
      <c r="AW302" s="42"/>
      <c r="AX302" s="42"/>
      <c r="AY302" s="42"/>
      <c r="AZ302" s="42"/>
      <c r="BA302" s="42"/>
    </row>
    <row r="303" ht="20.25" customHeight="1">
      <c r="B303" s="41"/>
      <c r="C303" s="42"/>
      <c r="D303" s="43"/>
      <c r="E303" s="44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8"/>
      <c r="W303" s="49"/>
      <c r="X303" s="49"/>
      <c r="Y303" s="42"/>
      <c r="Z303" s="42"/>
      <c r="AA303" s="50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42"/>
      <c r="AP303" s="42"/>
      <c r="AQ303" s="42"/>
      <c r="AR303" s="42"/>
      <c r="AS303" s="51"/>
      <c r="AT303" s="51"/>
      <c r="AU303" s="51"/>
      <c r="AV303" s="42"/>
      <c r="AW303" s="42"/>
      <c r="AX303" s="42"/>
      <c r="AY303" s="42"/>
      <c r="AZ303" s="42"/>
      <c r="BA303" s="42"/>
    </row>
    <row r="304" ht="20.25" customHeight="1">
      <c r="B304" s="41"/>
      <c r="C304" s="42"/>
      <c r="D304" s="43"/>
      <c r="E304" s="44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8"/>
      <c r="W304" s="49"/>
      <c r="X304" s="49"/>
      <c r="Y304" s="42"/>
      <c r="Z304" s="42"/>
      <c r="AA304" s="50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42"/>
      <c r="AP304" s="42"/>
      <c r="AQ304" s="42"/>
      <c r="AR304" s="42"/>
      <c r="AS304" s="51"/>
      <c r="AT304" s="51"/>
      <c r="AU304" s="51"/>
      <c r="AV304" s="42"/>
      <c r="AW304" s="42"/>
      <c r="AX304" s="42"/>
      <c r="AY304" s="42"/>
      <c r="AZ304" s="42"/>
      <c r="BA304" s="42"/>
    </row>
    <row r="305" ht="20.25" customHeight="1">
      <c r="B305" s="41"/>
      <c r="C305" s="42"/>
      <c r="D305" s="43"/>
      <c r="E305" s="44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8"/>
      <c r="W305" s="49"/>
      <c r="X305" s="49"/>
      <c r="Y305" s="42"/>
      <c r="Z305" s="42"/>
      <c r="AA305" s="50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42"/>
      <c r="AP305" s="42"/>
      <c r="AQ305" s="42"/>
      <c r="AR305" s="42"/>
      <c r="AS305" s="51"/>
      <c r="AT305" s="51"/>
      <c r="AU305" s="51"/>
      <c r="AV305" s="42"/>
      <c r="AW305" s="42"/>
      <c r="AX305" s="42"/>
      <c r="AY305" s="42"/>
      <c r="AZ305" s="42"/>
      <c r="BA305" s="42"/>
    </row>
    <row r="306" ht="20.25" customHeight="1">
      <c r="B306" s="41"/>
      <c r="C306" s="42"/>
      <c r="D306" s="43"/>
      <c r="E306" s="44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8"/>
      <c r="W306" s="49"/>
      <c r="X306" s="49"/>
      <c r="Y306" s="42"/>
      <c r="Z306" s="42"/>
      <c r="AA306" s="50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42"/>
      <c r="AP306" s="42"/>
      <c r="AQ306" s="42"/>
      <c r="AR306" s="42"/>
      <c r="AS306" s="51"/>
      <c r="AT306" s="51"/>
      <c r="AU306" s="51"/>
      <c r="AV306" s="42"/>
      <c r="AW306" s="42"/>
      <c r="AX306" s="42"/>
      <c r="AY306" s="42"/>
      <c r="AZ306" s="42"/>
      <c r="BA306" s="42"/>
    </row>
    <row r="307" ht="20.25" customHeight="1">
      <c r="B307" s="41"/>
      <c r="C307" s="42"/>
      <c r="D307" s="43"/>
      <c r="E307" s="44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8"/>
      <c r="W307" s="49"/>
      <c r="X307" s="49"/>
      <c r="Y307" s="42"/>
      <c r="Z307" s="42"/>
      <c r="AA307" s="50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42"/>
      <c r="AP307" s="42"/>
      <c r="AQ307" s="42"/>
      <c r="AR307" s="42"/>
      <c r="AS307" s="51"/>
      <c r="AT307" s="51"/>
      <c r="AU307" s="51"/>
      <c r="AV307" s="42"/>
      <c r="AW307" s="42"/>
      <c r="AX307" s="42"/>
      <c r="AY307" s="42"/>
      <c r="AZ307" s="42"/>
      <c r="BA307" s="42"/>
    </row>
    <row r="308" ht="20.25" customHeight="1">
      <c r="B308" s="41"/>
      <c r="C308" s="42"/>
      <c r="D308" s="43"/>
      <c r="E308" s="44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8"/>
      <c r="W308" s="49"/>
      <c r="X308" s="49"/>
      <c r="Y308" s="42"/>
      <c r="Z308" s="42"/>
      <c r="AA308" s="50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42"/>
      <c r="AP308" s="42"/>
      <c r="AQ308" s="42"/>
      <c r="AR308" s="42"/>
      <c r="AS308" s="51"/>
      <c r="AT308" s="51"/>
      <c r="AU308" s="51"/>
      <c r="AV308" s="42"/>
      <c r="AW308" s="42"/>
      <c r="AX308" s="42"/>
      <c r="AY308" s="42"/>
      <c r="AZ308" s="42"/>
      <c r="BA308" s="42"/>
    </row>
    <row r="309" ht="20.25" customHeight="1">
      <c r="B309" s="41"/>
      <c r="C309" s="42"/>
      <c r="D309" s="43"/>
      <c r="E309" s="44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8"/>
      <c r="W309" s="49"/>
      <c r="X309" s="49"/>
      <c r="Y309" s="42"/>
      <c r="Z309" s="42"/>
      <c r="AA309" s="50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42"/>
      <c r="AP309" s="42"/>
      <c r="AQ309" s="42"/>
      <c r="AR309" s="42"/>
      <c r="AS309" s="51"/>
      <c r="AT309" s="51"/>
      <c r="AU309" s="51"/>
      <c r="AV309" s="42"/>
      <c r="AW309" s="42"/>
      <c r="AX309" s="42"/>
      <c r="AY309" s="42"/>
      <c r="AZ309" s="42"/>
      <c r="BA309" s="42"/>
    </row>
    <row r="310" ht="20.25" customHeight="1">
      <c r="B310" s="41"/>
      <c r="C310" s="42"/>
      <c r="D310" s="43"/>
      <c r="E310" s="44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8"/>
      <c r="W310" s="49"/>
      <c r="X310" s="49"/>
      <c r="Y310" s="42"/>
      <c r="Z310" s="42"/>
      <c r="AA310" s="50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42"/>
      <c r="AP310" s="42"/>
      <c r="AQ310" s="42"/>
      <c r="AR310" s="42"/>
      <c r="AS310" s="51"/>
      <c r="AT310" s="51"/>
      <c r="AU310" s="51"/>
      <c r="AV310" s="42"/>
      <c r="AW310" s="42"/>
      <c r="AX310" s="42"/>
      <c r="AY310" s="42"/>
      <c r="AZ310" s="42"/>
      <c r="BA310" s="42"/>
    </row>
    <row r="311" ht="20.25" customHeight="1">
      <c r="B311" s="41"/>
      <c r="C311" s="42"/>
      <c r="D311" s="43"/>
      <c r="E311" s="44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8"/>
      <c r="W311" s="49"/>
      <c r="X311" s="49"/>
      <c r="Y311" s="42"/>
      <c r="Z311" s="42"/>
      <c r="AA311" s="50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42"/>
      <c r="AP311" s="42"/>
      <c r="AQ311" s="42"/>
      <c r="AR311" s="42"/>
      <c r="AS311" s="51"/>
      <c r="AT311" s="51"/>
      <c r="AU311" s="51"/>
      <c r="AV311" s="42"/>
      <c r="AW311" s="42"/>
      <c r="AX311" s="42"/>
      <c r="AY311" s="42"/>
      <c r="AZ311" s="42"/>
      <c r="BA311" s="42"/>
    </row>
    <row r="312" ht="20.25" customHeight="1">
      <c r="B312" s="41"/>
      <c r="C312" s="42"/>
      <c r="D312" s="43"/>
      <c r="E312" s="44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8"/>
      <c r="W312" s="49"/>
      <c r="X312" s="49"/>
      <c r="Y312" s="42"/>
      <c r="Z312" s="42"/>
      <c r="AA312" s="50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42"/>
      <c r="AP312" s="42"/>
      <c r="AQ312" s="42"/>
      <c r="AR312" s="42"/>
      <c r="AS312" s="51"/>
      <c r="AT312" s="51"/>
      <c r="AU312" s="51"/>
      <c r="AV312" s="42"/>
      <c r="AW312" s="42"/>
      <c r="AX312" s="42"/>
      <c r="AY312" s="42"/>
      <c r="AZ312" s="42"/>
      <c r="BA312" s="42"/>
    </row>
    <row r="313" ht="20.25" customHeight="1">
      <c r="B313" s="41"/>
      <c r="C313" s="42"/>
      <c r="D313" s="43"/>
      <c r="E313" s="44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8"/>
      <c r="W313" s="49"/>
      <c r="X313" s="49"/>
      <c r="Y313" s="42"/>
      <c r="Z313" s="42"/>
      <c r="AA313" s="50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42"/>
      <c r="AP313" s="42"/>
      <c r="AQ313" s="42"/>
      <c r="AR313" s="42"/>
      <c r="AS313" s="51"/>
      <c r="AT313" s="51"/>
      <c r="AU313" s="51"/>
      <c r="AV313" s="42"/>
      <c r="AW313" s="42"/>
      <c r="AX313" s="42"/>
      <c r="AY313" s="42"/>
      <c r="AZ313" s="42"/>
      <c r="BA313" s="42"/>
    </row>
    <row r="314" ht="20.25" customHeight="1">
      <c r="B314" s="41"/>
      <c r="C314" s="42"/>
      <c r="D314" s="43"/>
      <c r="E314" s="44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8"/>
      <c r="W314" s="49"/>
      <c r="X314" s="49"/>
      <c r="Y314" s="42"/>
      <c r="Z314" s="42"/>
      <c r="AA314" s="50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42"/>
      <c r="AP314" s="42"/>
      <c r="AQ314" s="42"/>
      <c r="AR314" s="42"/>
      <c r="AS314" s="51"/>
      <c r="AT314" s="51"/>
      <c r="AU314" s="51"/>
      <c r="AV314" s="42"/>
      <c r="AW314" s="42"/>
      <c r="AX314" s="42"/>
      <c r="AY314" s="42"/>
      <c r="AZ314" s="42"/>
      <c r="BA314" s="42"/>
    </row>
    <row r="315" ht="20.25" customHeight="1">
      <c r="B315" s="41"/>
      <c r="C315" s="42"/>
      <c r="D315" s="43"/>
      <c r="E315" s="44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8"/>
      <c r="W315" s="49"/>
      <c r="X315" s="49"/>
      <c r="Y315" s="42"/>
      <c r="Z315" s="42"/>
      <c r="AA315" s="50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42"/>
      <c r="AP315" s="42"/>
      <c r="AQ315" s="42"/>
      <c r="AR315" s="42"/>
      <c r="AS315" s="51"/>
      <c r="AT315" s="51"/>
      <c r="AU315" s="51"/>
      <c r="AV315" s="42"/>
      <c r="AW315" s="42"/>
      <c r="AX315" s="42"/>
      <c r="AY315" s="42"/>
      <c r="AZ315" s="42"/>
      <c r="BA315" s="42"/>
    </row>
    <row r="316" ht="20.25" customHeight="1">
      <c r="B316" s="41"/>
      <c r="C316" s="42"/>
      <c r="D316" s="43"/>
      <c r="E316" s="44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8"/>
      <c r="W316" s="49"/>
      <c r="X316" s="49"/>
      <c r="Y316" s="42"/>
      <c r="Z316" s="42"/>
      <c r="AA316" s="50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42"/>
      <c r="AP316" s="42"/>
      <c r="AQ316" s="42"/>
      <c r="AR316" s="42"/>
      <c r="AS316" s="51"/>
      <c r="AT316" s="51"/>
      <c r="AU316" s="51"/>
      <c r="AV316" s="42"/>
      <c r="AW316" s="42"/>
      <c r="AX316" s="42"/>
      <c r="AY316" s="42"/>
      <c r="AZ316" s="42"/>
      <c r="BA316" s="42"/>
    </row>
    <row r="317" ht="20.25" customHeight="1">
      <c r="B317" s="41"/>
      <c r="C317" s="42"/>
      <c r="D317" s="43"/>
      <c r="E317" s="44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8"/>
      <c r="W317" s="49"/>
      <c r="X317" s="49"/>
      <c r="Y317" s="42"/>
      <c r="Z317" s="42"/>
      <c r="AA317" s="50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42"/>
      <c r="AP317" s="42"/>
      <c r="AQ317" s="42"/>
      <c r="AR317" s="42"/>
      <c r="AS317" s="51"/>
      <c r="AT317" s="51"/>
      <c r="AU317" s="51"/>
      <c r="AV317" s="42"/>
      <c r="AW317" s="42"/>
      <c r="AX317" s="42"/>
      <c r="AY317" s="42"/>
      <c r="AZ317" s="42"/>
      <c r="BA317" s="42"/>
    </row>
    <row r="318" ht="20.25" customHeight="1">
      <c r="B318" s="41"/>
      <c r="C318" s="42"/>
      <c r="D318" s="43"/>
      <c r="E318" s="44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8"/>
      <c r="W318" s="49"/>
      <c r="X318" s="49"/>
      <c r="Y318" s="42"/>
      <c r="Z318" s="42"/>
      <c r="AA318" s="50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42"/>
      <c r="AP318" s="42"/>
      <c r="AQ318" s="42"/>
      <c r="AR318" s="42"/>
      <c r="AS318" s="51"/>
      <c r="AT318" s="51"/>
      <c r="AU318" s="51"/>
      <c r="AV318" s="42"/>
      <c r="AW318" s="42"/>
      <c r="AX318" s="42"/>
      <c r="AY318" s="42"/>
      <c r="AZ318" s="42"/>
      <c r="BA318" s="42"/>
    </row>
    <row r="319" ht="20.25" customHeight="1">
      <c r="B319" s="41"/>
      <c r="C319" s="42"/>
      <c r="D319" s="43"/>
      <c r="E319" s="44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8"/>
      <c r="W319" s="49"/>
      <c r="X319" s="49"/>
      <c r="Y319" s="42"/>
      <c r="Z319" s="42"/>
      <c r="AA319" s="50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42"/>
      <c r="AP319" s="42"/>
      <c r="AQ319" s="42"/>
      <c r="AR319" s="42"/>
      <c r="AS319" s="51"/>
      <c r="AT319" s="51"/>
      <c r="AU319" s="51"/>
      <c r="AV319" s="42"/>
      <c r="AW319" s="42"/>
      <c r="AX319" s="42"/>
      <c r="AY319" s="42"/>
      <c r="AZ319" s="42"/>
      <c r="BA319" s="42"/>
    </row>
    <row r="320" ht="20.25" customHeight="1">
      <c r="B320" s="41"/>
      <c r="C320" s="42"/>
      <c r="D320" s="43"/>
      <c r="E320" s="44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8"/>
      <c r="W320" s="49"/>
      <c r="X320" s="49"/>
      <c r="Y320" s="42"/>
      <c r="Z320" s="42"/>
      <c r="AA320" s="50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42"/>
      <c r="AP320" s="42"/>
      <c r="AQ320" s="42"/>
      <c r="AR320" s="42"/>
      <c r="AS320" s="51"/>
      <c r="AT320" s="51"/>
      <c r="AU320" s="51"/>
      <c r="AV320" s="42"/>
      <c r="AW320" s="42"/>
      <c r="AX320" s="42"/>
      <c r="AY320" s="42"/>
      <c r="AZ320" s="42"/>
      <c r="BA320" s="42"/>
    </row>
    <row r="321" ht="20.25" customHeight="1">
      <c r="B321" s="41"/>
      <c r="C321" s="42"/>
      <c r="D321" s="43"/>
      <c r="E321" s="44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8"/>
      <c r="W321" s="49"/>
      <c r="X321" s="49"/>
      <c r="Y321" s="42"/>
      <c r="Z321" s="42"/>
      <c r="AA321" s="50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42"/>
      <c r="AP321" s="42"/>
      <c r="AQ321" s="42"/>
      <c r="AR321" s="42"/>
      <c r="AS321" s="51"/>
      <c r="AT321" s="51"/>
      <c r="AU321" s="51"/>
      <c r="AV321" s="42"/>
      <c r="AW321" s="42"/>
      <c r="AX321" s="42"/>
      <c r="AY321" s="42"/>
      <c r="AZ321" s="42"/>
      <c r="BA321" s="42"/>
    </row>
    <row r="322" ht="20.25" customHeight="1">
      <c r="B322" s="41"/>
      <c r="C322" s="42"/>
      <c r="D322" s="43"/>
      <c r="E322" s="44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8"/>
      <c r="W322" s="49"/>
      <c r="X322" s="49"/>
      <c r="Y322" s="42"/>
      <c r="Z322" s="42"/>
      <c r="AA322" s="50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42"/>
      <c r="AP322" s="42"/>
      <c r="AQ322" s="42"/>
      <c r="AR322" s="42"/>
      <c r="AS322" s="51"/>
      <c r="AT322" s="51"/>
      <c r="AU322" s="51"/>
      <c r="AV322" s="42"/>
      <c r="AW322" s="42"/>
      <c r="AX322" s="42"/>
      <c r="AY322" s="42"/>
      <c r="AZ322" s="42"/>
      <c r="BA322" s="42"/>
    </row>
    <row r="323" ht="20.25" customHeight="1">
      <c r="B323" s="41"/>
      <c r="C323" s="42"/>
      <c r="D323" s="43"/>
      <c r="E323" s="44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8"/>
      <c r="W323" s="49"/>
      <c r="X323" s="49"/>
      <c r="Y323" s="42"/>
      <c r="Z323" s="42"/>
      <c r="AA323" s="50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42"/>
      <c r="AP323" s="42"/>
      <c r="AQ323" s="42"/>
      <c r="AR323" s="42"/>
      <c r="AS323" s="51"/>
      <c r="AT323" s="51"/>
      <c r="AU323" s="51"/>
      <c r="AV323" s="42"/>
      <c r="AW323" s="42"/>
      <c r="AX323" s="42"/>
      <c r="AY323" s="42"/>
      <c r="AZ323" s="42"/>
      <c r="BA323" s="42"/>
    </row>
    <row r="324" ht="20.25" customHeight="1">
      <c r="B324" s="41"/>
      <c r="C324" s="42"/>
      <c r="D324" s="43"/>
      <c r="E324" s="44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8"/>
      <c r="W324" s="49"/>
      <c r="X324" s="49"/>
      <c r="Y324" s="42"/>
      <c r="Z324" s="42"/>
      <c r="AA324" s="50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42"/>
      <c r="AP324" s="42"/>
      <c r="AQ324" s="42"/>
      <c r="AR324" s="42"/>
      <c r="AS324" s="51"/>
      <c r="AT324" s="51"/>
      <c r="AU324" s="51"/>
      <c r="AV324" s="42"/>
      <c r="AW324" s="42"/>
      <c r="AX324" s="42"/>
      <c r="AY324" s="42"/>
      <c r="AZ324" s="42"/>
      <c r="BA324" s="42"/>
    </row>
    <row r="325" ht="20.25" customHeight="1">
      <c r="B325" s="41"/>
      <c r="C325" s="42"/>
      <c r="D325" s="43"/>
      <c r="E325" s="44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8"/>
      <c r="W325" s="49"/>
      <c r="X325" s="49"/>
      <c r="Y325" s="42"/>
      <c r="Z325" s="42"/>
      <c r="AA325" s="50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42"/>
      <c r="AP325" s="42"/>
      <c r="AQ325" s="42"/>
      <c r="AR325" s="42"/>
      <c r="AS325" s="51"/>
      <c r="AT325" s="51"/>
      <c r="AU325" s="51"/>
      <c r="AV325" s="42"/>
      <c r="AW325" s="42"/>
      <c r="AX325" s="42"/>
      <c r="AY325" s="42"/>
      <c r="AZ325" s="42"/>
      <c r="BA325" s="42"/>
    </row>
    <row r="326" ht="20.25" customHeight="1">
      <c r="B326" s="41"/>
      <c r="C326" s="42"/>
      <c r="D326" s="43"/>
      <c r="E326" s="44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8"/>
      <c r="W326" s="49"/>
      <c r="X326" s="49"/>
      <c r="Y326" s="42"/>
      <c r="Z326" s="42"/>
      <c r="AA326" s="50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42"/>
      <c r="AP326" s="42"/>
      <c r="AQ326" s="42"/>
      <c r="AR326" s="42"/>
      <c r="AS326" s="51"/>
      <c r="AT326" s="51"/>
      <c r="AU326" s="51"/>
      <c r="AV326" s="42"/>
      <c r="AW326" s="42"/>
      <c r="AX326" s="42"/>
      <c r="AY326" s="42"/>
      <c r="AZ326" s="42"/>
      <c r="BA326" s="42"/>
    </row>
    <row r="327" ht="20.25" customHeight="1">
      <c r="B327" s="41"/>
      <c r="C327" s="42"/>
      <c r="D327" s="43"/>
      <c r="E327" s="44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8"/>
      <c r="W327" s="49"/>
      <c r="X327" s="49"/>
      <c r="Y327" s="42"/>
      <c r="Z327" s="42"/>
      <c r="AA327" s="50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42"/>
      <c r="AP327" s="42"/>
      <c r="AQ327" s="42"/>
      <c r="AR327" s="42"/>
      <c r="AS327" s="51"/>
      <c r="AT327" s="51"/>
      <c r="AU327" s="51"/>
      <c r="AV327" s="42"/>
      <c r="AW327" s="42"/>
      <c r="AX327" s="42"/>
      <c r="AY327" s="42"/>
      <c r="AZ327" s="42"/>
      <c r="BA327" s="42"/>
    </row>
    <row r="328" ht="20.25" customHeight="1">
      <c r="B328" s="41"/>
      <c r="C328" s="42"/>
      <c r="D328" s="43"/>
      <c r="E328" s="44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8"/>
      <c r="W328" s="49"/>
      <c r="X328" s="49"/>
      <c r="Y328" s="42"/>
      <c r="Z328" s="42"/>
      <c r="AA328" s="50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42"/>
      <c r="AP328" s="42"/>
      <c r="AQ328" s="42"/>
      <c r="AR328" s="42"/>
      <c r="AS328" s="51"/>
      <c r="AT328" s="51"/>
      <c r="AU328" s="51"/>
      <c r="AV328" s="42"/>
      <c r="AW328" s="42"/>
      <c r="AX328" s="42"/>
      <c r="AY328" s="42"/>
      <c r="AZ328" s="42"/>
      <c r="BA328" s="42"/>
    </row>
    <row r="329" ht="20.25" customHeight="1">
      <c r="B329" s="41"/>
      <c r="C329" s="42"/>
      <c r="D329" s="43"/>
      <c r="E329" s="44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8"/>
      <c r="W329" s="49"/>
      <c r="X329" s="49"/>
      <c r="Y329" s="42"/>
      <c r="Z329" s="42"/>
      <c r="AA329" s="50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42"/>
      <c r="AP329" s="42"/>
      <c r="AQ329" s="42"/>
      <c r="AR329" s="42"/>
      <c r="AS329" s="51"/>
      <c r="AT329" s="51"/>
      <c r="AU329" s="51"/>
      <c r="AV329" s="42"/>
      <c r="AW329" s="42"/>
      <c r="AX329" s="42"/>
      <c r="AY329" s="42"/>
      <c r="AZ329" s="42"/>
      <c r="BA329" s="42"/>
    </row>
    <row r="330" ht="20.25" customHeight="1">
      <c r="B330" s="41"/>
      <c r="C330" s="42"/>
      <c r="D330" s="43"/>
      <c r="E330" s="44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8"/>
      <c r="W330" s="49"/>
      <c r="X330" s="49"/>
      <c r="Y330" s="42"/>
      <c r="Z330" s="42"/>
      <c r="AA330" s="50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42"/>
      <c r="AP330" s="42"/>
      <c r="AQ330" s="42"/>
      <c r="AR330" s="42"/>
      <c r="AS330" s="51"/>
      <c r="AT330" s="51"/>
      <c r="AU330" s="51"/>
      <c r="AV330" s="42"/>
      <c r="AW330" s="42"/>
      <c r="AX330" s="42"/>
      <c r="AY330" s="42"/>
      <c r="AZ330" s="42"/>
      <c r="BA330" s="42"/>
    </row>
    <row r="331" ht="20.25" customHeight="1">
      <c r="B331" s="41"/>
      <c r="C331" s="42"/>
      <c r="D331" s="43"/>
      <c r="E331" s="44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8"/>
      <c r="W331" s="49"/>
      <c r="X331" s="49"/>
      <c r="Y331" s="42"/>
      <c r="Z331" s="42"/>
      <c r="AA331" s="50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42"/>
      <c r="AP331" s="42"/>
      <c r="AQ331" s="42"/>
      <c r="AR331" s="42"/>
      <c r="AS331" s="51"/>
      <c r="AT331" s="51"/>
      <c r="AU331" s="51"/>
      <c r="AV331" s="42"/>
      <c r="AW331" s="42"/>
      <c r="AX331" s="42"/>
      <c r="AY331" s="42"/>
      <c r="AZ331" s="42"/>
      <c r="BA331" s="42"/>
    </row>
    <row r="332" ht="20.25" customHeight="1">
      <c r="B332" s="41"/>
      <c r="C332" s="42"/>
      <c r="D332" s="43"/>
      <c r="E332" s="44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8"/>
      <c r="W332" s="49"/>
      <c r="X332" s="49"/>
      <c r="Y332" s="42"/>
      <c r="Z332" s="42"/>
      <c r="AA332" s="50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42"/>
      <c r="AP332" s="42"/>
      <c r="AQ332" s="42"/>
      <c r="AR332" s="42"/>
      <c r="AS332" s="51"/>
      <c r="AT332" s="51"/>
      <c r="AU332" s="51"/>
      <c r="AV332" s="42"/>
      <c r="AW332" s="42"/>
      <c r="AX332" s="42"/>
      <c r="AY332" s="42"/>
      <c r="AZ332" s="42"/>
      <c r="BA332" s="42"/>
    </row>
    <row r="333" ht="20.25" customHeight="1">
      <c r="B333" s="41"/>
      <c r="C333" s="42"/>
      <c r="D333" s="43"/>
      <c r="E333" s="44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8"/>
      <c r="W333" s="49"/>
      <c r="X333" s="49"/>
      <c r="Y333" s="42"/>
      <c r="Z333" s="42"/>
      <c r="AA333" s="50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42"/>
      <c r="AP333" s="42"/>
      <c r="AQ333" s="42"/>
      <c r="AR333" s="42"/>
      <c r="AS333" s="51"/>
      <c r="AT333" s="51"/>
      <c r="AU333" s="51"/>
      <c r="AV333" s="42"/>
      <c r="AW333" s="42"/>
      <c r="AX333" s="42"/>
      <c r="AY333" s="42"/>
      <c r="AZ333" s="42"/>
      <c r="BA333" s="42"/>
    </row>
    <row r="334" ht="20.25" customHeight="1">
      <c r="B334" s="41"/>
      <c r="C334" s="42"/>
      <c r="D334" s="43"/>
      <c r="E334" s="44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8"/>
      <c r="W334" s="49"/>
      <c r="X334" s="49"/>
      <c r="Y334" s="42"/>
      <c r="Z334" s="42"/>
      <c r="AA334" s="50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42"/>
      <c r="AP334" s="42"/>
      <c r="AQ334" s="42"/>
      <c r="AR334" s="42"/>
      <c r="AS334" s="51"/>
      <c r="AT334" s="51"/>
      <c r="AU334" s="51"/>
      <c r="AV334" s="42"/>
      <c r="AW334" s="42"/>
      <c r="AX334" s="42"/>
      <c r="AY334" s="42"/>
      <c r="AZ334" s="42"/>
      <c r="BA334" s="42"/>
    </row>
    <row r="335" ht="20.25" customHeight="1">
      <c r="B335" s="41"/>
      <c r="C335" s="42"/>
      <c r="D335" s="43"/>
      <c r="E335" s="44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8"/>
      <c r="W335" s="49"/>
      <c r="X335" s="49"/>
      <c r="Y335" s="42"/>
      <c r="Z335" s="42"/>
      <c r="AA335" s="50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42"/>
      <c r="AP335" s="42"/>
      <c r="AQ335" s="42"/>
      <c r="AR335" s="42"/>
      <c r="AS335" s="51"/>
      <c r="AT335" s="51"/>
      <c r="AU335" s="51"/>
      <c r="AV335" s="42"/>
      <c r="AW335" s="42"/>
      <c r="AX335" s="42"/>
      <c r="AY335" s="42"/>
      <c r="AZ335" s="42"/>
      <c r="BA335" s="42"/>
    </row>
    <row r="336" ht="20.25" customHeight="1">
      <c r="B336" s="41"/>
      <c r="C336" s="42"/>
      <c r="D336" s="43"/>
      <c r="E336" s="44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8"/>
      <c r="W336" s="49"/>
      <c r="X336" s="49"/>
      <c r="Y336" s="42"/>
      <c r="Z336" s="42"/>
      <c r="AA336" s="50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42"/>
      <c r="AP336" s="42"/>
      <c r="AQ336" s="42"/>
      <c r="AR336" s="42"/>
      <c r="AS336" s="51"/>
      <c r="AT336" s="51"/>
      <c r="AU336" s="51"/>
      <c r="AV336" s="42"/>
      <c r="AW336" s="42"/>
      <c r="AX336" s="42"/>
      <c r="AY336" s="42"/>
      <c r="AZ336" s="42"/>
      <c r="BA336" s="42"/>
    </row>
    <row r="337" ht="20.25" customHeight="1">
      <c r="B337" s="41"/>
      <c r="C337" s="42"/>
      <c r="D337" s="43"/>
      <c r="E337" s="44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8"/>
      <c r="W337" s="49"/>
      <c r="X337" s="49"/>
      <c r="Y337" s="42"/>
      <c r="Z337" s="42"/>
      <c r="AA337" s="50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42"/>
      <c r="AP337" s="42"/>
      <c r="AQ337" s="42"/>
      <c r="AR337" s="42"/>
      <c r="AS337" s="51"/>
      <c r="AT337" s="51"/>
      <c r="AU337" s="51"/>
      <c r="AV337" s="42"/>
      <c r="AW337" s="42"/>
      <c r="AX337" s="42"/>
      <c r="AY337" s="42"/>
      <c r="AZ337" s="42"/>
      <c r="BA337" s="42"/>
    </row>
    <row r="338" ht="20.25" customHeight="1">
      <c r="B338" s="41"/>
      <c r="C338" s="42"/>
      <c r="D338" s="43"/>
      <c r="E338" s="44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8"/>
      <c r="W338" s="49"/>
      <c r="X338" s="49"/>
      <c r="Y338" s="42"/>
      <c r="Z338" s="42"/>
      <c r="AA338" s="50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42"/>
      <c r="AP338" s="42"/>
      <c r="AQ338" s="42"/>
      <c r="AR338" s="42"/>
      <c r="AS338" s="51"/>
      <c r="AT338" s="51"/>
      <c r="AU338" s="51"/>
      <c r="AV338" s="42"/>
      <c r="AW338" s="42"/>
      <c r="AX338" s="42"/>
      <c r="AY338" s="42"/>
      <c r="AZ338" s="42"/>
      <c r="BA338" s="42"/>
    </row>
    <row r="339" ht="20.25" customHeight="1">
      <c r="B339" s="41"/>
      <c r="C339" s="42"/>
      <c r="D339" s="43"/>
      <c r="E339" s="44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8"/>
      <c r="W339" s="49"/>
      <c r="X339" s="49"/>
      <c r="Y339" s="42"/>
      <c r="Z339" s="42"/>
      <c r="AA339" s="50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42"/>
      <c r="AP339" s="42"/>
      <c r="AQ339" s="42"/>
      <c r="AR339" s="42"/>
      <c r="AS339" s="51"/>
      <c r="AT339" s="51"/>
      <c r="AU339" s="51"/>
      <c r="AV339" s="42"/>
      <c r="AW339" s="42"/>
      <c r="AX339" s="42"/>
      <c r="AY339" s="42"/>
      <c r="AZ339" s="42"/>
      <c r="BA339" s="42"/>
    </row>
    <row r="340" ht="20.25" customHeight="1">
      <c r="B340" s="41"/>
      <c r="C340" s="42"/>
      <c r="D340" s="43"/>
      <c r="E340" s="44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8"/>
      <c r="W340" s="49"/>
      <c r="X340" s="49"/>
      <c r="Y340" s="42"/>
      <c r="Z340" s="42"/>
      <c r="AA340" s="50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42"/>
      <c r="AP340" s="42"/>
      <c r="AQ340" s="42"/>
      <c r="AR340" s="42"/>
      <c r="AS340" s="51"/>
      <c r="AT340" s="51"/>
      <c r="AU340" s="51"/>
      <c r="AV340" s="42"/>
      <c r="AW340" s="42"/>
      <c r="AX340" s="42"/>
      <c r="AY340" s="42"/>
      <c r="AZ340" s="42"/>
      <c r="BA340" s="42"/>
    </row>
    <row r="341" ht="20.25" customHeight="1">
      <c r="B341" s="41"/>
      <c r="C341" s="42"/>
      <c r="D341" s="43"/>
      <c r="E341" s="44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8"/>
      <c r="W341" s="49"/>
      <c r="X341" s="49"/>
      <c r="Y341" s="42"/>
      <c r="Z341" s="42"/>
      <c r="AA341" s="50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42"/>
      <c r="AP341" s="42"/>
      <c r="AQ341" s="42"/>
      <c r="AR341" s="42"/>
      <c r="AS341" s="51"/>
      <c r="AT341" s="51"/>
      <c r="AU341" s="51"/>
      <c r="AV341" s="42"/>
      <c r="AW341" s="42"/>
      <c r="AX341" s="42"/>
      <c r="AY341" s="42"/>
      <c r="AZ341" s="42"/>
      <c r="BA341" s="42"/>
    </row>
    <row r="342" ht="20.25" customHeight="1">
      <c r="B342" s="41"/>
      <c r="C342" s="42"/>
      <c r="D342" s="43"/>
      <c r="E342" s="44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8"/>
      <c r="W342" s="49"/>
      <c r="X342" s="49"/>
      <c r="Y342" s="42"/>
      <c r="Z342" s="42"/>
      <c r="AA342" s="50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42"/>
      <c r="AP342" s="42"/>
      <c r="AQ342" s="42"/>
      <c r="AR342" s="42"/>
      <c r="AS342" s="51"/>
      <c r="AT342" s="51"/>
      <c r="AU342" s="51"/>
      <c r="AV342" s="42"/>
      <c r="AW342" s="42"/>
      <c r="AX342" s="42"/>
      <c r="AY342" s="42"/>
      <c r="AZ342" s="42"/>
      <c r="BA342" s="42"/>
    </row>
    <row r="343" ht="20.25" customHeight="1">
      <c r="B343" s="41"/>
      <c r="C343" s="42"/>
      <c r="D343" s="43"/>
      <c r="E343" s="44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8"/>
      <c r="W343" s="49"/>
      <c r="X343" s="49"/>
      <c r="Y343" s="42"/>
      <c r="Z343" s="42"/>
      <c r="AA343" s="50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42"/>
      <c r="AP343" s="42"/>
      <c r="AQ343" s="42"/>
      <c r="AR343" s="42"/>
      <c r="AS343" s="51"/>
      <c r="AT343" s="51"/>
      <c r="AU343" s="51"/>
      <c r="AV343" s="42"/>
      <c r="AW343" s="42"/>
      <c r="AX343" s="42"/>
      <c r="AY343" s="42"/>
      <c r="AZ343" s="42"/>
      <c r="BA343" s="42"/>
    </row>
    <row r="344" ht="20.25" customHeight="1">
      <c r="B344" s="41"/>
      <c r="C344" s="42"/>
      <c r="D344" s="43"/>
      <c r="E344" s="44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8"/>
      <c r="W344" s="49"/>
      <c r="X344" s="49"/>
      <c r="Y344" s="42"/>
      <c r="Z344" s="42"/>
      <c r="AA344" s="50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42"/>
      <c r="AP344" s="42"/>
      <c r="AQ344" s="42"/>
      <c r="AR344" s="42"/>
      <c r="AS344" s="51"/>
      <c r="AT344" s="51"/>
      <c r="AU344" s="51"/>
      <c r="AV344" s="42"/>
      <c r="AW344" s="42"/>
      <c r="AX344" s="42"/>
      <c r="AY344" s="42"/>
      <c r="AZ344" s="42"/>
      <c r="BA344" s="42"/>
    </row>
    <row r="345" ht="20.25" customHeight="1">
      <c r="B345" s="41"/>
      <c r="C345" s="42"/>
      <c r="D345" s="43"/>
      <c r="E345" s="44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8"/>
      <c r="W345" s="49"/>
      <c r="X345" s="49"/>
      <c r="Y345" s="42"/>
      <c r="Z345" s="42"/>
      <c r="AA345" s="50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42"/>
      <c r="AP345" s="42"/>
      <c r="AQ345" s="42"/>
      <c r="AR345" s="42"/>
      <c r="AS345" s="51"/>
      <c r="AT345" s="51"/>
      <c r="AU345" s="51"/>
      <c r="AV345" s="42"/>
      <c r="AW345" s="42"/>
      <c r="AX345" s="42"/>
      <c r="AY345" s="42"/>
      <c r="AZ345" s="42"/>
      <c r="BA345" s="42"/>
    </row>
    <row r="346" ht="20.25" customHeight="1">
      <c r="B346" s="41"/>
      <c r="C346" s="42"/>
      <c r="D346" s="43"/>
      <c r="E346" s="44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8"/>
      <c r="W346" s="49"/>
      <c r="X346" s="49"/>
      <c r="Y346" s="42"/>
      <c r="Z346" s="42"/>
      <c r="AA346" s="50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42"/>
      <c r="AP346" s="42"/>
      <c r="AQ346" s="42"/>
      <c r="AR346" s="42"/>
      <c r="AS346" s="51"/>
      <c r="AT346" s="51"/>
      <c r="AU346" s="51"/>
      <c r="AV346" s="42"/>
      <c r="AW346" s="42"/>
      <c r="AX346" s="42"/>
      <c r="AY346" s="42"/>
      <c r="AZ346" s="42"/>
      <c r="BA346" s="42"/>
    </row>
    <row r="347" ht="20.25" customHeight="1">
      <c r="B347" s="41"/>
      <c r="C347" s="42"/>
      <c r="D347" s="43"/>
      <c r="E347" s="44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8"/>
      <c r="W347" s="49"/>
      <c r="X347" s="49"/>
      <c r="Y347" s="42"/>
      <c r="Z347" s="42"/>
      <c r="AA347" s="50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42"/>
      <c r="AP347" s="42"/>
      <c r="AQ347" s="42"/>
      <c r="AR347" s="42"/>
      <c r="AS347" s="51"/>
      <c r="AT347" s="51"/>
      <c r="AU347" s="51"/>
      <c r="AV347" s="42"/>
      <c r="AW347" s="42"/>
      <c r="AX347" s="42"/>
      <c r="AY347" s="42"/>
      <c r="AZ347" s="42"/>
      <c r="BA347" s="42"/>
    </row>
    <row r="348" ht="20.25" customHeight="1">
      <c r="B348" s="41"/>
      <c r="C348" s="42"/>
      <c r="D348" s="43"/>
      <c r="E348" s="44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8"/>
      <c r="W348" s="49"/>
      <c r="X348" s="49"/>
      <c r="Y348" s="42"/>
      <c r="Z348" s="42"/>
      <c r="AA348" s="50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42"/>
      <c r="AP348" s="42"/>
      <c r="AQ348" s="42"/>
      <c r="AR348" s="42"/>
      <c r="AS348" s="51"/>
      <c r="AT348" s="51"/>
      <c r="AU348" s="51"/>
      <c r="AV348" s="42"/>
      <c r="AW348" s="42"/>
      <c r="AX348" s="42"/>
      <c r="AY348" s="42"/>
      <c r="AZ348" s="42"/>
      <c r="BA348" s="42"/>
    </row>
    <row r="349" ht="20.25" customHeight="1">
      <c r="B349" s="41"/>
      <c r="C349" s="42"/>
      <c r="D349" s="43"/>
      <c r="E349" s="44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8"/>
      <c r="W349" s="49"/>
      <c r="X349" s="49"/>
      <c r="Y349" s="42"/>
      <c r="Z349" s="42"/>
      <c r="AA349" s="50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42"/>
      <c r="AP349" s="42"/>
      <c r="AQ349" s="42"/>
      <c r="AR349" s="42"/>
      <c r="AS349" s="51"/>
      <c r="AT349" s="51"/>
      <c r="AU349" s="51"/>
      <c r="AV349" s="42"/>
      <c r="AW349" s="42"/>
      <c r="AX349" s="42"/>
      <c r="AY349" s="42"/>
      <c r="AZ349" s="42"/>
      <c r="BA349" s="42"/>
    </row>
    <row r="350" ht="20.25" customHeight="1">
      <c r="B350" s="41"/>
      <c r="C350" s="42"/>
      <c r="D350" s="43"/>
      <c r="E350" s="44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8"/>
      <c r="W350" s="49"/>
      <c r="X350" s="49"/>
      <c r="Y350" s="42"/>
      <c r="Z350" s="42"/>
      <c r="AA350" s="50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42"/>
      <c r="AP350" s="42"/>
      <c r="AQ350" s="42"/>
      <c r="AR350" s="42"/>
      <c r="AS350" s="51"/>
      <c r="AT350" s="51"/>
      <c r="AU350" s="51"/>
      <c r="AV350" s="42"/>
      <c r="AW350" s="42"/>
      <c r="AX350" s="42"/>
      <c r="AY350" s="42"/>
      <c r="AZ350" s="42"/>
      <c r="BA350" s="42"/>
    </row>
    <row r="351" ht="20.25" customHeight="1">
      <c r="B351" s="41"/>
      <c r="C351" s="42"/>
      <c r="D351" s="43"/>
      <c r="E351" s="44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8"/>
      <c r="W351" s="49"/>
      <c r="X351" s="49"/>
      <c r="Y351" s="42"/>
      <c r="Z351" s="42"/>
      <c r="AA351" s="50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42"/>
      <c r="AP351" s="42"/>
      <c r="AQ351" s="42"/>
      <c r="AR351" s="42"/>
      <c r="AS351" s="51"/>
      <c r="AT351" s="51"/>
      <c r="AU351" s="51"/>
      <c r="AV351" s="42"/>
      <c r="AW351" s="42"/>
      <c r="AX351" s="42"/>
      <c r="AY351" s="42"/>
      <c r="AZ351" s="42"/>
      <c r="BA351" s="42"/>
    </row>
    <row r="352" ht="20.25" customHeight="1">
      <c r="B352" s="41"/>
      <c r="C352" s="42"/>
      <c r="D352" s="43"/>
      <c r="E352" s="44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8"/>
      <c r="W352" s="49"/>
      <c r="X352" s="49"/>
      <c r="Y352" s="42"/>
      <c r="Z352" s="42"/>
      <c r="AA352" s="50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42"/>
      <c r="AP352" s="42"/>
      <c r="AQ352" s="42"/>
      <c r="AR352" s="42"/>
      <c r="AS352" s="51"/>
      <c r="AT352" s="51"/>
      <c r="AU352" s="51"/>
      <c r="AV352" s="42"/>
      <c r="AW352" s="42"/>
      <c r="AX352" s="42"/>
      <c r="AY352" s="42"/>
      <c r="AZ352" s="42"/>
      <c r="BA352" s="42"/>
    </row>
    <row r="353" ht="20.25" customHeight="1">
      <c r="B353" s="41"/>
      <c r="C353" s="42"/>
      <c r="D353" s="43"/>
      <c r="E353" s="44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8"/>
      <c r="W353" s="49"/>
      <c r="X353" s="49"/>
      <c r="Y353" s="42"/>
      <c r="Z353" s="42"/>
      <c r="AA353" s="50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42"/>
      <c r="AP353" s="42"/>
      <c r="AQ353" s="42"/>
      <c r="AR353" s="42"/>
      <c r="AS353" s="51"/>
      <c r="AT353" s="51"/>
      <c r="AU353" s="51"/>
      <c r="AV353" s="42"/>
      <c r="AW353" s="42"/>
      <c r="AX353" s="42"/>
      <c r="AY353" s="42"/>
      <c r="AZ353" s="42"/>
      <c r="BA353" s="42"/>
    </row>
    <row r="354" ht="20.25" customHeight="1">
      <c r="B354" s="41"/>
      <c r="C354" s="42"/>
      <c r="D354" s="43"/>
      <c r="E354" s="44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8"/>
      <c r="W354" s="49"/>
      <c r="X354" s="49"/>
      <c r="Y354" s="42"/>
      <c r="Z354" s="42"/>
      <c r="AA354" s="50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42"/>
      <c r="AP354" s="42"/>
      <c r="AQ354" s="42"/>
      <c r="AR354" s="42"/>
      <c r="AS354" s="51"/>
      <c r="AT354" s="51"/>
      <c r="AU354" s="51"/>
      <c r="AV354" s="42"/>
      <c r="AW354" s="42"/>
      <c r="AX354" s="42"/>
      <c r="AY354" s="42"/>
      <c r="AZ354" s="42"/>
      <c r="BA354" s="42"/>
    </row>
    <row r="355" ht="20.25" customHeight="1">
      <c r="B355" s="41"/>
      <c r="C355" s="42"/>
      <c r="D355" s="43"/>
      <c r="E355" s="44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8"/>
      <c r="W355" s="49"/>
      <c r="X355" s="49"/>
      <c r="Y355" s="42"/>
      <c r="Z355" s="42"/>
      <c r="AA355" s="50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42"/>
      <c r="AP355" s="42"/>
      <c r="AQ355" s="42"/>
      <c r="AR355" s="42"/>
      <c r="AS355" s="51"/>
      <c r="AT355" s="51"/>
      <c r="AU355" s="51"/>
      <c r="AV355" s="42"/>
      <c r="AW355" s="42"/>
      <c r="AX355" s="42"/>
      <c r="AY355" s="42"/>
      <c r="AZ355" s="42"/>
      <c r="BA355" s="42"/>
    </row>
    <row r="356" ht="20.25" customHeight="1">
      <c r="B356" s="41"/>
      <c r="C356" s="42"/>
      <c r="D356" s="43"/>
      <c r="E356" s="44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8"/>
      <c r="W356" s="49"/>
      <c r="X356" s="49"/>
      <c r="Y356" s="42"/>
      <c r="Z356" s="42"/>
      <c r="AA356" s="50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42"/>
      <c r="AP356" s="42"/>
      <c r="AQ356" s="42"/>
      <c r="AR356" s="42"/>
      <c r="AS356" s="51"/>
      <c r="AT356" s="51"/>
      <c r="AU356" s="51"/>
      <c r="AV356" s="42"/>
      <c r="AW356" s="42"/>
      <c r="AX356" s="42"/>
      <c r="AY356" s="42"/>
      <c r="AZ356" s="42"/>
      <c r="BA356" s="42"/>
    </row>
    <row r="357" ht="20.25" customHeight="1">
      <c r="B357" s="41"/>
      <c r="C357" s="42"/>
      <c r="D357" s="43"/>
      <c r="E357" s="44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8"/>
      <c r="W357" s="49"/>
      <c r="X357" s="49"/>
      <c r="Y357" s="42"/>
      <c r="Z357" s="42"/>
      <c r="AA357" s="50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42"/>
      <c r="AP357" s="42"/>
      <c r="AQ357" s="42"/>
      <c r="AR357" s="42"/>
      <c r="AS357" s="51"/>
      <c r="AT357" s="51"/>
      <c r="AU357" s="51"/>
      <c r="AV357" s="42"/>
      <c r="AW357" s="42"/>
      <c r="AX357" s="42"/>
      <c r="AY357" s="42"/>
      <c r="AZ357" s="42"/>
      <c r="BA357" s="42"/>
    </row>
    <row r="358" ht="20.25" customHeight="1">
      <c r="B358" s="41"/>
      <c r="C358" s="42"/>
      <c r="D358" s="43"/>
      <c r="E358" s="44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8"/>
      <c r="W358" s="49"/>
      <c r="X358" s="49"/>
      <c r="Y358" s="42"/>
      <c r="Z358" s="42"/>
      <c r="AA358" s="50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42"/>
      <c r="AP358" s="42"/>
      <c r="AQ358" s="42"/>
      <c r="AR358" s="42"/>
      <c r="AS358" s="51"/>
      <c r="AT358" s="51"/>
      <c r="AU358" s="51"/>
      <c r="AV358" s="42"/>
      <c r="AW358" s="42"/>
      <c r="AX358" s="42"/>
      <c r="AY358" s="42"/>
      <c r="AZ358" s="42"/>
      <c r="BA358" s="42"/>
    </row>
    <row r="359" ht="20.25" customHeight="1">
      <c r="B359" s="41"/>
      <c r="C359" s="42"/>
      <c r="D359" s="43"/>
      <c r="E359" s="44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8"/>
      <c r="W359" s="49"/>
      <c r="X359" s="49"/>
      <c r="Y359" s="42"/>
      <c r="Z359" s="42"/>
      <c r="AA359" s="50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42"/>
      <c r="AP359" s="42"/>
      <c r="AQ359" s="42"/>
      <c r="AR359" s="42"/>
      <c r="AS359" s="51"/>
      <c r="AT359" s="51"/>
      <c r="AU359" s="51"/>
      <c r="AV359" s="42"/>
      <c r="AW359" s="42"/>
      <c r="AX359" s="42"/>
      <c r="AY359" s="42"/>
      <c r="AZ359" s="42"/>
      <c r="BA359" s="42"/>
    </row>
    <row r="360" ht="20.25" customHeight="1">
      <c r="B360" s="41"/>
      <c r="C360" s="42"/>
      <c r="D360" s="43"/>
      <c r="E360" s="44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8"/>
      <c r="W360" s="49"/>
      <c r="X360" s="49"/>
      <c r="Y360" s="42"/>
      <c r="Z360" s="42"/>
      <c r="AA360" s="50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42"/>
      <c r="AP360" s="42"/>
      <c r="AQ360" s="42"/>
      <c r="AR360" s="42"/>
      <c r="AS360" s="51"/>
      <c r="AT360" s="51"/>
      <c r="AU360" s="51"/>
      <c r="AV360" s="42"/>
      <c r="AW360" s="42"/>
      <c r="AX360" s="42"/>
      <c r="AY360" s="42"/>
      <c r="AZ360" s="42"/>
      <c r="BA360" s="42"/>
    </row>
    <row r="361" ht="20.25" customHeight="1">
      <c r="B361" s="41"/>
      <c r="C361" s="42"/>
      <c r="D361" s="43"/>
      <c r="E361" s="44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8"/>
      <c r="W361" s="49"/>
      <c r="X361" s="49"/>
      <c r="Y361" s="42"/>
      <c r="Z361" s="42"/>
      <c r="AA361" s="50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42"/>
      <c r="AP361" s="42"/>
      <c r="AQ361" s="42"/>
      <c r="AR361" s="42"/>
      <c r="AS361" s="51"/>
      <c r="AT361" s="51"/>
      <c r="AU361" s="51"/>
      <c r="AV361" s="42"/>
      <c r="AW361" s="42"/>
      <c r="AX361" s="42"/>
      <c r="AY361" s="42"/>
      <c r="AZ361" s="42"/>
      <c r="BA361" s="42"/>
    </row>
    <row r="362" ht="20.25" customHeight="1">
      <c r="B362" s="41"/>
      <c r="C362" s="42"/>
      <c r="D362" s="43"/>
      <c r="E362" s="44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8"/>
      <c r="W362" s="49"/>
      <c r="X362" s="49"/>
      <c r="Y362" s="42"/>
      <c r="Z362" s="42"/>
      <c r="AA362" s="50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42"/>
      <c r="AP362" s="42"/>
      <c r="AQ362" s="42"/>
      <c r="AR362" s="42"/>
      <c r="AS362" s="51"/>
      <c r="AT362" s="51"/>
      <c r="AU362" s="51"/>
      <c r="AV362" s="42"/>
      <c r="AW362" s="42"/>
      <c r="AX362" s="42"/>
      <c r="AY362" s="42"/>
      <c r="AZ362" s="42"/>
      <c r="BA362" s="42"/>
    </row>
    <row r="363" ht="20.25" customHeight="1">
      <c r="B363" s="41"/>
      <c r="C363" s="42"/>
      <c r="D363" s="43"/>
      <c r="E363" s="44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8"/>
      <c r="W363" s="49"/>
      <c r="X363" s="49"/>
      <c r="Y363" s="42"/>
      <c r="Z363" s="42"/>
      <c r="AA363" s="50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42"/>
      <c r="AP363" s="42"/>
      <c r="AQ363" s="42"/>
      <c r="AR363" s="42"/>
      <c r="AS363" s="51"/>
      <c r="AT363" s="51"/>
      <c r="AU363" s="51"/>
      <c r="AV363" s="42"/>
      <c r="AW363" s="42"/>
      <c r="AX363" s="42"/>
      <c r="AY363" s="42"/>
      <c r="AZ363" s="42"/>
      <c r="BA363" s="42"/>
    </row>
    <row r="364" ht="20.25" customHeight="1">
      <c r="B364" s="41"/>
      <c r="C364" s="42"/>
      <c r="D364" s="43"/>
      <c r="E364" s="44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8"/>
      <c r="W364" s="49"/>
      <c r="X364" s="49"/>
      <c r="Y364" s="42"/>
      <c r="Z364" s="42"/>
      <c r="AA364" s="50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42"/>
      <c r="AP364" s="42"/>
      <c r="AQ364" s="42"/>
      <c r="AR364" s="42"/>
      <c r="AS364" s="51"/>
      <c r="AT364" s="51"/>
      <c r="AU364" s="51"/>
      <c r="AV364" s="42"/>
      <c r="AW364" s="42"/>
      <c r="AX364" s="42"/>
      <c r="AY364" s="42"/>
      <c r="AZ364" s="42"/>
      <c r="BA364" s="42"/>
    </row>
    <row r="365" ht="20.25" customHeight="1">
      <c r="B365" s="41"/>
      <c r="C365" s="42"/>
      <c r="D365" s="43"/>
      <c r="E365" s="44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8"/>
      <c r="W365" s="49"/>
      <c r="X365" s="49"/>
      <c r="Y365" s="42"/>
      <c r="Z365" s="42"/>
      <c r="AA365" s="50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42"/>
      <c r="AP365" s="42"/>
      <c r="AQ365" s="42"/>
      <c r="AR365" s="42"/>
      <c r="AS365" s="51"/>
      <c r="AT365" s="51"/>
      <c r="AU365" s="51"/>
      <c r="AV365" s="42"/>
      <c r="AW365" s="42"/>
      <c r="AX365" s="42"/>
      <c r="AY365" s="42"/>
      <c r="AZ365" s="42"/>
      <c r="BA365" s="42"/>
    </row>
    <row r="366" ht="20.25" customHeight="1">
      <c r="B366" s="41"/>
      <c r="C366" s="42"/>
      <c r="D366" s="43"/>
      <c r="E366" s="44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8"/>
      <c r="W366" s="49"/>
      <c r="X366" s="49"/>
      <c r="Y366" s="42"/>
      <c r="Z366" s="42"/>
      <c r="AA366" s="50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42"/>
      <c r="AP366" s="42"/>
      <c r="AQ366" s="42"/>
      <c r="AR366" s="42"/>
      <c r="AS366" s="51"/>
      <c r="AT366" s="51"/>
      <c r="AU366" s="51"/>
      <c r="AV366" s="42"/>
      <c r="AW366" s="42"/>
      <c r="AX366" s="42"/>
      <c r="AY366" s="42"/>
      <c r="AZ366" s="42"/>
      <c r="BA366" s="42"/>
    </row>
    <row r="367" ht="20.25" customHeight="1">
      <c r="B367" s="41"/>
      <c r="C367" s="42"/>
      <c r="D367" s="43"/>
      <c r="E367" s="44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8"/>
      <c r="W367" s="49"/>
      <c r="X367" s="49"/>
      <c r="Y367" s="42"/>
      <c r="Z367" s="42"/>
      <c r="AA367" s="50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42"/>
      <c r="AP367" s="42"/>
      <c r="AQ367" s="42"/>
      <c r="AR367" s="42"/>
      <c r="AS367" s="51"/>
      <c r="AT367" s="51"/>
      <c r="AU367" s="51"/>
      <c r="AV367" s="42"/>
      <c r="AW367" s="42"/>
      <c r="AX367" s="42"/>
      <c r="AY367" s="42"/>
      <c r="AZ367" s="42"/>
      <c r="BA367" s="42"/>
    </row>
    <row r="368" ht="20.25" customHeight="1">
      <c r="B368" s="41"/>
      <c r="C368" s="42"/>
      <c r="D368" s="43"/>
      <c r="E368" s="44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8"/>
      <c r="W368" s="49"/>
      <c r="X368" s="49"/>
      <c r="Y368" s="42"/>
      <c r="Z368" s="42"/>
      <c r="AA368" s="50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42"/>
      <c r="AP368" s="42"/>
      <c r="AQ368" s="42"/>
      <c r="AR368" s="42"/>
      <c r="AS368" s="51"/>
      <c r="AT368" s="51"/>
      <c r="AU368" s="51"/>
      <c r="AV368" s="42"/>
      <c r="AW368" s="42"/>
      <c r="AX368" s="42"/>
      <c r="AY368" s="42"/>
      <c r="AZ368" s="42"/>
      <c r="BA368" s="42"/>
    </row>
    <row r="369" ht="20.25" customHeight="1">
      <c r="B369" s="41"/>
      <c r="C369" s="42"/>
      <c r="D369" s="43"/>
      <c r="E369" s="44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8"/>
      <c r="W369" s="49"/>
      <c r="X369" s="49"/>
      <c r="Y369" s="42"/>
      <c r="Z369" s="42"/>
      <c r="AA369" s="50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42"/>
      <c r="AP369" s="42"/>
      <c r="AQ369" s="42"/>
      <c r="AR369" s="42"/>
      <c r="AS369" s="51"/>
      <c r="AT369" s="51"/>
      <c r="AU369" s="51"/>
      <c r="AV369" s="42"/>
      <c r="AW369" s="42"/>
      <c r="AX369" s="42"/>
      <c r="AY369" s="42"/>
      <c r="AZ369" s="42"/>
      <c r="BA369" s="42"/>
    </row>
    <row r="370" ht="20.25" customHeight="1">
      <c r="B370" s="41"/>
      <c r="C370" s="42"/>
      <c r="D370" s="43"/>
      <c r="E370" s="44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8"/>
      <c r="W370" s="49"/>
      <c r="X370" s="49"/>
      <c r="Y370" s="42"/>
      <c r="Z370" s="42"/>
      <c r="AA370" s="50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42"/>
      <c r="AP370" s="42"/>
      <c r="AQ370" s="42"/>
      <c r="AR370" s="42"/>
      <c r="AS370" s="51"/>
      <c r="AT370" s="51"/>
      <c r="AU370" s="51"/>
      <c r="AV370" s="42"/>
      <c r="AW370" s="42"/>
      <c r="AX370" s="42"/>
      <c r="AY370" s="42"/>
      <c r="AZ370" s="42"/>
      <c r="BA370" s="42"/>
    </row>
    <row r="371" ht="20.25" customHeight="1">
      <c r="B371" s="41"/>
      <c r="C371" s="42"/>
      <c r="D371" s="43"/>
      <c r="E371" s="44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8"/>
      <c r="W371" s="49"/>
      <c r="X371" s="49"/>
      <c r="Y371" s="42"/>
      <c r="Z371" s="42"/>
      <c r="AA371" s="50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42"/>
      <c r="AP371" s="42"/>
      <c r="AQ371" s="42"/>
      <c r="AR371" s="42"/>
      <c r="AS371" s="51"/>
      <c r="AT371" s="51"/>
      <c r="AU371" s="51"/>
      <c r="AV371" s="42"/>
      <c r="AW371" s="42"/>
      <c r="AX371" s="42"/>
      <c r="AY371" s="42"/>
      <c r="AZ371" s="42"/>
      <c r="BA371" s="42"/>
    </row>
    <row r="372" ht="20.25" customHeight="1">
      <c r="B372" s="41"/>
      <c r="C372" s="42"/>
      <c r="D372" s="43"/>
      <c r="E372" s="44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8"/>
      <c r="W372" s="49"/>
      <c r="X372" s="49"/>
      <c r="Y372" s="42"/>
      <c r="Z372" s="42"/>
      <c r="AA372" s="50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42"/>
      <c r="AP372" s="42"/>
      <c r="AQ372" s="42"/>
      <c r="AR372" s="42"/>
      <c r="AS372" s="51"/>
      <c r="AT372" s="51"/>
      <c r="AU372" s="51"/>
      <c r="AV372" s="42"/>
      <c r="AW372" s="42"/>
      <c r="AX372" s="42"/>
      <c r="AY372" s="42"/>
      <c r="AZ372" s="42"/>
      <c r="BA372" s="42"/>
    </row>
    <row r="373" ht="20.25" customHeight="1">
      <c r="B373" s="41"/>
      <c r="C373" s="42"/>
      <c r="D373" s="43"/>
      <c r="E373" s="44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8"/>
      <c r="W373" s="49"/>
      <c r="X373" s="49"/>
      <c r="Y373" s="42"/>
      <c r="Z373" s="42"/>
      <c r="AA373" s="50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42"/>
      <c r="AP373" s="42"/>
      <c r="AQ373" s="42"/>
      <c r="AR373" s="42"/>
      <c r="AS373" s="51"/>
      <c r="AT373" s="51"/>
      <c r="AU373" s="51"/>
      <c r="AV373" s="42"/>
      <c r="AW373" s="42"/>
      <c r="AX373" s="42"/>
      <c r="AY373" s="42"/>
      <c r="AZ373" s="42"/>
      <c r="BA373" s="42"/>
    </row>
    <row r="374" ht="20.25" customHeight="1">
      <c r="B374" s="41"/>
      <c r="C374" s="42"/>
      <c r="D374" s="43"/>
      <c r="E374" s="44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8"/>
      <c r="W374" s="49"/>
      <c r="X374" s="49"/>
      <c r="Y374" s="42"/>
      <c r="Z374" s="42"/>
      <c r="AA374" s="50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42"/>
      <c r="AP374" s="42"/>
      <c r="AQ374" s="42"/>
      <c r="AR374" s="42"/>
      <c r="AS374" s="51"/>
      <c r="AT374" s="51"/>
      <c r="AU374" s="51"/>
      <c r="AV374" s="42"/>
      <c r="AW374" s="42"/>
      <c r="AX374" s="42"/>
      <c r="AY374" s="42"/>
      <c r="AZ374" s="42"/>
      <c r="BA374" s="42"/>
    </row>
    <row r="375" ht="20.25" customHeight="1">
      <c r="B375" s="41"/>
      <c r="C375" s="42"/>
      <c r="D375" s="43"/>
      <c r="E375" s="44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8"/>
      <c r="W375" s="49"/>
      <c r="X375" s="49"/>
      <c r="Y375" s="42"/>
      <c r="Z375" s="42"/>
      <c r="AA375" s="50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42"/>
      <c r="AP375" s="42"/>
      <c r="AQ375" s="42"/>
      <c r="AR375" s="42"/>
      <c r="AS375" s="51"/>
      <c r="AT375" s="51"/>
      <c r="AU375" s="51"/>
      <c r="AV375" s="42"/>
      <c r="AW375" s="42"/>
      <c r="AX375" s="42"/>
      <c r="AY375" s="42"/>
      <c r="AZ375" s="42"/>
      <c r="BA375" s="42"/>
    </row>
    <row r="376" ht="20.25" customHeight="1">
      <c r="B376" s="41"/>
      <c r="C376" s="42"/>
      <c r="D376" s="43"/>
      <c r="E376" s="44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8"/>
      <c r="W376" s="49"/>
      <c r="X376" s="49"/>
      <c r="Y376" s="42"/>
      <c r="Z376" s="42"/>
      <c r="AA376" s="50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42"/>
      <c r="AP376" s="42"/>
      <c r="AQ376" s="42"/>
      <c r="AR376" s="42"/>
      <c r="AS376" s="51"/>
      <c r="AT376" s="51"/>
      <c r="AU376" s="51"/>
      <c r="AV376" s="42"/>
      <c r="AW376" s="42"/>
      <c r="AX376" s="42"/>
      <c r="AY376" s="42"/>
      <c r="AZ376" s="42"/>
      <c r="BA376" s="42"/>
    </row>
    <row r="377" ht="20.25" customHeight="1">
      <c r="B377" s="41"/>
      <c r="C377" s="42"/>
      <c r="D377" s="43"/>
      <c r="E377" s="44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8"/>
      <c r="W377" s="49"/>
      <c r="X377" s="49"/>
      <c r="Y377" s="42"/>
      <c r="Z377" s="42"/>
      <c r="AA377" s="50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42"/>
      <c r="AP377" s="42"/>
      <c r="AQ377" s="42"/>
      <c r="AR377" s="42"/>
      <c r="AS377" s="51"/>
      <c r="AT377" s="51"/>
      <c r="AU377" s="51"/>
      <c r="AV377" s="42"/>
      <c r="AW377" s="42"/>
      <c r="AX377" s="42"/>
      <c r="AY377" s="42"/>
      <c r="AZ377" s="42"/>
      <c r="BA377" s="42"/>
    </row>
    <row r="378" ht="20.25" customHeight="1">
      <c r="B378" s="41"/>
      <c r="C378" s="42"/>
      <c r="D378" s="43"/>
      <c r="E378" s="44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8"/>
      <c r="W378" s="49"/>
      <c r="X378" s="49"/>
      <c r="Y378" s="42"/>
      <c r="Z378" s="42"/>
      <c r="AA378" s="50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42"/>
      <c r="AP378" s="42"/>
      <c r="AQ378" s="42"/>
      <c r="AR378" s="42"/>
      <c r="AS378" s="51"/>
      <c r="AT378" s="51"/>
      <c r="AU378" s="51"/>
      <c r="AV378" s="42"/>
      <c r="AW378" s="42"/>
      <c r="AX378" s="42"/>
      <c r="AY378" s="42"/>
      <c r="AZ378" s="42"/>
      <c r="BA378" s="42"/>
    </row>
    <row r="379" ht="20.25" customHeight="1">
      <c r="B379" s="41"/>
      <c r="C379" s="42"/>
      <c r="D379" s="43"/>
      <c r="E379" s="44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8"/>
      <c r="W379" s="49"/>
      <c r="X379" s="49"/>
      <c r="Y379" s="42"/>
      <c r="Z379" s="42"/>
      <c r="AA379" s="50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42"/>
      <c r="AP379" s="42"/>
      <c r="AQ379" s="42"/>
      <c r="AR379" s="42"/>
      <c r="AS379" s="51"/>
      <c r="AT379" s="51"/>
      <c r="AU379" s="51"/>
      <c r="AV379" s="42"/>
      <c r="AW379" s="42"/>
      <c r="AX379" s="42"/>
      <c r="AY379" s="42"/>
      <c r="AZ379" s="42"/>
      <c r="BA379" s="42"/>
    </row>
    <row r="380" ht="20.25" customHeight="1">
      <c r="B380" s="41"/>
      <c r="C380" s="42"/>
      <c r="D380" s="43"/>
      <c r="E380" s="44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8"/>
      <c r="W380" s="49"/>
      <c r="X380" s="49"/>
      <c r="Y380" s="42"/>
      <c r="Z380" s="42"/>
      <c r="AA380" s="50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42"/>
      <c r="AP380" s="42"/>
      <c r="AQ380" s="42"/>
      <c r="AR380" s="42"/>
      <c r="AS380" s="51"/>
      <c r="AT380" s="51"/>
      <c r="AU380" s="51"/>
      <c r="AV380" s="42"/>
      <c r="AW380" s="42"/>
      <c r="AX380" s="42"/>
      <c r="AY380" s="42"/>
      <c r="AZ380" s="42"/>
      <c r="BA380" s="42"/>
    </row>
    <row r="381" ht="20.25" customHeight="1">
      <c r="B381" s="41"/>
      <c r="C381" s="42"/>
      <c r="D381" s="43"/>
      <c r="E381" s="44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8"/>
      <c r="W381" s="49"/>
      <c r="X381" s="49"/>
      <c r="Y381" s="42"/>
      <c r="Z381" s="42"/>
      <c r="AA381" s="50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42"/>
      <c r="AP381" s="42"/>
      <c r="AQ381" s="42"/>
      <c r="AR381" s="42"/>
      <c r="AS381" s="51"/>
      <c r="AT381" s="51"/>
      <c r="AU381" s="51"/>
      <c r="AV381" s="42"/>
      <c r="AW381" s="42"/>
      <c r="AX381" s="42"/>
      <c r="AY381" s="42"/>
      <c r="AZ381" s="42"/>
      <c r="BA381" s="42"/>
    </row>
    <row r="382" ht="20.25" customHeight="1">
      <c r="B382" s="41"/>
      <c r="C382" s="42"/>
      <c r="D382" s="43"/>
      <c r="E382" s="44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8"/>
      <c r="W382" s="49"/>
      <c r="X382" s="49"/>
      <c r="Y382" s="42"/>
      <c r="Z382" s="42"/>
      <c r="AA382" s="50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42"/>
      <c r="AP382" s="42"/>
      <c r="AQ382" s="42"/>
      <c r="AR382" s="42"/>
      <c r="AS382" s="51"/>
      <c r="AT382" s="51"/>
      <c r="AU382" s="51"/>
      <c r="AV382" s="42"/>
      <c r="AW382" s="42"/>
      <c r="AX382" s="42"/>
      <c r="AY382" s="42"/>
      <c r="AZ382" s="42"/>
      <c r="BA382" s="42"/>
    </row>
    <row r="383" ht="20.25" customHeight="1">
      <c r="B383" s="41"/>
      <c r="C383" s="42"/>
      <c r="D383" s="43"/>
      <c r="E383" s="44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8"/>
      <c r="W383" s="49"/>
      <c r="X383" s="49"/>
      <c r="Y383" s="42"/>
      <c r="Z383" s="42"/>
      <c r="AA383" s="50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42"/>
      <c r="AP383" s="42"/>
      <c r="AQ383" s="42"/>
      <c r="AR383" s="42"/>
      <c r="AS383" s="51"/>
      <c r="AT383" s="51"/>
      <c r="AU383" s="51"/>
      <c r="AV383" s="42"/>
      <c r="AW383" s="42"/>
      <c r="AX383" s="42"/>
      <c r="AY383" s="42"/>
      <c r="AZ383" s="42"/>
      <c r="BA383" s="42"/>
    </row>
    <row r="384" ht="20.25" customHeight="1">
      <c r="B384" s="41"/>
      <c r="C384" s="42"/>
      <c r="D384" s="43"/>
      <c r="E384" s="44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8"/>
      <c r="W384" s="49"/>
      <c r="X384" s="49"/>
      <c r="Y384" s="42"/>
      <c r="Z384" s="42"/>
      <c r="AA384" s="50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42"/>
      <c r="AP384" s="42"/>
      <c r="AQ384" s="42"/>
      <c r="AR384" s="42"/>
      <c r="AS384" s="51"/>
      <c r="AT384" s="51"/>
      <c r="AU384" s="51"/>
      <c r="AV384" s="42"/>
      <c r="AW384" s="42"/>
      <c r="AX384" s="42"/>
      <c r="AY384" s="42"/>
      <c r="AZ384" s="42"/>
      <c r="BA384" s="42"/>
    </row>
    <row r="385" ht="20.25" customHeight="1">
      <c r="B385" s="41"/>
      <c r="C385" s="42"/>
      <c r="D385" s="43"/>
      <c r="E385" s="44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8"/>
      <c r="W385" s="49"/>
      <c r="X385" s="49"/>
      <c r="Y385" s="42"/>
      <c r="Z385" s="42"/>
      <c r="AA385" s="50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42"/>
      <c r="AP385" s="42"/>
      <c r="AQ385" s="42"/>
      <c r="AR385" s="42"/>
      <c r="AS385" s="51"/>
      <c r="AT385" s="51"/>
      <c r="AU385" s="51"/>
      <c r="AV385" s="42"/>
      <c r="AW385" s="42"/>
      <c r="AX385" s="42"/>
      <c r="AY385" s="42"/>
      <c r="AZ385" s="42"/>
      <c r="BA385" s="42"/>
    </row>
    <row r="386" ht="20.25" customHeight="1">
      <c r="B386" s="41"/>
      <c r="C386" s="42"/>
      <c r="D386" s="43"/>
      <c r="E386" s="44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8"/>
      <c r="W386" s="49"/>
      <c r="X386" s="49"/>
      <c r="Y386" s="42"/>
      <c r="Z386" s="42"/>
      <c r="AA386" s="50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42"/>
      <c r="AP386" s="42"/>
      <c r="AQ386" s="42"/>
      <c r="AR386" s="42"/>
      <c r="AS386" s="51"/>
      <c r="AT386" s="51"/>
      <c r="AU386" s="51"/>
      <c r="AV386" s="42"/>
      <c r="AW386" s="42"/>
      <c r="AX386" s="42"/>
      <c r="AY386" s="42"/>
      <c r="AZ386" s="42"/>
      <c r="BA386" s="42"/>
    </row>
    <row r="387" ht="20.25" customHeight="1">
      <c r="B387" s="41"/>
      <c r="C387" s="42"/>
      <c r="D387" s="43"/>
      <c r="E387" s="44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8"/>
      <c r="W387" s="49"/>
      <c r="X387" s="49"/>
      <c r="Y387" s="42"/>
      <c r="Z387" s="42"/>
      <c r="AA387" s="50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42"/>
      <c r="AP387" s="42"/>
      <c r="AQ387" s="42"/>
      <c r="AR387" s="42"/>
      <c r="AS387" s="51"/>
      <c r="AT387" s="51"/>
      <c r="AU387" s="51"/>
      <c r="AV387" s="42"/>
      <c r="AW387" s="42"/>
      <c r="AX387" s="42"/>
      <c r="AY387" s="42"/>
      <c r="AZ387" s="42"/>
      <c r="BA387" s="42"/>
    </row>
    <row r="388" ht="20.25" customHeight="1">
      <c r="B388" s="41"/>
      <c r="C388" s="42"/>
      <c r="D388" s="43"/>
      <c r="E388" s="44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8"/>
      <c r="W388" s="49"/>
      <c r="X388" s="49"/>
      <c r="Y388" s="42"/>
      <c r="Z388" s="42"/>
      <c r="AA388" s="50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42"/>
      <c r="AP388" s="42"/>
      <c r="AQ388" s="42"/>
      <c r="AR388" s="42"/>
      <c r="AS388" s="51"/>
      <c r="AT388" s="51"/>
      <c r="AU388" s="51"/>
      <c r="AV388" s="42"/>
      <c r="AW388" s="42"/>
      <c r="AX388" s="42"/>
      <c r="AY388" s="42"/>
      <c r="AZ388" s="42"/>
      <c r="BA388" s="42"/>
    </row>
    <row r="389" ht="20.25" customHeight="1">
      <c r="B389" s="41"/>
      <c r="C389" s="42"/>
      <c r="D389" s="43"/>
      <c r="E389" s="44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8"/>
      <c r="W389" s="49"/>
      <c r="X389" s="49"/>
      <c r="Y389" s="42"/>
      <c r="Z389" s="42"/>
      <c r="AA389" s="50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42"/>
      <c r="AP389" s="42"/>
      <c r="AQ389" s="42"/>
      <c r="AR389" s="42"/>
      <c r="AS389" s="51"/>
      <c r="AT389" s="51"/>
      <c r="AU389" s="51"/>
      <c r="AV389" s="42"/>
      <c r="AW389" s="42"/>
      <c r="AX389" s="42"/>
      <c r="AY389" s="42"/>
      <c r="AZ389" s="42"/>
      <c r="BA389" s="42"/>
    </row>
    <row r="390" ht="20.25" customHeight="1">
      <c r="B390" s="41"/>
      <c r="C390" s="42"/>
      <c r="D390" s="43"/>
      <c r="E390" s="44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8"/>
      <c r="W390" s="49"/>
      <c r="X390" s="49"/>
      <c r="Y390" s="42"/>
      <c r="Z390" s="42"/>
      <c r="AA390" s="50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42"/>
      <c r="AP390" s="42"/>
      <c r="AQ390" s="42"/>
      <c r="AR390" s="42"/>
      <c r="AS390" s="51"/>
      <c r="AT390" s="51"/>
      <c r="AU390" s="51"/>
      <c r="AV390" s="42"/>
      <c r="AW390" s="42"/>
      <c r="AX390" s="42"/>
      <c r="AY390" s="42"/>
      <c r="AZ390" s="42"/>
      <c r="BA390" s="42"/>
    </row>
    <row r="391" ht="20.25" customHeight="1">
      <c r="B391" s="41"/>
      <c r="C391" s="42"/>
      <c r="D391" s="43"/>
      <c r="E391" s="44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8"/>
      <c r="W391" s="49"/>
      <c r="X391" s="49"/>
      <c r="Y391" s="42"/>
      <c r="Z391" s="42"/>
      <c r="AA391" s="50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42"/>
      <c r="AP391" s="42"/>
      <c r="AQ391" s="42"/>
      <c r="AR391" s="42"/>
      <c r="AS391" s="51"/>
      <c r="AT391" s="51"/>
      <c r="AU391" s="51"/>
      <c r="AV391" s="42"/>
      <c r="AW391" s="42"/>
      <c r="AX391" s="42"/>
      <c r="AY391" s="42"/>
      <c r="AZ391" s="42"/>
      <c r="BA391" s="42"/>
    </row>
    <row r="392" ht="20.25" customHeight="1">
      <c r="B392" s="41"/>
      <c r="C392" s="42"/>
      <c r="D392" s="43"/>
      <c r="E392" s="44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8"/>
      <c r="W392" s="49"/>
      <c r="X392" s="49"/>
      <c r="Y392" s="42"/>
      <c r="Z392" s="42"/>
      <c r="AA392" s="50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42"/>
      <c r="AP392" s="42"/>
      <c r="AQ392" s="42"/>
      <c r="AR392" s="42"/>
      <c r="AS392" s="51"/>
      <c r="AT392" s="51"/>
      <c r="AU392" s="51"/>
      <c r="AV392" s="42"/>
      <c r="AW392" s="42"/>
      <c r="AX392" s="42"/>
      <c r="AY392" s="42"/>
      <c r="AZ392" s="42"/>
      <c r="BA392" s="42"/>
    </row>
    <row r="393" ht="20.25" customHeight="1">
      <c r="B393" s="41"/>
      <c r="C393" s="42"/>
      <c r="D393" s="43"/>
      <c r="E393" s="44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8"/>
      <c r="W393" s="49"/>
      <c r="X393" s="49"/>
      <c r="Y393" s="42"/>
      <c r="Z393" s="42"/>
      <c r="AA393" s="50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42"/>
      <c r="AP393" s="42"/>
      <c r="AQ393" s="42"/>
      <c r="AR393" s="42"/>
      <c r="AS393" s="51"/>
      <c r="AT393" s="51"/>
      <c r="AU393" s="51"/>
      <c r="AV393" s="42"/>
      <c r="AW393" s="42"/>
      <c r="AX393" s="42"/>
      <c r="AY393" s="42"/>
      <c r="AZ393" s="42"/>
      <c r="BA393" s="42"/>
    </row>
    <row r="394" ht="20.25" customHeight="1">
      <c r="B394" s="41"/>
      <c r="C394" s="42"/>
      <c r="D394" s="43"/>
      <c r="E394" s="44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8"/>
      <c r="W394" s="49"/>
      <c r="X394" s="49"/>
      <c r="Y394" s="42"/>
      <c r="Z394" s="42"/>
      <c r="AA394" s="50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42"/>
      <c r="AP394" s="42"/>
      <c r="AQ394" s="42"/>
      <c r="AR394" s="42"/>
      <c r="AS394" s="51"/>
      <c r="AT394" s="51"/>
      <c r="AU394" s="51"/>
      <c r="AV394" s="42"/>
      <c r="AW394" s="42"/>
      <c r="AX394" s="42"/>
      <c r="AY394" s="42"/>
      <c r="AZ394" s="42"/>
      <c r="BA394" s="42"/>
    </row>
    <row r="395" ht="20.25" customHeight="1">
      <c r="B395" s="41"/>
      <c r="C395" s="42"/>
      <c r="D395" s="43"/>
      <c r="E395" s="44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8"/>
      <c r="W395" s="49"/>
      <c r="X395" s="49"/>
      <c r="Y395" s="42"/>
      <c r="Z395" s="42"/>
      <c r="AA395" s="50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42"/>
      <c r="AP395" s="42"/>
      <c r="AQ395" s="42"/>
      <c r="AR395" s="42"/>
      <c r="AS395" s="51"/>
      <c r="AT395" s="51"/>
      <c r="AU395" s="51"/>
      <c r="AV395" s="42"/>
      <c r="AW395" s="42"/>
      <c r="AX395" s="42"/>
      <c r="AY395" s="42"/>
      <c r="AZ395" s="42"/>
      <c r="BA395" s="42"/>
    </row>
    <row r="396" ht="20.25" customHeight="1">
      <c r="B396" s="41"/>
      <c r="C396" s="42"/>
      <c r="D396" s="43"/>
      <c r="E396" s="44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8"/>
      <c r="W396" s="49"/>
      <c r="X396" s="49"/>
      <c r="Y396" s="42"/>
      <c r="Z396" s="42"/>
      <c r="AA396" s="50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42"/>
      <c r="AP396" s="42"/>
      <c r="AQ396" s="42"/>
      <c r="AR396" s="42"/>
      <c r="AS396" s="51"/>
      <c r="AT396" s="51"/>
      <c r="AU396" s="51"/>
      <c r="AV396" s="42"/>
      <c r="AW396" s="42"/>
      <c r="AX396" s="42"/>
      <c r="AY396" s="42"/>
      <c r="AZ396" s="42"/>
      <c r="BA396" s="42"/>
    </row>
    <row r="397" ht="20.25" customHeight="1">
      <c r="B397" s="41"/>
      <c r="C397" s="42"/>
      <c r="D397" s="43"/>
      <c r="E397" s="44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8"/>
      <c r="W397" s="49"/>
      <c r="X397" s="49"/>
      <c r="Y397" s="42"/>
      <c r="Z397" s="42"/>
      <c r="AA397" s="50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42"/>
      <c r="AP397" s="42"/>
      <c r="AQ397" s="42"/>
      <c r="AR397" s="42"/>
      <c r="AS397" s="51"/>
      <c r="AT397" s="51"/>
      <c r="AU397" s="51"/>
      <c r="AV397" s="42"/>
      <c r="AW397" s="42"/>
      <c r="AX397" s="42"/>
      <c r="AY397" s="42"/>
      <c r="AZ397" s="42"/>
      <c r="BA397" s="42"/>
    </row>
    <row r="398" ht="20.25" customHeight="1">
      <c r="B398" s="41"/>
      <c r="C398" s="42"/>
      <c r="D398" s="43"/>
      <c r="E398" s="44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8"/>
      <c r="W398" s="49"/>
      <c r="X398" s="49"/>
      <c r="Y398" s="42"/>
      <c r="Z398" s="42"/>
      <c r="AA398" s="50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42"/>
      <c r="AP398" s="42"/>
      <c r="AQ398" s="42"/>
      <c r="AR398" s="42"/>
      <c r="AS398" s="51"/>
      <c r="AT398" s="51"/>
      <c r="AU398" s="51"/>
      <c r="AV398" s="42"/>
      <c r="AW398" s="42"/>
      <c r="AX398" s="42"/>
      <c r="AY398" s="42"/>
      <c r="AZ398" s="42"/>
      <c r="BA398" s="42"/>
    </row>
    <row r="399" ht="20.25" customHeight="1">
      <c r="B399" s="41"/>
      <c r="C399" s="42"/>
      <c r="D399" s="43"/>
      <c r="E399" s="44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8"/>
      <c r="W399" s="49"/>
      <c r="X399" s="49"/>
      <c r="Y399" s="42"/>
      <c r="Z399" s="42"/>
      <c r="AA399" s="50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42"/>
      <c r="AP399" s="42"/>
      <c r="AQ399" s="42"/>
      <c r="AR399" s="42"/>
      <c r="AS399" s="51"/>
      <c r="AT399" s="51"/>
      <c r="AU399" s="51"/>
      <c r="AV399" s="42"/>
      <c r="AW399" s="42"/>
      <c r="AX399" s="42"/>
      <c r="AY399" s="42"/>
      <c r="AZ399" s="42"/>
      <c r="BA399" s="42"/>
    </row>
    <row r="400" ht="20.25" customHeight="1">
      <c r="B400" s="41"/>
      <c r="C400" s="42"/>
      <c r="D400" s="43"/>
      <c r="E400" s="44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8"/>
      <c r="W400" s="49"/>
      <c r="X400" s="49"/>
      <c r="Y400" s="42"/>
      <c r="Z400" s="42"/>
      <c r="AA400" s="50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42"/>
      <c r="AP400" s="42"/>
      <c r="AQ400" s="42"/>
      <c r="AR400" s="42"/>
      <c r="AS400" s="51"/>
      <c r="AT400" s="51"/>
      <c r="AU400" s="51"/>
      <c r="AV400" s="42"/>
      <c r="AW400" s="42"/>
      <c r="AX400" s="42"/>
      <c r="AY400" s="42"/>
      <c r="AZ400" s="42"/>
      <c r="BA400" s="42"/>
    </row>
    <row r="401" ht="20.25" customHeight="1">
      <c r="B401" s="41"/>
      <c r="C401" s="42"/>
      <c r="D401" s="43"/>
      <c r="E401" s="44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8"/>
      <c r="W401" s="49"/>
      <c r="X401" s="49"/>
      <c r="Y401" s="42"/>
      <c r="Z401" s="42"/>
      <c r="AA401" s="50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42"/>
      <c r="AP401" s="42"/>
      <c r="AQ401" s="42"/>
      <c r="AR401" s="42"/>
      <c r="AS401" s="51"/>
      <c r="AT401" s="51"/>
      <c r="AU401" s="51"/>
      <c r="AV401" s="42"/>
      <c r="AW401" s="42"/>
      <c r="AX401" s="42"/>
      <c r="AY401" s="42"/>
      <c r="AZ401" s="42"/>
      <c r="BA401" s="42"/>
    </row>
    <row r="402" ht="20.25" customHeight="1">
      <c r="B402" s="41"/>
      <c r="C402" s="42"/>
      <c r="D402" s="43"/>
      <c r="E402" s="44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8"/>
      <c r="W402" s="49"/>
      <c r="X402" s="49"/>
      <c r="Y402" s="42"/>
      <c r="Z402" s="42"/>
      <c r="AA402" s="50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42"/>
      <c r="AP402" s="42"/>
      <c r="AQ402" s="42"/>
      <c r="AR402" s="42"/>
      <c r="AS402" s="51"/>
      <c r="AT402" s="51"/>
      <c r="AU402" s="51"/>
      <c r="AV402" s="42"/>
      <c r="AW402" s="42"/>
      <c r="AX402" s="42"/>
      <c r="AY402" s="42"/>
      <c r="AZ402" s="42"/>
      <c r="BA402" s="42"/>
    </row>
    <row r="403" ht="20.25" customHeight="1">
      <c r="B403" s="41"/>
      <c r="C403" s="42"/>
      <c r="D403" s="43"/>
      <c r="E403" s="44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8"/>
      <c r="W403" s="49"/>
      <c r="X403" s="49"/>
      <c r="Y403" s="42"/>
      <c r="Z403" s="42"/>
      <c r="AA403" s="50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42"/>
      <c r="AP403" s="42"/>
      <c r="AQ403" s="42"/>
      <c r="AR403" s="42"/>
      <c r="AS403" s="51"/>
      <c r="AT403" s="51"/>
      <c r="AU403" s="51"/>
      <c r="AV403" s="42"/>
      <c r="AW403" s="42"/>
      <c r="AX403" s="42"/>
      <c r="AY403" s="42"/>
      <c r="AZ403" s="42"/>
      <c r="BA403" s="42"/>
    </row>
    <row r="404" ht="20.25" customHeight="1">
      <c r="B404" s="41"/>
      <c r="C404" s="42"/>
      <c r="D404" s="43"/>
      <c r="E404" s="44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8"/>
      <c r="W404" s="49"/>
      <c r="X404" s="49"/>
      <c r="Y404" s="42"/>
      <c r="Z404" s="42"/>
      <c r="AA404" s="50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42"/>
      <c r="AP404" s="42"/>
      <c r="AQ404" s="42"/>
      <c r="AR404" s="42"/>
      <c r="AS404" s="51"/>
      <c r="AT404" s="51"/>
      <c r="AU404" s="51"/>
      <c r="AV404" s="42"/>
      <c r="AW404" s="42"/>
      <c r="AX404" s="42"/>
      <c r="AY404" s="42"/>
      <c r="AZ404" s="42"/>
      <c r="BA404" s="42"/>
    </row>
    <row r="405" ht="20.25" customHeight="1">
      <c r="B405" s="41"/>
      <c r="C405" s="42"/>
      <c r="D405" s="43"/>
      <c r="E405" s="44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8"/>
      <c r="W405" s="49"/>
      <c r="X405" s="49"/>
      <c r="Y405" s="42"/>
      <c r="Z405" s="42"/>
      <c r="AA405" s="50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42"/>
      <c r="AP405" s="42"/>
      <c r="AQ405" s="42"/>
      <c r="AR405" s="42"/>
      <c r="AS405" s="51"/>
      <c r="AT405" s="51"/>
      <c r="AU405" s="51"/>
      <c r="AV405" s="42"/>
      <c r="AW405" s="42"/>
      <c r="AX405" s="42"/>
      <c r="AY405" s="42"/>
      <c r="AZ405" s="42"/>
      <c r="BA405" s="42"/>
    </row>
    <row r="406" ht="20.25" customHeight="1">
      <c r="B406" s="41"/>
      <c r="C406" s="42"/>
      <c r="D406" s="43"/>
      <c r="E406" s="44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8"/>
      <c r="W406" s="49"/>
      <c r="X406" s="49"/>
      <c r="Y406" s="42"/>
      <c r="Z406" s="42"/>
      <c r="AA406" s="50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42"/>
      <c r="AP406" s="42"/>
      <c r="AQ406" s="42"/>
      <c r="AR406" s="42"/>
      <c r="AS406" s="51"/>
      <c r="AT406" s="51"/>
      <c r="AU406" s="51"/>
      <c r="AV406" s="42"/>
      <c r="AW406" s="42"/>
      <c r="AX406" s="42"/>
      <c r="AY406" s="42"/>
      <c r="AZ406" s="42"/>
      <c r="BA406" s="42"/>
    </row>
    <row r="407" ht="20.25" customHeight="1">
      <c r="B407" s="41"/>
      <c r="C407" s="42"/>
      <c r="D407" s="43"/>
      <c r="E407" s="44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8"/>
      <c r="W407" s="49"/>
      <c r="X407" s="49"/>
      <c r="Y407" s="42"/>
      <c r="Z407" s="42"/>
      <c r="AA407" s="50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42"/>
      <c r="AP407" s="42"/>
      <c r="AQ407" s="42"/>
      <c r="AR407" s="42"/>
      <c r="AS407" s="51"/>
      <c r="AT407" s="51"/>
      <c r="AU407" s="51"/>
      <c r="AV407" s="42"/>
      <c r="AW407" s="42"/>
      <c r="AX407" s="42"/>
      <c r="AY407" s="42"/>
      <c r="AZ407" s="42"/>
      <c r="BA407" s="42"/>
    </row>
    <row r="408" ht="20.25" customHeight="1">
      <c r="B408" s="41"/>
      <c r="C408" s="42"/>
      <c r="D408" s="43"/>
      <c r="E408" s="44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8"/>
      <c r="W408" s="49"/>
      <c r="X408" s="49"/>
      <c r="Y408" s="42"/>
      <c r="Z408" s="42"/>
      <c r="AA408" s="50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42"/>
      <c r="AP408" s="42"/>
      <c r="AQ408" s="42"/>
      <c r="AR408" s="42"/>
      <c r="AS408" s="51"/>
      <c r="AT408" s="51"/>
      <c r="AU408" s="51"/>
      <c r="AV408" s="42"/>
      <c r="AW408" s="42"/>
      <c r="AX408" s="42"/>
      <c r="AY408" s="42"/>
      <c r="AZ408" s="42"/>
      <c r="BA408" s="42"/>
    </row>
    <row r="409" ht="20.25" customHeight="1">
      <c r="B409" s="41"/>
      <c r="C409" s="42"/>
      <c r="D409" s="43"/>
      <c r="E409" s="44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8"/>
      <c r="W409" s="49"/>
      <c r="X409" s="49"/>
      <c r="Y409" s="42"/>
      <c r="Z409" s="42"/>
      <c r="AA409" s="50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42"/>
      <c r="AP409" s="42"/>
      <c r="AQ409" s="42"/>
      <c r="AR409" s="42"/>
      <c r="AS409" s="51"/>
      <c r="AT409" s="51"/>
      <c r="AU409" s="51"/>
      <c r="AV409" s="42"/>
      <c r="AW409" s="42"/>
      <c r="AX409" s="42"/>
      <c r="AY409" s="42"/>
      <c r="AZ409" s="42"/>
      <c r="BA409" s="42"/>
    </row>
    <row r="410" ht="20.25" customHeight="1">
      <c r="B410" s="41"/>
      <c r="C410" s="42"/>
      <c r="D410" s="43"/>
      <c r="E410" s="44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8"/>
      <c r="W410" s="49"/>
      <c r="X410" s="49"/>
      <c r="Y410" s="42"/>
      <c r="Z410" s="42"/>
      <c r="AA410" s="50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42"/>
      <c r="AP410" s="42"/>
      <c r="AQ410" s="42"/>
      <c r="AR410" s="42"/>
      <c r="AS410" s="51"/>
      <c r="AT410" s="51"/>
      <c r="AU410" s="51"/>
      <c r="AV410" s="42"/>
      <c r="AW410" s="42"/>
      <c r="AX410" s="42"/>
      <c r="AY410" s="42"/>
      <c r="AZ410" s="42"/>
      <c r="BA410" s="42"/>
    </row>
    <row r="411" ht="20.25" customHeight="1">
      <c r="B411" s="41"/>
      <c r="C411" s="42"/>
      <c r="D411" s="43"/>
      <c r="E411" s="44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8"/>
      <c r="W411" s="49"/>
      <c r="X411" s="49"/>
      <c r="Y411" s="42"/>
      <c r="Z411" s="42"/>
      <c r="AA411" s="50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42"/>
      <c r="AP411" s="42"/>
      <c r="AQ411" s="42"/>
      <c r="AR411" s="42"/>
      <c r="AS411" s="51"/>
      <c r="AT411" s="51"/>
      <c r="AU411" s="51"/>
      <c r="AV411" s="42"/>
      <c r="AW411" s="42"/>
      <c r="AX411" s="42"/>
      <c r="AY411" s="42"/>
      <c r="AZ411" s="42"/>
      <c r="BA411" s="42"/>
    </row>
    <row r="412" ht="20.25" customHeight="1">
      <c r="B412" s="41"/>
      <c r="C412" s="42"/>
      <c r="D412" s="43"/>
      <c r="E412" s="44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8"/>
      <c r="W412" s="49"/>
      <c r="X412" s="49"/>
      <c r="Y412" s="42"/>
      <c r="Z412" s="42"/>
      <c r="AA412" s="50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42"/>
      <c r="AP412" s="42"/>
      <c r="AQ412" s="42"/>
      <c r="AR412" s="42"/>
      <c r="AS412" s="51"/>
      <c r="AT412" s="51"/>
      <c r="AU412" s="51"/>
      <c r="AV412" s="42"/>
      <c r="AW412" s="42"/>
      <c r="AX412" s="42"/>
      <c r="AY412" s="42"/>
      <c r="AZ412" s="42"/>
      <c r="BA412" s="42"/>
    </row>
    <row r="413" ht="20.25" customHeight="1">
      <c r="B413" s="41"/>
      <c r="C413" s="42"/>
      <c r="D413" s="43"/>
      <c r="E413" s="44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8"/>
      <c r="W413" s="49"/>
      <c r="X413" s="49"/>
      <c r="Y413" s="42"/>
      <c r="Z413" s="42"/>
      <c r="AA413" s="50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42"/>
      <c r="AP413" s="42"/>
      <c r="AQ413" s="42"/>
      <c r="AR413" s="42"/>
      <c r="AS413" s="51"/>
      <c r="AT413" s="51"/>
      <c r="AU413" s="51"/>
      <c r="AV413" s="42"/>
      <c r="AW413" s="42"/>
      <c r="AX413" s="42"/>
      <c r="AY413" s="42"/>
      <c r="AZ413" s="42"/>
      <c r="BA413" s="42"/>
    </row>
    <row r="414" ht="20.25" customHeight="1">
      <c r="B414" s="41"/>
      <c r="C414" s="42"/>
      <c r="D414" s="43"/>
      <c r="E414" s="44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8"/>
      <c r="W414" s="49"/>
      <c r="X414" s="49"/>
      <c r="Y414" s="42"/>
      <c r="Z414" s="42"/>
      <c r="AA414" s="50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42"/>
      <c r="AP414" s="42"/>
      <c r="AQ414" s="42"/>
      <c r="AR414" s="42"/>
      <c r="AS414" s="51"/>
      <c r="AT414" s="51"/>
      <c r="AU414" s="51"/>
      <c r="AV414" s="42"/>
      <c r="AW414" s="42"/>
      <c r="AX414" s="42"/>
      <c r="AY414" s="42"/>
      <c r="AZ414" s="42"/>
      <c r="BA414" s="42"/>
    </row>
    <row r="415" ht="20.25" customHeight="1">
      <c r="B415" s="41"/>
      <c r="C415" s="42"/>
      <c r="D415" s="43"/>
      <c r="E415" s="44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8"/>
      <c r="W415" s="49"/>
      <c r="X415" s="49"/>
      <c r="Y415" s="42"/>
      <c r="Z415" s="42"/>
      <c r="AA415" s="50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42"/>
      <c r="AP415" s="42"/>
      <c r="AQ415" s="42"/>
      <c r="AR415" s="42"/>
      <c r="AS415" s="51"/>
      <c r="AT415" s="51"/>
      <c r="AU415" s="51"/>
      <c r="AV415" s="42"/>
      <c r="AW415" s="42"/>
      <c r="AX415" s="42"/>
      <c r="AY415" s="42"/>
      <c r="AZ415" s="42"/>
      <c r="BA415" s="42"/>
    </row>
    <row r="416" ht="20.25" customHeight="1">
      <c r="B416" s="41"/>
      <c r="C416" s="42"/>
      <c r="D416" s="43"/>
      <c r="E416" s="44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8"/>
      <c r="W416" s="49"/>
      <c r="X416" s="49"/>
      <c r="Y416" s="42"/>
      <c r="Z416" s="42"/>
      <c r="AA416" s="50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42"/>
      <c r="AP416" s="42"/>
      <c r="AQ416" s="42"/>
      <c r="AR416" s="42"/>
      <c r="AS416" s="51"/>
      <c r="AT416" s="51"/>
      <c r="AU416" s="51"/>
      <c r="AV416" s="42"/>
      <c r="AW416" s="42"/>
      <c r="AX416" s="42"/>
      <c r="AY416" s="42"/>
      <c r="AZ416" s="42"/>
      <c r="BA416" s="42"/>
    </row>
    <row r="417" ht="20.25" customHeight="1">
      <c r="B417" s="41"/>
      <c r="C417" s="42"/>
      <c r="D417" s="43"/>
      <c r="E417" s="44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8"/>
      <c r="W417" s="49"/>
      <c r="X417" s="49"/>
      <c r="Y417" s="42"/>
      <c r="Z417" s="42"/>
      <c r="AA417" s="50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42"/>
      <c r="AP417" s="42"/>
      <c r="AQ417" s="42"/>
      <c r="AR417" s="42"/>
      <c r="AS417" s="51"/>
      <c r="AT417" s="51"/>
      <c r="AU417" s="51"/>
      <c r="AV417" s="42"/>
      <c r="AW417" s="42"/>
      <c r="AX417" s="42"/>
      <c r="AY417" s="42"/>
      <c r="AZ417" s="42"/>
      <c r="BA417" s="42"/>
    </row>
    <row r="418" ht="20.25" customHeight="1">
      <c r="B418" s="41"/>
      <c r="C418" s="42"/>
      <c r="D418" s="43"/>
      <c r="E418" s="44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8"/>
      <c r="W418" s="49"/>
      <c r="X418" s="49"/>
      <c r="Y418" s="42"/>
      <c r="Z418" s="42"/>
      <c r="AA418" s="50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42"/>
      <c r="AP418" s="42"/>
      <c r="AQ418" s="42"/>
      <c r="AR418" s="42"/>
      <c r="AS418" s="51"/>
      <c r="AT418" s="51"/>
      <c r="AU418" s="51"/>
      <c r="AV418" s="42"/>
      <c r="AW418" s="42"/>
      <c r="AX418" s="42"/>
      <c r="AY418" s="42"/>
      <c r="AZ418" s="42"/>
      <c r="BA418" s="42"/>
    </row>
    <row r="419" ht="20.25" customHeight="1">
      <c r="B419" s="41"/>
      <c r="C419" s="42"/>
      <c r="D419" s="43"/>
      <c r="E419" s="44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8"/>
      <c r="W419" s="49"/>
      <c r="X419" s="49"/>
      <c r="Y419" s="42"/>
      <c r="Z419" s="42"/>
      <c r="AA419" s="50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42"/>
      <c r="AP419" s="42"/>
      <c r="AQ419" s="42"/>
      <c r="AR419" s="42"/>
      <c r="AS419" s="51"/>
      <c r="AT419" s="51"/>
      <c r="AU419" s="51"/>
      <c r="AV419" s="42"/>
      <c r="AW419" s="42"/>
      <c r="AX419" s="42"/>
      <c r="AY419" s="42"/>
      <c r="AZ419" s="42"/>
      <c r="BA419" s="42"/>
    </row>
    <row r="420" ht="20.25" customHeight="1">
      <c r="B420" s="41"/>
      <c r="C420" s="42"/>
      <c r="D420" s="43"/>
      <c r="E420" s="44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8"/>
      <c r="W420" s="49"/>
      <c r="X420" s="49"/>
      <c r="Y420" s="42"/>
      <c r="Z420" s="42"/>
      <c r="AA420" s="50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42"/>
      <c r="AP420" s="42"/>
      <c r="AQ420" s="42"/>
      <c r="AR420" s="42"/>
      <c r="AS420" s="51"/>
      <c r="AT420" s="51"/>
      <c r="AU420" s="51"/>
      <c r="AV420" s="42"/>
      <c r="AW420" s="42"/>
      <c r="AX420" s="42"/>
      <c r="AY420" s="42"/>
      <c r="AZ420" s="42"/>
      <c r="BA420" s="42"/>
    </row>
    <row r="421" ht="20.25" customHeight="1">
      <c r="B421" s="41"/>
      <c r="C421" s="42"/>
      <c r="D421" s="43"/>
      <c r="E421" s="44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8"/>
      <c r="W421" s="49"/>
      <c r="X421" s="49"/>
      <c r="Y421" s="42"/>
      <c r="Z421" s="42"/>
      <c r="AA421" s="50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42"/>
      <c r="AP421" s="42"/>
      <c r="AQ421" s="42"/>
      <c r="AR421" s="42"/>
      <c r="AS421" s="51"/>
      <c r="AT421" s="51"/>
      <c r="AU421" s="51"/>
      <c r="AV421" s="42"/>
      <c r="AW421" s="42"/>
      <c r="AX421" s="42"/>
      <c r="AY421" s="42"/>
      <c r="AZ421" s="42"/>
      <c r="BA421" s="42"/>
    </row>
    <row r="422" ht="20.25" customHeight="1">
      <c r="B422" s="41"/>
      <c r="C422" s="42"/>
      <c r="D422" s="43"/>
      <c r="E422" s="44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8"/>
      <c r="W422" s="49"/>
      <c r="X422" s="49"/>
      <c r="Y422" s="42"/>
      <c r="Z422" s="42"/>
      <c r="AA422" s="50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42"/>
      <c r="AP422" s="42"/>
      <c r="AQ422" s="42"/>
      <c r="AR422" s="42"/>
      <c r="AS422" s="51"/>
      <c r="AT422" s="51"/>
      <c r="AU422" s="51"/>
      <c r="AV422" s="42"/>
      <c r="AW422" s="42"/>
      <c r="AX422" s="42"/>
      <c r="AY422" s="42"/>
      <c r="AZ422" s="42"/>
      <c r="BA422" s="42"/>
    </row>
    <row r="423" ht="20.25" customHeight="1">
      <c r="B423" s="41"/>
      <c r="C423" s="42"/>
      <c r="D423" s="43"/>
      <c r="E423" s="44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8"/>
      <c r="W423" s="49"/>
      <c r="X423" s="49"/>
      <c r="Y423" s="42"/>
      <c r="Z423" s="42"/>
      <c r="AA423" s="50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42"/>
      <c r="AP423" s="42"/>
      <c r="AQ423" s="42"/>
      <c r="AR423" s="42"/>
      <c r="AS423" s="51"/>
      <c r="AT423" s="51"/>
      <c r="AU423" s="51"/>
      <c r="AV423" s="42"/>
      <c r="AW423" s="42"/>
      <c r="AX423" s="42"/>
      <c r="AY423" s="42"/>
      <c r="AZ423" s="42"/>
      <c r="BA423" s="42"/>
    </row>
    <row r="424" ht="20.25" customHeight="1">
      <c r="B424" s="41"/>
      <c r="C424" s="42"/>
      <c r="D424" s="43"/>
      <c r="E424" s="44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8"/>
      <c r="W424" s="49"/>
      <c r="X424" s="49"/>
      <c r="Y424" s="42"/>
      <c r="Z424" s="42"/>
      <c r="AA424" s="50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42"/>
      <c r="AP424" s="42"/>
      <c r="AQ424" s="42"/>
      <c r="AR424" s="42"/>
      <c r="AS424" s="51"/>
      <c r="AT424" s="51"/>
      <c r="AU424" s="51"/>
      <c r="AV424" s="42"/>
      <c r="AW424" s="42"/>
      <c r="AX424" s="42"/>
      <c r="AY424" s="42"/>
      <c r="AZ424" s="42"/>
      <c r="BA424" s="42"/>
    </row>
    <row r="425" ht="20.25" customHeight="1">
      <c r="B425" s="41"/>
      <c r="C425" s="42"/>
      <c r="D425" s="43"/>
      <c r="E425" s="44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8"/>
      <c r="W425" s="49"/>
      <c r="X425" s="49"/>
      <c r="Y425" s="42"/>
      <c r="Z425" s="42"/>
      <c r="AA425" s="50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42"/>
      <c r="AP425" s="42"/>
      <c r="AQ425" s="42"/>
      <c r="AR425" s="42"/>
      <c r="AS425" s="51"/>
      <c r="AT425" s="51"/>
      <c r="AU425" s="51"/>
      <c r="AV425" s="42"/>
      <c r="AW425" s="42"/>
      <c r="AX425" s="42"/>
      <c r="AY425" s="42"/>
      <c r="AZ425" s="42"/>
      <c r="BA425" s="42"/>
    </row>
    <row r="426" ht="20.25" customHeight="1">
      <c r="B426" s="41"/>
      <c r="C426" s="42"/>
      <c r="D426" s="43"/>
      <c r="E426" s="44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8"/>
      <c r="W426" s="49"/>
      <c r="X426" s="49"/>
      <c r="Y426" s="42"/>
      <c r="Z426" s="42"/>
      <c r="AA426" s="50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42"/>
      <c r="AP426" s="42"/>
      <c r="AQ426" s="42"/>
      <c r="AR426" s="42"/>
      <c r="AS426" s="51"/>
      <c r="AT426" s="51"/>
      <c r="AU426" s="51"/>
      <c r="AV426" s="42"/>
      <c r="AW426" s="42"/>
      <c r="AX426" s="42"/>
      <c r="AY426" s="42"/>
      <c r="AZ426" s="42"/>
      <c r="BA426" s="42"/>
    </row>
    <row r="427" ht="20.25" customHeight="1">
      <c r="B427" s="41"/>
      <c r="C427" s="42"/>
      <c r="D427" s="43"/>
      <c r="E427" s="44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8"/>
      <c r="W427" s="49"/>
      <c r="X427" s="49"/>
      <c r="Y427" s="42"/>
      <c r="Z427" s="42"/>
      <c r="AA427" s="50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42"/>
      <c r="AP427" s="42"/>
      <c r="AQ427" s="42"/>
      <c r="AR427" s="42"/>
      <c r="AS427" s="51"/>
      <c r="AT427" s="51"/>
      <c r="AU427" s="51"/>
      <c r="AV427" s="42"/>
      <c r="AW427" s="42"/>
      <c r="AX427" s="42"/>
      <c r="AY427" s="42"/>
      <c r="AZ427" s="42"/>
      <c r="BA427" s="42"/>
    </row>
    <row r="428" ht="20.25" customHeight="1">
      <c r="B428" s="41"/>
      <c r="C428" s="42"/>
      <c r="D428" s="43"/>
      <c r="E428" s="44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8"/>
      <c r="W428" s="49"/>
      <c r="X428" s="49"/>
      <c r="Y428" s="42"/>
      <c r="Z428" s="42"/>
      <c r="AA428" s="50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42"/>
      <c r="AP428" s="42"/>
      <c r="AQ428" s="42"/>
      <c r="AR428" s="42"/>
      <c r="AS428" s="51"/>
      <c r="AT428" s="51"/>
      <c r="AU428" s="51"/>
      <c r="AV428" s="42"/>
      <c r="AW428" s="42"/>
      <c r="AX428" s="42"/>
      <c r="AY428" s="42"/>
      <c r="AZ428" s="42"/>
      <c r="BA428" s="42"/>
    </row>
    <row r="429" ht="20.25" customHeight="1">
      <c r="B429" s="41"/>
      <c r="C429" s="42"/>
      <c r="D429" s="43"/>
      <c r="E429" s="44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8"/>
      <c r="W429" s="49"/>
      <c r="X429" s="49"/>
      <c r="Y429" s="42"/>
      <c r="Z429" s="42"/>
      <c r="AA429" s="50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42"/>
      <c r="AP429" s="42"/>
      <c r="AQ429" s="42"/>
      <c r="AR429" s="42"/>
      <c r="AS429" s="51"/>
      <c r="AT429" s="51"/>
      <c r="AU429" s="51"/>
      <c r="AV429" s="42"/>
      <c r="AW429" s="42"/>
      <c r="AX429" s="42"/>
      <c r="AY429" s="42"/>
      <c r="AZ429" s="42"/>
      <c r="BA429" s="42"/>
    </row>
    <row r="430" ht="20.25" customHeight="1">
      <c r="B430" s="41"/>
      <c r="C430" s="42"/>
      <c r="D430" s="43"/>
      <c r="E430" s="44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8"/>
      <c r="W430" s="49"/>
      <c r="X430" s="49"/>
      <c r="Y430" s="42"/>
      <c r="Z430" s="42"/>
      <c r="AA430" s="50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42"/>
      <c r="AP430" s="42"/>
      <c r="AQ430" s="42"/>
      <c r="AR430" s="42"/>
      <c r="AS430" s="51"/>
      <c r="AT430" s="51"/>
      <c r="AU430" s="51"/>
      <c r="AV430" s="42"/>
      <c r="AW430" s="42"/>
      <c r="AX430" s="42"/>
      <c r="AY430" s="42"/>
      <c r="AZ430" s="42"/>
      <c r="BA430" s="42"/>
    </row>
    <row r="431" ht="20.25" customHeight="1">
      <c r="B431" s="41"/>
      <c r="C431" s="42"/>
      <c r="D431" s="43"/>
      <c r="E431" s="44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8"/>
      <c r="W431" s="49"/>
      <c r="X431" s="49"/>
      <c r="Y431" s="42"/>
      <c r="Z431" s="42"/>
      <c r="AA431" s="50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42"/>
      <c r="AP431" s="42"/>
      <c r="AQ431" s="42"/>
      <c r="AR431" s="42"/>
      <c r="AS431" s="51"/>
      <c r="AT431" s="51"/>
      <c r="AU431" s="51"/>
      <c r="AV431" s="42"/>
      <c r="AW431" s="42"/>
      <c r="AX431" s="42"/>
      <c r="AY431" s="42"/>
      <c r="AZ431" s="42"/>
      <c r="BA431" s="42"/>
    </row>
    <row r="432" ht="20.25" customHeight="1">
      <c r="B432" s="41"/>
      <c r="C432" s="42"/>
      <c r="D432" s="43"/>
      <c r="E432" s="44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8"/>
      <c r="W432" s="49"/>
      <c r="X432" s="49"/>
      <c r="Y432" s="42"/>
      <c r="Z432" s="42"/>
      <c r="AA432" s="50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42"/>
      <c r="AP432" s="42"/>
      <c r="AQ432" s="42"/>
      <c r="AR432" s="42"/>
      <c r="AS432" s="51"/>
      <c r="AT432" s="51"/>
      <c r="AU432" s="51"/>
      <c r="AV432" s="42"/>
      <c r="AW432" s="42"/>
      <c r="AX432" s="42"/>
      <c r="AY432" s="42"/>
      <c r="AZ432" s="42"/>
      <c r="BA432" s="42"/>
    </row>
    <row r="433" ht="20.25" customHeight="1">
      <c r="B433" s="41"/>
      <c r="C433" s="42"/>
      <c r="D433" s="43"/>
      <c r="E433" s="44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8"/>
      <c r="W433" s="49"/>
      <c r="X433" s="49"/>
      <c r="Y433" s="42"/>
      <c r="Z433" s="42"/>
      <c r="AA433" s="50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42"/>
      <c r="AP433" s="42"/>
      <c r="AQ433" s="42"/>
      <c r="AR433" s="42"/>
      <c r="AS433" s="51"/>
      <c r="AT433" s="51"/>
      <c r="AU433" s="51"/>
      <c r="AV433" s="42"/>
      <c r="AW433" s="42"/>
      <c r="AX433" s="42"/>
      <c r="AY433" s="42"/>
      <c r="AZ433" s="42"/>
      <c r="BA433" s="42"/>
    </row>
    <row r="434" ht="20.25" customHeight="1">
      <c r="B434" s="41"/>
      <c r="C434" s="42"/>
      <c r="D434" s="43"/>
      <c r="E434" s="44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8"/>
      <c r="W434" s="49"/>
      <c r="X434" s="49"/>
      <c r="Y434" s="42"/>
      <c r="Z434" s="42"/>
      <c r="AA434" s="50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42"/>
      <c r="AP434" s="42"/>
      <c r="AQ434" s="42"/>
      <c r="AR434" s="42"/>
      <c r="AS434" s="51"/>
      <c r="AT434" s="51"/>
      <c r="AU434" s="51"/>
      <c r="AV434" s="42"/>
      <c r="AW434" s="42"/>
      <c r="AX434" s="42"/>
      <c r="AY434" s="42"/>
      <c r="AZ434" s="42"/>
      <c r="BA434" s="42"/>
    </row>
    <row r="435" ht="20.25" customHeight="1">
      <c r="B435" s="41"/>
      <c r="C435" s="42"/>
      <c r="D435" s="43"/>
      <c r="E435" s="44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8"/>
      <c r="W435" s="49"/>
      <c r="X435" s="49"/>
      <c r="Y435" s="42"/>
      <c r="Z435" s="42"/>
      <c r="AA435" s="50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42"/>
      <c r="AP435" s="42"/>
      <c r="AQ435" s="42"/>
      <c r="AR435" s="42"/>
      <c r="AS435" s="51"/>
      <c r="AT435" s="51"/>
      <c r="AU435" s="51"/>
      <c r="AV435" s="42"/>
      <c r="AW435" s="42"/>
      <c r="AX435" s="42"/>
      <c r="AY435" s="42"/>
      <c r="AZ435" s="42"/>
      <c r="BA435" s="42"/>
    </row>
    <row r="436" ht="20.25" customHeight="1">
      <c r="B436" s="41"/>
      <c r="C436" s="42"/>
      <c r="D436" s="43"/>
      <c r="E436" s="44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8"/>
      <c r="W436" s="49"/>
      <c r="X436" s="49"/>
      <c r="Y436" s="42"/>
      <c r="Z436" s="42"/>
      <c r="AA436" s="50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42"/>
      <c r="AP436" s="42"/>
      <c r="AQ436" s="42"/>
      <c r="AR436" s="42"/>
      <c r="AS436" s="51"/>
      <c r="AT436" s="51"/>
      <c r="AU436" s="51"/>
      <c r="AV436" s="42"/>
      <c r="AW436" s="42"/>
      <c r="AX436" s="42"/>
      <c r="AY436" s="42"/>
      <c r="AZ436" s="42"/>
      <c r="BA436" s="42"/>
    </row>
    <row r="437" ht="20.25" customHeight="1">
      <c r="B437" s="41"/>
      <c r="C437" s="42"/>
      <c r="D437" s="43"/>
      <c r="E437" s="44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8"/>
      <c r="W437" s="49"/>
      <c r="X437" s="49"/>
      <c r="Y437" s="42"/>
      <c r="Z437" s="42"/>
      <c r="AA437" s="50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42"/>
      <c r="AP437" s="42"/>
      <c r="AQ437" s="42"/>
      <c r="AR437" s="42"/>
      <c r="AS437" s="51"/>
      <c r="AT437" s="51"/>
      <c r="AU437" s="51"/>
      <c r="AV437" s="42"/>
      <c r="AW437" s="42"/>
      <c r="AX437" s="42"/>
      <c r="AY437" s="42"/>
      <c r="AZ437" s="42"/>
      <c r="BA437" s="42"/>
    </row>
    <row r="438" ht="20.25" customHeight="1">
      <c r="B438" s="41"/>
      <c r="C438" s="42"/>
      <c r="D438" s="43"/>
      <c r="E438" s="44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8"/>
      <c r="W438" s="49"/>
      <c r="X438" s="49"/>
      <c r="Y438" s="42"/>
      <c r="Z438" s="42"/>
      <c r="AA438" s="50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42"/>
      <c r="AP438" s="42"/>
      <c r="AQ438" s="42"/>
      <c r="AR438" s="42"/>
      <c r="AS438" s="51"/>
      <c r="AT438" s="51"/>
      <c r="AU438" s="51"/>
      <c r="AV438" s="42"/>
      <c r="AW438" s="42"/>
      <c r="AX438" s="42"/>
      <c r="AY438" s="42"/>
      <c r="AZ438" s="42"/>
      <c r="BA438" s="42"/>
    </row>
    <row r="439" ht="20.25" customHeight="1">
      <c r="B439" s="41"/>
      <c r="C439" s="42"/>
      <c r="D439" s="43"/>
      <c r="E439" s="44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8"/>
      <c r="W439" s="49"/>
      <c r="X439" s="49"/>
      <c r="Y439" s="42"/>
      <c r="Z439" s="42"/>
      <c r="AA439" s="50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42"/>
      <c r="AP439" s="42"/>
      <c r="AQ439" s="42"/>
      <c r="AR439" s="42"/>
      <c r="AS439" s="51"/>
      <c r="AT439" s="51"/>
      <c r="AU439" s="51"/>
      <c r="AV439" s="42"/>
      <c r="AW439" s="42"/>
      <c r="AX439" s="42"/>
      <c r="AY439" s="42"/>
      <c r="AZ439" s="42"/>
      <c r="BA439" s="42"/>
    </row>
    <row r="440" ht="20.25" customHeight="1">
      <c r="B440" s="41"/>
      <c r="C440" s="42"/>
      <c r="D440" s="43"/>
      <c r="E440" s="44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8"/>
      <c r="W440" s="49"/>
      <c r="X440" s="49"/>
      <c r="Y440" s="42"/>
      <c r="Z440" s="42"/>
      <c r="AA440" s="50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42"/>
      <c r="AP440" s="42"/>
      <c r="AQ440" s="42"/>
      <c r="AR440" s="42"/>
      <c r="AS440" s="51"/>
      <c r="AT440" s="51"/>
      <c r="AU440" s="51"/>
      <c r="AV440" s="42"/>
      <c r="AW440" s="42"/>
      <c r="AX440" s="42"/>
      <c r="AY440" s="42"/>
      <c r="AZ440" s="42"/>
      <c r="BA440" s="42"/>
    </row>
    <row r="441" ht="20.25" customHeight="1">
      <c r="B441" s="41"/>
      <c r="C441" s="42"/>
      <c r="D441" s="43"/>
      <c r="E441" s="44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8"/>
      <c r="W441" s="49"/>
      <c r="X441" s="49"/>
      <c r="Y441" s="42"/>
      <c r="Z441" s="42"/>
      <c r="AA441" s="50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42"/>
      <c r="AP441" s="42"/>
      <c r="AQ441" s="42"/>
      <c r="AR441" s="42"/>
      <c r="AS441" s="51"/>
      <c r="AT441" s="51"/>
      <c r="AU441" s="51"/>
      <c r="AV441" s="42"/>
      <c r="AW441" s="42"/>
      <c r="AX441" s="42"/>
      <c r="AY441" s="42"/>
      <c r="AZ441" s="42"/>
      <c r="BA441" s="42"/>
    </row>
    <row r="442" ht="20.25" customHeight="1">
      <c r="B442" s="41"/>
      <c r="C442" s="42"/>
      <c r="D442" s="43"/>
      <c r="E442" s="44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8"/>
      <c r="W442" s="49"/>
      <c r="X442" s="49"/>
      <c r="Y442" s="42"/>
      <c r="Z442" s="42"/>
      <c r="AA442" s="50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42"/>
      <c r="AP442" s="42"/>
      <c r="AQ442" s="42"/>
      <c r="AR442" s="42"/>
      <c r="AS442" s="51"/>
      <c r="AT442" s="51"/>
      <c r="AU442" s="51"/>
      <c r="AV442" s="42"/>
      <c r="AW442" s="42"/>
      <c r="AX442" s="42"/>
      <c r="AY442" s="42"/>
      <c r="AZ442" s="42"/>
      <c r="BA442" s="42"/>
    </row>
    <row r="443" ht="20.25" customHeight="1">
      <c r="B443" s="41"/>
      <c r="C443" s="42"/>
      <c r="D443" s="43"/>
      <c r="E443" s="44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8"/>
      <c r="W443" s="49"/>
      <c r="X443" s="49"/>
      <c r="Y443" s="42"/>
      <c r="Z443" s="42"/>
      <c r="AA443" s="50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42"/>
      <c r="AP443" s="42"/>
      <c r="AQ443" s="42"/>
      <c r="AR443" s="42"/>
      <c r="AS443" s="51"/>
      <c r="AT443" s="51"/>
      <c r="AU443" s="51"/>
      <c r="AV443" s="42"/>
      <c r="AW443" s="42"/>
      <c r="AX443" s="42"/>
      <c r="AY443" s="42"/>
      <c r="AZ443" s="42"/>
      <c r="BA443" s="42"/>
    </row>
    <row r="444" ht="20.25" customHeight="1">
      <c r="B444" s="41"/>
      <c r="C444" s="42"/>
      <c r="D444" s="43"/>
      <c r="E444" s="44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8"/>
      <c r="W444" s="49"/>
      <c r="X444" s="49"/>
      <c r="Y444" s="42"/>
      <c r="Z444" s="42"/>
      <c r="AA444" s="50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42"/>
      <c r="AP444" s="42"/>
      <c r="AQ444" s="42"/>
      <c r="AR444" s="42"/>
      <c r="AS444" s="51"/>
      <c r="AT444" s="51"/>
      <c r="AU444" s="51"/>
      <c r="AV444" s="42"/>
      <c r="AW444" s="42"/>
      <c r="AX444" s="42"/>
      <c r="AY444" s="42"/>
      <c r="AZ444" s="42"/>
      <c r="BA444" s="42"/>
    </row>
    <row r="445" ht="20.25" customHeight="1">
      <c r="B445" s="41"/>
      <c r="C445" s="42"/>
      <c r="D445" s="43"/>
      <c r="E445" s="44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8"/>
      <c r="W445" s="49"/>
      <c r="X445" s="49"/>
      <c r="Y445" s="42"/>
      <c r="Z445" s="42"/>
      <c r="AA445" s="50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42"/>
      <c r="AP445" s="42"/>
      <c r="AQ445" s="42"/>
      <c r="AR445" s="42"/>
      <c r="AS445" s="51"/>
      <c r="AT445" s="51"/>
      <c r="AU445" s="51"/>
      <c r="AV445" s="42"/>
      <c r="AW445" s="42"/>
      <c r="AX445" s="42"/>
      <c r="AY445" s="42"/>
      <c r="AZ445" s="42"/>
      <c r="BA445" s="42"/>
    </row>
    <row r="446" ht="20.25" customHeight="1">
      <c r="B446" s="41"/>
      <c r="C446" s="42"/>
      <c r="D446" s="43"/>
      <c r="E446" s="44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8"/>
      <c r="W446" s="49"/>
      <c r="X446" s="49"/>
      <c r="Y446" s="42"/>
      <c r="Z446" s="42"/>
      <c r="AA446" s="50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42"/>
      <c r="AP446" s="42"/>
      <c r="AQ446" s="42"/>
      <c r="AR446" s="42"/>
      <c r="AS446" s="51"/>
      <c r="AT446" s="51"/>
      <c r="AU446" s="51"/>
      <c r="AV446" s="42"/>
      <c r="AW446" s="42"/>
      <c r="AX446" s="42"/>
      <c r="AY446" s="42"/>
      <c r="AZ446" s="42"/>
      <c r="BA446" s="42"/>
    </row>
    <row r="447" ht="20.25" customHeight="1">
      <c r="B447" s="41"/>
      <c r="C447" s="42"/>
      <c r="D447" s="43"/>
      <c r="E447" s="44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8"/>
      <c r="W447" s="49"/>
      <c r="X447" s="49"/>
      <c r="Y447" s="42"/>
      <c r="Z447" s="42"/>
      <c r="AA447" s="50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42"/>
      <c r="AP447" s="42"/>
      <c r="AQ447" s="42"/>
      <c r="AR447" s="42"/>
      <c r="AS447" s="51"/>
      <c r="AT447" s="51"/>
      <c r="AU447" s="51"/>
      <c r="AV447" s="42"/>
      <c r="AW447" s="42"/>
      <c r="AX447" s="42"/>
      <c r="AY447" s="42"/>
      <c r="AZ447" s="42"/>
      <c r="BA447" s="42"/>
    </row>
    <row r="448" ht="20.25" customHeight="1">
      <c r="B448" s="41"/>
      <c r="C448" s="42"/>
      <c r="D448" s="43"/>
      <c r="E448" s="44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8"/>
      <c r="W448" s="49"/>
      <c r="X448" s="49"/>
      <c r="Y448" s="42"/>
      <c r="Z448" s="42"/>
      <c r="AA448" s="50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42"/>
      <c r="AP448" s="42"/>
      <c r="AQ448" s="42"/>
      <c r="AR448" s="42"/>
      <c r="AS448" s="51"/>
      <c r="AT448" s="51"/>
      <c r="AU448" s="51"/>
      <c r="AV448" s="42"/>
      <c r="AW448" s="42"/>
      <c r="AX448" s="42"/>
      <c r="AY448" s="42"/>
      <c r="AZ448" s="42"/>
      <c r="BA448" s="42"/>
    </row>
    <row r="449" ht="20.25" customHeight="1">
      <c r="B449" s="41"/>
      <c r="C449" s="42"/>
      <c r="D449" s="43"/>
      <c r="E449" s="44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8"/>
      <c r="W449" s="49"/>
      <c r="X449" s="49"/>
      <c r="Y449" s="42"/>
      <c r="Z449" s="42"/>
      <c r="AA449" s="50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42"/>
      <c r="AP449" s="42"/>
      <c r="AQ449" s="42"/>
      <c r="AR449" s="42"/>
      <c r="AS449" s="51"/>
      <c r="AT449" s="51"/>
      <c r="AU449" s="51"/>
      <c r="AV449" s="42"/>
      <c r="AW449" s="42"/>
      <c r="AX449" s="42"/>
      <c r="AY449" s="42"/>
      <c r="AZ449" s="42"/>
      <c r="BA449" s="42"/>
    </row>
    <row r="450" ht="20.25" customHeight="1">
      <c r="B450" s="41"/>
      <c r="C450" s="42"/>
      <c r="D450" s="43"/>
      <c r="E450" s="44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8"/>
      <c r="W450" s="49"/>
      <c r="X450" s="49"/>
      <c r="Y450" s="42"/>
      <c r="Z450" s="42"/>
      <c r="AA450" s="50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42"/>
      <c r="AP450" s="42"/>
      <c r="AQ450" s="42"/>
      <c r="AR450" s="42"/>
      <c r="AS450" s="51"/>
      <c r="AT450" s="51"/>
      <c r="AU450" s="51"/>
      <c r="AV450" s="42"/>
      <c r="AW450" s="42"/>
      <c r="AX450" s="42"/>
      <c r="AY450" s="42"/>
      <c r="AZ450" s="42"/>
      <c r="BA450" s="42"/>
    </row>
    <row r="451" ht="20.25" customHeight="1">
      <c r="B451" s="41"/>
      <c r="C451" s="42"/>
      <c r="D451" s="43"/>
      <c r="E451" s="44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8"/>
      <c r="W451" s="49"/>
      <c r="X451" s="49"/>
      <c r="Y451" s="42"/>
      <c r="Z451" s="42"/>
      <c r="AA451" s="50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42"/>
      <c r="AP451" s="42"/>
      <c r="AQ451" s="42"/>
      <c r="AR451" s="42"/>
      <c r="AS451" s="51"/>
      <c r="AT451" s="51"/>
      <c r="AU451" s="51"/>
      <c r="AV451" s="42"/>
      <c r="AW451" s="42"/>
      <c r="AX451" s="42"/>
      <c r="AY451" s="42"/>
      <c r="AZ451" s="42"/>
      <c r="BA451" s="42"/>
    </row>
    <row r="452" ht="20.25" customHeight="1">
      <c r="B452" s="41"/>
      <c r="C452" s="42"/>
      <c r="D452" s="43"/>
      <c r="E452" s="44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8"/>
      <c r="W452" s="49"/>
      <c r="X452" s="49"/>
      <c r="Y452" s="42"/>
      <c r="Z452" s="42"/>
      <c r="AA452" s="50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42"/>
      <c r="AP452" s="42"/>
      <c r="AQ452" s="42"/>
      <c r="AR452" s="42"/>
      <c r="AS452" s="51"/>
      <c r="AT452" s="51"/>
      <c r="AU452" s="51"/>
      <c r="AV452" s="42"/>
      <c r="AW452" s="42"/>
      <c r="AX452" s="42"/>
      <c r="AY452" s="42"/>
      <c r="AZ452" s="42"/>
      <c r="BA452" s="42"/>
    </row>
    <row r="453" ht="20.25" customHeight="1">
      <c r="B453" s="41"/>
      <c r="C453" s="42"/>
      <c r="D453" s="43"/>
      <c r="E453" s="44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8"/>
      <c r="W453" s="49"/>
      <c r="X453" s="49"/>
      <c r="Y453" s="42"/>
      <c r="Z453" s="42"/>
      <c r="AA453" s="50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42"/>
      <c r="AP453" s="42"/>
      <c r="AQ453" s="42"/>
      <c r="AR453" s="42"/>
      <c r="AS453" s="51"/>
      <c r="AT453" s="51"/>
      <c r="AU453" s="51"/>
      <c r="AV453" s="42"/>
      <c r="AW453" s="42"/>
      <c r="AX453" s="42"/>
      <c r="AY453" s="42"/>
      <c r="AZ453" s="42"/>
      <c r="BA453" s="42"/>
    </row>
    <row r="454" ht="20.25" customHeight="1">
      <c r="B454" s="41"/>
      <c r="C454" s="42"/>
      <c r="D454" s="43"/>
      <c r="E454" s="44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8"/>
      <c r="W454" s="49"/>
      <c r="X454" s="49"/>
      <c r="Y454" s="42"/>
      <c r="Z454" s="42"/>
      <c r="AA454" s="50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42"/>
      <c r="AP454" s="42"/>
      <c r="AQ454" s="42"/>
      <c r="AR454" s="42"/>
      <c r="AS454" s="51"/>
      <c r="AT454" s="51"/>
      <c r="AU454" s="51"/>
      <c r="AV454" s="42"/>
      <c r="AW454" s="42"/>
      <c r="AX454" s="42"/>
      <c r="AY454" s="42"/>
      <c r="AZ454" s="42"/>
      <c r="BA454" s="42"/>
    </row>
    <row r="455" ht="20.25" customHeight="1">
      <c r="B455" s="41"/>
      <c r="C455" s="42"/>
      <c r="D455" s="43"/>
      <c r="E455" s="44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8"/>
      <c r="W455" s="49"/>
      <c r="X455" s="49"/>
      <c r="Y455" s="42"/>
      <c r="Z455" s="42"/>
      <c r="AA455" s="50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42"/>
      <c r="AP455" s="42"/>
      <c r="AQ455" s="42"/>
      <c r="AR455" s="42"/>
      <c r="AS455" s="51"/>
      <c r="AT455" s="51"/>
      <c r="AU455" s="51"/>
      <c r="AV455" s="42"/>
      <c r="AW455" s="42"/>
      <c r="AX455" s="42"/>
      <c r="AY455" s="42"/>
      <c r="AZ455" s="42"/>
      <c r="BA455" s="42"/>
    </row>
    <row r="456" ht="20.25" customHeight="1">
      <c r="B456" s="41"/>
      <c r="C456" s="42"/>
      <c r="D456" s="43"/>
      <c r="E456" s="44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8"/>
      <c r="W456" s="49"/>
      <c r="X456" s="49"/>
      <c r="Y456" s="42"/>
      <c r="Z456" s="42"/>
      <c r="AA456" s="50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42"/>
      <c r="AP456" s="42"/>
      <c r="AQ456" s="42"/>
      <c r="AR456" s="42"/>
      <c r="AS456" s="51"/>
      <c r="AT456" s="51"/>
      <c r="AU456" s="51"/>
      <c r="AV456" s="42"/>
      <c r="AW456" s="42"/>
      <c r="AX456" s="42"/>
      <c r="AY456" s="42"/>
      <c r="AZ456" s="42"/>
      <c r="BA456" s="42"/>
    </row>
    <row r="457" ht="20.25" customHeight="1">
      <c r="B457" s="41"/>
      <c r="C457" s="42"/>
      <c r="D457" s="43"/>
      <c r="E457" s="44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8"/>
      <c r="W457" s="49"/>
      <c r="X457" s="49"/>
      <c r="Y457" s="42"/>
      <c r="Z457" s="42"/>
      <c r="AA457" s="50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42"/>
      <c r="AP457" s="42"/>
      <c r="AQ457" s="42"/>
      <c r="AR457" s="42"/>
      <c r="AS457" s="51"/>
      <c r="AT457" s="51"/>
      <c r="AU457" s="51"/>
      <c r="AV457" s="42"/>
      <c r="AW457" s="42"/>
      <c r="AX457" s="42"/>
      <c r="AY457" s="42"/>
      <c r="AZ457" s="42"/>
      <c r="BA457" s="42"/>
    </row>
    <row r="458" ht="20.25" customHeight="1">
      <c r="B458" s="41"/>
      <c r="C458" s="42"/>
      <c r="D458" s="43"/>
      <c r="E458" s="44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8"/>
      <c r="W458" s="49"/>
      <c r="X458" s="49"/>
      <c r="Y458" s="42"/>
      <c r="Z458" s="42"/>
      <c r="AA458" s="50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42"/>
      <c r="AP458" s="42"/>
      <c r="AQ458" s="42"/>
      <c r="AR458" s="42"/>
      <c r="AS458" s="51"/>
      <c r="AT458" s="51"/>
      <c r="AU458" s="51"/>
      <c r="AV458" s="42"/>
      <c r="AW458" s="42"/>
      <c r="AX458" s="42"/>
      <c r="AY458" s="42"/>
      <c r="AZ458" s="42"/>
      <c r="BA458" s="42"/>
    </row>
    <row r="459" ht="20.25" customHeight="1">
      <c r="B459" s="41"/>
      <c r="C459" s="42"/>
      <c r="D459" s="43"/>
      <c r="E459" s="44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8"/>
      <c r="W459" s="49"/>
      <c r="X459" s="49"/>
      <c r="Y459" s="42"/>
      <c r="Z459" s="42"/>
      <c r="AA459" s="50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42"/>
      <c r="AP459" s="42"/>
      <c r="AQ459" s="42"/>
      <c r="AR459" s="42"/>
      <c r="AS459" s="51"/>
      <c r="AT459" s="51"/>
      <c r="AU459" s="51"/>
      <c r="AV459" s="42"/>
      <c r="AW459" s="42"/>
      <c r="AX459" s="42"/>
      <c r="AY459" s="42"/>
      <c r="AZ459" s="42"/>
      <c r="BA459" s="42"/>
    </row>
    <row r="460" ht="20.25" customHeight="1">
      <c r="B460" s="41"/>
      <c r="C460" s="42"/>
      <c r="D460" s="43"/>
      <c r="E460" s="44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8"/>
      <c r="W460" s="49"/>
      <c r="X460" s="49"/>
      <c r="Y460" s="42"/>
      <c r="Z460" s="42"/>
      <c r="AA460" s="50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42"/>
      <c r="AP460" s="42"/>
      <c r="AQ460" s="42"/>
      <c r="AR460" s="42"/>
      <c r="AS460" s="51"/>
      <c r="AT460" s="51"/>
      <c r="AU460" s="51"/>
      <c r="AV460" s="42"/>
      <c r="AW460" s="42"/>
      <c r="AX460" s="42"/>
      <c r="AY460" s="42"/>
      <c r="AZ460" s="42"/>
      <c r="BA460" s="42"/>
    </row>
    <row r="461" ht="20.25" customHeight="1">
      <c r="B461" s="41"/>
      <c r="C461" s="42"/>
      <c r="D461" s="43"/>
      <c r="E461" s="44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8"/>
      <c r="W461" s="49"/>
      <c r="X461" s="49"/>
      <c r="Y461" s="42"/>
      <c r="Z461" s="42"/>
      <c r="AA461" s="50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42"/>
      <c r="AP461" s="42"/>
      <c r="AQ461" s="42"/>
      <c r="AR461" s="42"/>
      <c r="AS461" s="51"/>
      <c r="AT461" s="51"/>
      <c r="AU461" s="51"/>
      <c r="AV461" s="42"/>
      <c r="AW461" s="42"/>
      <c r="AX461" s="42"/>
      <c r="AY461" s="42"/>
      <c r="AZ461" s="42"/>
      <c r="BA461" s="42"/>
    </row>
    <row r="462" ht="20.25" customHeight="1">
      <c r="B462" s="41"/>
      <c r="C462" s="42"/>
      <c r="D462" s="43"/>
      <c r="E462" s="44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8"/>
      <c r="W462" s="49"/>
      <c r="X462" s="49"/>
      <c r="Y462" s="42"/>
      <c r="Z462" s="42"/>
      <c r="AA462" s="50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42"/>
      <c r="AP462" s="42"/>
      <c r="AQ462" s="42"/>
      <c r="AR462" s="42"/>
      <c r="AS462" s="51"/>
      <c r="AT462" s="51"/>
      <c r="AU462" s="51"/>
      <c r="AV462" s="42"/>
      <c r="AW462" s="42"/>
      <c r="AX462" s="42"/>
      <c r="AY462" s="42"/>
      <c r="AZ462" s="42"/>
      <c r="BA462" s="42"/>
    </row>
    <row r="463" ht="20.25" customHeight="1">
      <c r="B463" s="41"/>
      <c r="C463" s="42"/>
      <c r="D463" s="43"/>
      <c r="E463" s="44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8"/>
      <c r="W463" s="49"/>
      <c r="X463" s="49"/>
      <c r="Y463" s="42"/>
      <c r="Z463" s="42"/>
      <c r="AA463" s="50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42"/>
      <c r="AP463" s="42"/>
      <c r="AQ463" s="42"/>
      <c r="AR463" s="42"/>
      <c r="AS463" s="51"/>
      <c r="AT463" s="51"/>
      <c r="AU463" s="51"/>
      <c r="AV463" s="42"/>
      <c r="AW463" s="42"/>
      <c r="AX463" s="42"/>
      <c r="AY463" s="42"/>
      <c r="AZ463" s="42"/>
      <c r="BA463" s="42"/>
    </row>
    <row r="464" ht="20.25" customHeight="1">
      <c r="B464" s="41"/>
      <c r="C464" s="42"/>
      <c r="D464" s="43"/>
      <c r="E464" s="44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8"/>
      <c r="W464" s="49"/>
      <c r="X464" s="49"/>
      <c r="Y464" s="42"/>
      <c r="Z464" s="42"/>
      <c r="AA464" s="50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42"/>
      <c r="AP464" s="42"/>
      <c r="AQ464" s="42"/>
      <c r="AR464" s="42"/>
      <c r="AS464" s="51"/>
      <c r="AT464" s="51"/>
      <c r="AU464" s="51"/>
      <c r="AV464" s="42"/>
      <c r="AW464" s="42"/>
      <c r="AX464" s="42"/>
      <c r="AY464" s="42"/>
      <c r="AZ464" s="42"/>
      <c r="BA464" s="42"/>
    </row>
    <row r="465" ht="20.25" customHeight="1">
      <c r="B465" s="41"/>
      <c r="C465" s="42"/>
      <c r="D465" s="43"/>
      <c r="E465" s="44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8"/>
      <c r="W465" s="49"/>
      <c r="X465" s="49"/>
      <c r="Y465" s="42"/>
      <c r="Z465" s="42"/>
      <c r="AA465" s="50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42"/>
      <c r="AP465" s="42"/>
      <c r="AQ465" s="42"/>
      <c r="AR465" s="42"/>
      <c r="AS465" s="51"/>
      <c r="AT465" s="51"/>
      <c r="AU465" s="51"/>
      <c r="AV465" s="42"/>
      <c r="AW465" s="42"/>
      <c r="AX465" s="42"/>
      <c r="AY465" s="42"/>
      <c r="AZ465" s="42"/>
      <c r="BA465" s="42"/>
    </row>
    <row r="466" ht="20.25" customHeight="1">
      <c r="B466" s="41"/>
      <c r="C466" s="42"/>
      <c r="D466" s="43"/>
      <c r="E466" s="44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8"/>
      <c r="W466" s="49"/>
      <c r="X466" s="49"/>
      <c r="Y466" s="42"/>
      <c r="Z466" s="42"/>
      <c r="AA466" s="50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42"/>
      <c r="AP466" s="42"/>
      <c r="AQ466" s="42"/>
      <c r="AR466" s="42"/>
      <c r="AS466" s="51"/>
      <c r="AT466" s="51"/>
      <c r="AU466" s="51"/>
      <c r="AV466" s="42"/>
      <c r="AW466" s="42"/>
      <c r="AX466" s="42"/>
      <c r="AY466" s="42"/>
      <c r="AZ466" s="42"/>
      <c r="BA466" s="42"/>
    </row>
    <row r="467" ht="20.25" customHeight="1">
      <c r="B467" s="41"/>
      <c r="C467" s="42"/>
      <c r="D467" s="43"/>
      <c r="E467" s="44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8"/>
      <c r="W467" s="49"/>
      <c r="X467" s="49"/>
      <c r="Y467" s="42"/>
      <c r="Z467" s="42"/>
      <c r="AA467" s="50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42"/>
      <c r="AP467" s="42"/>
      <c r="AQ467" s="42"/>
      <c r="AR467" s="42"/>
      <c r="AS467" s="51"/>
      <c r="AT467" s="51"/>
      <c r="AU467" s="51"/>
      <c r="AV467" s="42"/>
      <c r="AW467" s="42"/>
      <c r="AX467" s="42"/>
      <c r="AY467" s="42"/>
      <c r="AZ467" s="42"/>
      <c r="BA467" s="42"/>
    </row>
    <row r="468" ht="20.25" customHeight="1">
      <c r="B468" s="41"/>
      <c r="C468" s="42"/>
      <c r="D468" s="43"/>
      <c r="E468" s="44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8"/>
      <c r="W468" s="49"/>
      <c r="X468" s="49"/>
      <c r="Y468" s="42"/>
      <c r="Z468" s="42"/>
      <c r="AA468" s="50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42"/>
      <c r="AP468" s="42"/>
      <c r="AQ468" s="42"/>
      <c r="AR468" s="42"/>
      <c r="AS468" s="51"/>
      <c r="AT468" s="51"/>
      <c r="AU468" s="51"/>
      <c r="AV468" s="42"/>
      <c r="AW468" s="42"/>
      <c r="AX468" s="42"/>
      <c r="AY468" s="42"/>
      <c r="AZ468" s="42"/>
      <c r="BA468" s="42"/>
    </row>
    <row r="469" ht="20.25" customHeight="1">
      <c r="B469" s="41"/>
      <c r="C469" s="42"/>
      <c r="D469" s="43"/>
      <c r="E469" s="44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8"/>
      <c r="W469" s="49"/>
      <c r="X469" s="49"/>
      <c r="Y469" s="42"/>
      <c r="Z469" s="42"/>
      <c r="AA469" s="50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42"/>
      <c r="AP469" s="42"/>
      <c r="AQ469" s="42"/>
      <c r="AR469" s="42"/>
      <c r="AS469" s="51"/>
      <c r="AT469" s="51"/>
      <c r="AU469" s="51"/>
      <c r="AV469" s="42"/>
      <c r="AW469" s="42"/>
      <c r="AX469" s="42"/>
      <c r="AY469" s="42"/>
      <c r="AZ469" s="42"/>
      <c r="BA469" s="42"/>
    </row>
    <row r="470" ht="20.25" customHeight="1">
      <c r="B470" s="41"/>
      <c r="C470" s="42"/>
      <c r="D470" s="43"/>
      <c r="E470" s="44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8"/>
      <c r="W470" s="49"/>
      <c r="X470" s="49"/>
      <c r="Y470" s="42"/>
      <c r="Z470" s="42"/>
      <c r="AA470" s="50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42"/>
      <c r="AP470" s="42"/>
      <c r="AQ470" s="42"/>
      <c r="AR470" s="42"/>
      <c r="AS470" s="51"/>
      <c r="AT470" s="51"/>
      <c r="AU470" s="51"/>
      <c r="AV470" s="42"/>
      <c r="AW470" s="42"/>
      <c r="AX470" s="42"/>
      <c r="AY470" s="42"/>
      <c r="AZ470" s="42"/>
      <c r="BA470" s="42"/>
    </row>
    <row r="471" ht="20.25" customHeight="1">
      <c r="B471" s="41"/>
      <c r="C471" s="42"/>
      <c r="D471" s="43"/>
      <c r="E471" s="44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8"/>
      <c r="W471" s="49"/>
      <c r="X471" s="49"/>
      <c r="Y471" s="42"/>
      <c r="Z471" s="42"/>
      <c r="AA471" s="50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42"/>
      <c r="AP471" s="42"/>
      <c r="AQ471" s="42"/>
      <c r="AR471" s="42"/>
      <c r="AS471" s="51"/>
      <c r="AT471" s="51"/>
      <c r="AU471" s="51"/>
      <c r="AV471" s="42"/>
      <c r="AW471" s="42"/>
      <c r="AX471" s="42"/>
      <c r="AY471" s="42"/>
      <c r="AZ471" s="42"/>
      <c r="BA471" s="42"/>
    </row>
    <row r="472" ht="20.25" customHeight="1">
      <c r="B472" s="41"/>
      <c r="C472" s="42"/>
      <c r="D472" s="43"/>
      <c r="E472" s="44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8"/>
      <c r="W472" s="49"/>
      <c r="X472" s="49"/>
      <c r="Y472" s="42"/>
      <c r="Z472" s="42"/>
      <c r="AA472" s="50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42"/>
      <c r="AP472" s="42"/>
      <c r="AQ472" s="42"/>
      <c r="AR472" s="42"/>
      <c r="AS472" s="51"/>
      <c r="AT472" s="51"/>
      <c r="AU472" s="51"/>
      <c r="AV472" s="42"/>
      <c r="AW472" s="42"/>
      <c r="AX472" s="42"/>
      <c r="AY472" s="42"/>
      <c r="AZ472" s="42"/>
      <c r="BA472" s="42"/>
    </row>
    <row r="473" ht="20.25" customHeight="1">
      <c r="B473" s="41"/>
      <c r="C473" s="42"/>
      <c r="D473" s="43"/>
      <c r="E473" s="44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8"/>
      <c r="W473" s="49"/>
      <c r="X473" s="49"/>
      <c r="Y473" s="42"/>
      <c r="Z473" s="42"/>
      <c r="AA473" s="50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42"/>
      <c r="AP473" s="42"/>
      <c r="AQ473" s="42"/>
      <c r="AR473" s="42"/>
      <c r="AS473" s="51"/>
      <c r="AT473" s="51"/>
      <c r="AU473" s="51"/>
      <c r="AV473" s="42"/>
      <c r="AW473" s="42"/>
      <c r="AX473" s="42"/>
      <c r="AY473" s="42"/>
      <c r="AZ473" s="42"/>
      <c r="BA473" s="42"/>
    </row>
    <row r="474" ht="20.25" customHeight="1">
      <c r="B474" s="41"/>
      <c r="C474" s="42"/>
      <c r="D474" s="43"/>
      <c r="E474" s="44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8"/>
      <c r="W474" s="49"/>
      <c r="X474" s="49"/>
      <c r="Y474" s="42"/>
      <c r="Z474" s="42"/>
      <c r="AA474" s="50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42"/>
      <c r="AP474" s="42"/>
      <c r="AQ474" s="42"/>
      <c r="AR474" s="42"/>
      <c r="AS474" s="51"/>
      <c r="AT474" s="51"/>
      <c r="AU474" s="51"/>
      <c r="AV474" s="42"/>
      <c r="AW474" s="42"/>
      <c r="AX474" s="42"/>
      <c r="AY474" s="42"/>
      <c r="AZ474" s="42"/>
      <c r="BA474" s="42"/>
    </row>
    <row r="475" ht="20.25" customHeight="1">
      <c r="B475" s="41"/>
      <c r="C475" s="42"/>
      <c r="D475" s="43"/>
      <c r="E475" s="44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8"/>
      <c r="W475" s="49"/>
      <c r="X475" s="49"/>
      <c r="Y475" s="42"/>
      <c r="Z475" s="42"/>
      <c r="AA475" s="50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42"/>
      <c r="AP475" s="42"/>
      <c r="AQ475" s="42"/>
      <c r="AR475" s="42"/>
      <c r="AS475" s="51"/>
      <c r="AT475" s="51"/>
      <c r="AU475" s="51"/>
      <c r="AV475" s="42"/>
      <c r="AW475" s="42"/>
      <c r="AX475" s="42"/>
      <c r="AY475" s="42"/>
      <c r="AZ475" s="42"/>
      <c r="BA475" s="42"/>
    </row>
    <row r="476" ht="20.25" customHeight="1">
      <c r="B476" s="41"/>
      <c r="C476" s="42"/>
      <c r="D476" s="43"/>
      <c r="E476" s="44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8"/>
      <c r="W476" s="49"/>
      <c r="X476" s="49"/>
      <c r="Y476" s="42"/>
      <c r="Z476" s="42"/>
      <c r="AA476" s="50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42"/>
      <c r="AP476" s="42"/>
      <c r="AQ476" s="42"/>
      <c r="AR476" s="42"/>
      <c r="AS476" s="51"/>
      <c r="AT476" s="51"/>
      <c r="AU476" s="51"/>
      <c r="AV476" s="42"/>
      <c r="AW476" s="42"/>
      <c r="AX476" s="42"/>
      <c r="AY476" s="42"/>
      <c r="AZ476" s="42"/>
      <c r="BA476" s="42"/>
    </row>
    <row r="477" ht="20.25" customHeight="1">
      <c r="B477" s="41"/>
      <c r="C477" s="42"/>
      <c r="D477" s="43"/>
      <c r="E477" s="44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8"/>
      <c r="W477" s="49"/>
      <c r="X477" s="49"/>
      <c r="Y477" s="42"/>
      <c r="Z477" s="42"/>
      <c r="AA477" s="50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42"/>
      <c r="AP477" s="42"/>
      <c r="AQ477" s="42"/>
      <c r="AR477" s="42"/>
      <c r="AS477" s="51"/>
      <c r="AT477" s="51"/>
      <c r="AU477" s="51"/>
      <c r="AV477" s="42"/>
      <c r="AW477" s="42"/>
      <c r="AX477" s="42"/>
      <c r="AY477" s="42"/>
      <c r="AZ477" s="42"/>
      <c r="BA477" s="42"/>
    </row>
    <row r="478" ht="20.25" customHeight="1">
      <c r="B478" s="41"/>
      <c r="C478" s="42"/>
      <c r="D478" s="43"/>
      <c r="E478" s="44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8"/>
      <c r="W478" s="49"/>
      <c r="X478" s="49"/>
      <c r="Y478" s="42"/>
      <c r="Z478" s="42"/>
      <c r="AA478" s="50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42"/>
      <c r="AP478" s="42"/>
      <c r="AQ478" s="42"/>
      <c r="AR478" s="42"/>
      <c r="AS478" s="51"/>
      <c r="AT478" s="51"/>
      <c r="AU478" s="51"/>
      <c r="AV478" s="42"/>
      <c r="AW478" s="42"/>
      <c r="AX478" s="42"/>
      <c r="AY478" s="42"/>
      <c r="AZ478" s="42"/>
      <c r="BA478" s="42"/>
    </row>
    <row r="479" ht="20.25" customHeight="1">
      <c r="B479" s="41"/>
      <c r="C479" s="42"/>
      <c r="D479" s="43"/>
      <c r="E479" s="44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8"/>
      <c r="W479" s="49"/>
      <c r="X479" s="49"/>
      <c r="Y479" s="42"/>
      <c r="Z479" s="42"/>
      <c r="AA479" s="50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42"/>
      <c r="AP479" s="42"/>
      <c r="AQ479" s="42"/>
      <c r="AR479" s="42"/>
      <c r="AS479" s="51"/>
      <c r="AT479" s="51"/>
      <c r="AU479" s="51"/>
      <c r="AV479" s="42"/>
      <c r="AW479" s="42"/>
      <c r="AX479" s="42"/>
      <c r="AY479" s="42"/>
      <c r="AZ479" s="42"/>
      <c r="BA479" s="42"/>
    </row>
    <row r="480" ht="20.25" customHeight="1">
      <c r="B480" s="41"/>
      <c r="C480" s="42"/>
      <c r="D480" s="43"/>
      <c r="E480" s="44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8"/>
      <c r="W480" s="49"/>
      <c r="X480" s="49"/>
      <c r="Y480" s="42"/>
      <c r="Z480" s="42"/>
      <c r="AA480" s="50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42"/>
      <c r="AP480" s="42"/>
      <c r="AQ480" s="42"/>
      <c r="AR480" s="42"/>
      <c r="AS480" s="51"/>
      <c r="AT480" s="51"/>
      <c r="AU480" s="51"/>
      <c r="AV480" s="42"/>
      <c r="AW480" s="42"/>
      <c r="AX480" s="42"/>
      <c r="AY480" s="42"/>
      <c r="AZ480" s="42"/>
      <c r="BA480" s="42"/>
    </row>
    <row r="481" ht="20.25" customHeight="1">
      <c r="B481" s="41"/>
      <c r="C481" s="42"/>
      <c r="D481" s="43"/>
      <c r="E481" s="44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8"/>
      <c r="W481" s="49"/>
      <c r="X481" s="49"/>
      <c r="Y481" s="42"/>
      <c r="Z481" s="42"/>
      <c r="AA481" s="50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42"/>
      <c r="AP481" s="42"/>
      <c r="AQ481" s="42"/>
      <c r="AR481" s="42"/>
      <c r="AS481" s="51"/>
      <c r="AT481" s="51"/>
      <c r="AU481" s="51"/>
      <c r="AV481" s="42"/>
      <c r="AW481" s="42"/>
      <c r="AX481" s="42"/>
      <c r="AY481" s="42"/>
      <c r="AZ481" s="42"/>
      <c r="BA481" s="42"/>
    </row>
    <row r="482" ht="20.25" customHeight="1">
      <c r="B482" s="41"/>
      <c r="C482" s="42"/>
      <c r="D482" s="43"/>
      <c r="E482" s="44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8"/>
      <c r="W482" s="49"/>
      <c r="X482" s="49"/>
      <c r="Y482" s="42"/>
      <c r="Z482" s="42"/>
      <c r="AA482" s="50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42"/>
      <c r="AP482" s="42"/>
      <c r="AQ482" s="42"/>
      <c r="AR482" s="42"/>
      <c r="AS482" s="51"/>
      <c r="AT482" s="51"/>
      <c r="AU482" s="51"/>
      <c r="AV482" s="42"/>
      <c r="AW482" s="42"/>
      <c r="AX482" s="42"/>
      <c r="AY482" s="42"/>
      <c r="AZ482" s="42"/>
      <c r="BA482" s="42"/>
    </row>
    <row r="483" ht="20.25" customHeight="1">
      <c r="B483" s="41"/>
      <c r="C483" s="42"/>
      <c r="D483" s="43"/>
      <c r="E483" s="44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8"/>
      <c r="W483" s="49"/>
      <c r="X483" s="49"/>
      <c r="Y483" s="42"/>
      <c r="Z483" s="42"/>
      <c r="AA483" s="50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42"/>
      <c r="AP483" s="42"/>
      <c r="AQ483" s="42"/>
      <c r="AR483" s="42"/>
      <c r="AS483" s="51"/>
      <c r="AT483" s="51"/>
      <c r="AU483" s="51"/>
      <c r="AV483" s="42"/>
      <c r="AW483" s="42"/>
      <c r="AX483" s="42"/>
      <c r="AY483" s="42"/>
      <c r="AZ483" s="42"/>
      <c r="BA483" s="42"/>
    </row>
    <row r="484" ht="20.25" customHeight="1">
      <c r="B484" s="41"/>
      <c r="C484" s="42"/>
      <c r="D484" s="43"/>
      <c r="E484" s="44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8"/>
      <c r="W484" s="49"/>
      <c r="X484" s="49"/>
      <c r="Y484" s="42"/>
      <c r="Z484" s="42"/>
      <c r="AA484" s="50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42"/>
      <c r="AP484" s="42"/>
      <c r="AQ484" s="42"/>
      <c r="AR484" s="42"/>
      <c r="AS484" s="51"/>
      <c r="AT484" s="51"/>
      <c r="AU484" s="51"/>
      <c r="AV484" s="42"/>
      <c r="AW484" s="42"/>
      <c r="AX484" s="42"/>
      <c r="AY484" s="42"/>
      <c r="AZ484" s="42"/>
      <c r="BA484" s="42"/>
    </row>
    <row r="485" ht="20.25" customHeight="1">
      <c r="B485" s="41"/>
      <c r="C485" s="42"/>
      <c r="D485" s="43"/>
      <c r="E485" s="44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8"/>
      <c r="W485" s="49"/>
      <c r="X485" s="49"/>
      <c r="Y485" s="42"/>
      <c r="Z485" s="42"/>
      <c r="AA485" s="50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42"/>
      <c r="AP485" s="42"/>
      <c r="AQ485" s="42"/>
      <c r="AR485" s="42"/>
      <c r="AS485" s="51"/>
      <c r="AT485" s="51"/>
      <c r="AU485" s="51"/>
      <c r="AV485" s="42"/>
      <c r="AW485" s="42"/>
      <c r="AX485" s="42"/>
      <c r="AY485" s="42"/>
      <c r="AZ485" s="42"/>
      <c r="BA485" s="42"/>
    </row>
    <row r="486" ht="20.25" customHeight="1">
      <c r="B486" s="41"/>
      <c r="C486" s="42"/>
      <c r="D486" s="43"/>
      <c r="E486" s="44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8"/>
      <c r="W486" s="49"/>
      <c r="X486" s="49"/>
      <c r="Y486" s="42"/>
      <c r="Z486" s="42"/>
      <c r="AA486" s="50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42"/>
      <c r="AP486" s="42"/>
      <c r="AQ486" s="42"/>
      <c r="AR486" s="42"/>
      <c r="AS486" s="51"/>
      <c r="AT486" s="51"/>
      <c r="AU486" s="51"/>
      <c r="AV486" s="42"/>
      <c r="AW486" s="42"/>
      <c r="AX486" s="42"/>
      <c r="AY486" s="42"/>
      <c r="AZ486" s="42"/>
      <c r="BA486" s="42"/>
    </row>
    <row r="487" ht="20.25" customHeight="1">
      <c r="B487" s="41"/>
      <c r="C487" s="42"/>
      <c r="D487" s="43"/>
      <c r="E487" s="44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8"/>
      <c r="W487" s="49"/>
      <c r="X487" s="49"/>
      <c r="Y487" s="42"/>
      <c r="Z487" s="42"/>
      <c r="AA487" s="50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42"/>
      <c r="AP487" s="42"/>
      <c r="AQ487" s="42"/>
      <c r="AR487" s="42"/>
      <c r="AS487" s="51"/>
      <c r="AT487" s="51"/>
      <c r="AU487" s="51"/>
      <c r="AV487" s="42"/>
      <c r="AW487" s="42"/>
      <c r="AX487" s="42"/>
      <c r="AY487" s="42"/>
      <c r="AZ487" s="42"/>
      <c r="BA487" s="42"/>
    </row>
    <row r="488" ht="20.25" customHeight="1">
      <c r="B488" s="41"/>
      <c r="C488" s="42"/>
      <c r="D488" s="43"/>
      <c r="E488" s="44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8"/>
      <c r="W488" s="49"/>
      <c r="X488" s="49"/>
      <c r="Y488" s="42"/>
      <c r="Z488" s="42"/>
      <c r="AA488" s="50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42"/>
      <c r="AP488" s="42"/>
      <c r="AQ488" s="42"/>
      <c r="AR488" s="42"/>
      <c r="AS488" s="51"/>
      <c r="AT488" s="51"/>
      <c r="AU488" s="51"/>
      <c r="AV488" s="42"/>
      <c r="AW488" s="42"/>
      <c r="AX488" s="42"/>
      <c r="AY488" s="42"/>
      <c r="AZ488" s="42"/>
      <c r="BA488" s="42"/>
    </row>
    <row r="489" ht="20.25" customHeight="1">
      <c r="B489" s="41"/>
      <c r="C489" s="42"/>
      <c r="D489" s="43"/>
      <c r="E489" s="44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8"/>
      <c r="W489" s="49"/>
      <c r="X489" s="49"/>
      <c r="Y489" s="42"/>
      <c r="Z489" s="42"/>
      <c r="AA489" s="50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42"/>
      <c r="AP489" s="42"/>
      <c r="AQ489" s="42"/>
      <c r="AR489" s="42"/>
      <c r="AS489" s="51"/>
      <c r="AT489" s="51"/>
      <c r="AU489" s="51"/>
      <c r="AV489" s="42"/>
      <c r="AW489" s="42"/>
      <c r="AX489" s="42"/>
      <c r="AY489" s="42"/>
      <c r="AZ489" s="42"/>
      <c r="BA489" s="42"/>
    </row>
    <row r="490" ht="20.25" customHeight="1">
      <c r="B490" s="41"/>
      <c r="C490" s="42"/>
      <c r="D490" s="43"/>
      <c r="E490" s="44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8"/>
      <c r="W490" s="49"/>
      <c r="X490" s="49"/>
      <c r="Y490" s="42"/>
      <c r="Z490" s="42"/>
      <c r="AA490" s="50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42"/>
      <c r="AP490" s="42"/>
      <c r="AQ490" s="42"/>
      <c r="AR490" s="42"/>
      <c r="AS490" s="51"/>
      <c r="AT490" s="51"/>
      <c r="AU490" s="51"/>
      <c r="AV490" s="42"/>
      <c r="AW490" s="42"/>
      <c r="AX490" s="42"/>
      <c r="AY490" s="42"/>
      <c r="AZ490" s="42"/>
      <c r="BA490" s="42"/>
    </row>
    <row r="491" ht="20.25" customHeight="1">
      <c r="B491" s="41"/>
      <c r="C491" s="42"/>
      <c r="D491" s="43"/>
      <c r="E491" s="44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8"/>
      <c r="W491" s="49"/>
      <c r="X491" s="49"/>
      <c r="Y491" s="42"/>
      <c r="Z491" s="42"/>
      <c r="AA491" s="50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42"/>
      <c r="AP491" s="42"/>
      <c r="AQ491" s="42"/>
      <c r="AR491" s="42"/>
      <c r="AS491" s="51"/>
      <c r="AT491" s="51"/>
      <c r="AU491" s="51"/>
      <c r="AV491" s="42"/>
      <c r="AW491" s="42"/>
      <c r="AX491" s="42"/>
      <c r="AY491" s="42"/>
      <c r="AZ491" s="42"/>
      <c r="BA491" s="42"/>
    </row>
    <row r="492" ht="20.25" customHeight="1">
      <c r="B492" s="41"/>
      <c r="C492" s="42"/>
      <c r="D492" s="43"/>
      <c r="E492" s="44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8"/>
      <c r="W492" s="49"/>
      <c r="X492" s="49"/>
      <c r="Y492" s="42"/>
      <c r="Z492" s="42"/>
      <c r="AA492" s="50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42"/>
      <c r="AP492" s="42"/>
      <c r="AQ492" s="42"/>
      <c r="AR492" s="42"/>
      <c r="AS492" s="51"/>
      <c r="AT492" s="51"/>
      <c r="AU492" s="51"/>
      <c r="AV492" s="42"/>
      <c r="AW492" s="42"/>
      <c r="AX492" s="42"/>
      <c r="AY492" s="42"/>
      <c r="AZ492" s="42"/>
      <c r="BA492" s="42"/>
    </row>
    <row r="493" ht="20.25" customHeight="1">
      <c r="B493" s="41"/>
      <c r="C493" s="42"/>
      <c r="D493" s="43"/>
      <c r="E493" s="44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8"/>
      <c r="W493" s="49"/>
      <c r="X493" s="49"/>
      <c r="Y493" s="42"/>
      <c r="Z493" s="42"/>
      <c r="AA493" s="50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42"/>
      <c r="AP493" s="42"/>
      <c r="AQ493" s="42"/>
      <c r="AR493" s="42"/>
      <c r="AS493" s="51"/>
      <c r="AT493" s="51"/>
      <c r="AU493" s="51"/>
      <c r="AV493" s="42"/>
      <c r="AW493" s="42"/>
      <c r="AX493" s="42"/>
      <c r="AY493" s="42"/>
      <c r="AZ493" s="42"/>
      <c r="BA493" s="42"/>
    </row>
    <row r="494" ht="20.25" customHeight="1">
      <c r="B494" s="41"/>
      <c r="C494" s="42"/>
      <c r="D494" s="43"/>
      <c r="E494" s="44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8"/>
      <c r="W494" s="49"/>
      <c r="X494" s="49"/>
      <c r="Y494" s="42"/>
      <c r="Z494" s="42"/>
      <c r="AA494" s="50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42"/>
      <c r="AP494" s="42"/>
      <c r="AQ494" s="42"/>
      <c r="AR494" s="42"/>
      <c r="AS494" s="51"/>
      <c r="AT494" s="51"/>
      <c r="AU494" s="51"/>
      <c r="AV494" s="42"/>
      <c r="AW494" s="42"/>
      <c r="AX494" s="42"/>
      <c r="AY494" s="42"/>
      <c r="AZ494" s="42"/>
      <c r="BA494" s="42"/>
    </row>
    <row r="495" ht="20.25" customHeight="1">
      <c r="B495" s="41"/>
      <c r="C495" s="42"/>
      <c r="D495" s="43"/>
      <c r="E495" s="44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8"/>
      <c r="W495" s="49"/>
      <c r="X495" s="49"/>
      <c r="Y495" s="42"/>
      <c r="Z495" s="42"/>
      <c r="AA495" s="50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42"/>
      <c r="AP495" s="42"/>
      <c r="AQ495" s="42"/>
      <c r="AR495" s="42"/>
      <c r="AS495" s="51"/>
      <c r="AT495" s="51"/>
      <c r="AU495" s="51"/>
      <c r="AV495" s="42"/>
      <c r="AW495" s="42"/>
      <c r="AX495" s="42"/>
      <c r="AY495" s="42"/>
      <c r="AZ495" s="42"/>
      <c r="BA495" s="42"/>
    </row>
    <row r="496" ht="20.25" customHeight="1">
      <c r="B496" s="41"/>
      <c r="C496" s="42"/>
      <c r="D496" s="43"/>
      <c r="E496" s="44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8"/>
      <c r="W496" s="49"/>
      <c r="X496" s="49"/>
      <c r="Y496" s="42"/>
      <c r="Z496" s="42"/>
      <c r="AA496" s="50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42"/>
      <c r="AP496" s="42"/>
      <c r="AQ496" s="42"/>
      <c r="AR496" s="42"/>
      <c r="AS496" s="51"/>
      <c r="AT496" s="51"/>
      <c r="AU496" s="51"/>
      <c r="AV496" s="42"/>
      <c r="AW496" s="42"/>
      <c r="AX496" s="42"/>
      <c r="AY496" s="42"/>
      <c r="AZ496" s="42"/>
      <c r="BA496" s="42"/>
    </row>
    <row r="497" ht="20.25" customHeight="1">
      <c r="B497" s="41"/>
      <c r="C497" s="42"/>
      <c r="D497" s="43"/>
      <c r="E497" s="44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8"/>
      <c r="W497" s="49"/>
      <c r="X497" s="49"/>
      <c r="Y497" s="42"/>
      <c r="Z497" s="42"/>
      <c r="AA497" s="50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42"/>
      <c r="AP497" s="42"/>
      <c r="AQ497" s="42"/>
      <c r="AR497" s="42"/>
      <c r="AS497" s="51"/>
      <c r="AT497" s="51"/>
      <c r="AU497" s="51"/>
      <c r="AV497" s="42"/>
      <c r="AW497" s="42"/>
      <c r="AX497" s="42"/>
      <c r="AY497" s="42"/>
      <c r="AZ497" s="42"/>
      <c r="BA497" s="42"/>
    </row>
    <row r="498" ht="20.25" customHeight="1">
      <c r="B498" s="41"/>
      <c r="C498" s="42"/>
      <c r="D498" s="43"/>
      <c r="E498" s="44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8"/>
      <c r="W498" s="49"/>
      <c r="X498" s="49"/>
      <c r="Y498" s="42"/>
      <c r="Z498" s="42"/>
      <c r="AA498" s="50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42"/>
      <c r="AP498" s="42"/>
      <c r="AQ498" s="42"/>
      <c r="AR498" s="42"/>
      <c r="AS498" s="51"/>
      <c r="AT498" s="51"/>
      <c r="AU498" s="51"/>
      <c r="AV498" s="42"/>
      <c r="AW498" s="42"/>
      <c r="AX498" s="42"/>
      <c r="AY498" s="42"/>
      <c r="AZ498" s="42"/>
      <c r="BA498" s="42"/>
    </row>
    <row r="499" ht="20.25" customHeight="1">
      <c r="B499" s="41"/>
      <c r="C499" s="42"/>
      <c r="D499" s="43"/>
      <c r="E499" s="44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8"/>
      <c r="W499" s="49"/>
      <c r="X499" s="49"/>
      <c r="Y499" s="42"/>
      <c r="Z499" s="42"/>
      <c r="AA499" s="50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42"/>
      <c r="AP499" s="42"/>
      <c r="AQ499" s="42"/>
      <c r="AR499" s="42"/>
      <c r="AS499" s="51"/>
      <c r="AT499" s="51"/>
      <c r="AU499" s="51"/>
      <c r="AV499" s="42"/>
      <c r="AW499" s="42"/>
      <c r="AX499" s="42"/>
      <c r="AY499" s="42"/>
      <c r="AZ499" s="42"/>
      <c r="BA499" s="42"/>
    </row>
    <row r="500" ht="20.25" customHeight="1">
      <c r="B500" s="41"/>
      <c r="C500" s="42"/>
      <c r="D500" s="43"/>
      <c r="E500" s="44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8"/>
      <c r="W500" s="49"/>
      <c r="X500" s="49"/>
      <c r="Y500" s="42"/>
      <c r="Z500" s="42"/>
      <c r="AA500" s="50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42"/>
      <c r="AP500" s="42"/>
      <c r="AQ500" s="42"/>
      <c r="AR500" s="42"/>
      <c r="AS500" s="51"/>
      <c r="AT500" s="51"/>
      <c r="AU500" s="51"/>
      <c r="AV500" s="42"/>
      <c r="AW500" s="42"/>
      <c r="AX500" s="42"/>
      <c r="AY500" s="42"/>
      <c r="AZ500" s="42"/>
      <c r="BA500" s="42"/>
    </row>
    <row r="501" ht="20.25" customHeight="1">
      <c r="B501" s="41"/>
      <c r="C501" s="42"/>
      <c r="D501" s="43"/>
      <c r="E501" s="44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8"/>
      <c r="W501" s="49"/>
      <c r="X501" s="49"/>
      <c r="Y501" s="42"/>
      <c r="Z501" s="42"/>
      <c r="AA501" s="50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42"/>
      <c r="AP501" s="42"/>
      <c r="AQ501" s="42"/>
      <c r="AR501" s="42"/>
      <c r="AS501" s="51"/>
      <c r="AT501" s="51"/>
      <c r="AU501" s="51"/>
      <c r="AV501" s="42"/>
      <c r="AW501" s="42"/>
      <c r="AX501" s="42"/>
      <c r="AY501" s="42"/>
      <c r="AZ501" s="42"/>
      <c r="BA501" s="42"/>
    </row>
    <row r="502" ht="20.25" customHeight="1">
      <c r="B502" s="41"/>
      <c r="C502" s="42"/>
      <c r="D502" s="43"/>
      <c r="E502" s="44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8"/>
      <c r="W502" s="49"/>
      <c r="X502" s="49"/>
      <c r="Y502" s="42"/>
      <c r="Z502" s="42"/>
      <c r="AA502" s="50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42"/>
      <c r="AP502" s="42"/>
      <c r="AQ502" s="42"/>
      <c r="AR502" s="42"/>
      <c r="AS502" s="51"/>
      <c r="AT502" s="51"/>
      <c r="AU502" s="51"/>
      <c r="AV502" s="42"/>
      <c r="AW502" s="42"/>
      <c r="AX502" s="42"/>
      <c r="AY502" s="42"/>
      <c r="AZ502" s="42"/>
      <c r="BA502" s="42"/>
    </row>
    <row r="503" ht="20.25" customHeight="1">
      <c r="B503" s="41"/>
      <c r="C503" s="42"/>
      <c r="D503" s="43"/>
      <c r="E503" s="44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8"/>
      <c r="W503" s="49"/>
      <c r="X503" s="49"/>
      <c r="Y503" s="42"/>
      <c r="Z503" s="42"/>
      <c r="AA503" s="50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42"/>
      <c r="AP503" s="42"/>
      <c r="AQ503" s="42"/>
      <c r="AR503" s="42"/>
      <c r="AS503" s="51"/>
      <c r="AT503" s="51"/>
      <c r="AU503" s="51"/>
      <c r="AV503" s="42"/>
      <c r="AW503" s="42"/>
      <c r="AX503" s="42"/>
      <c r="AY503" s="42"/>
      <c r="AZ503" s="42"/>
      <c r="BA503" s="42"/>
    </row>
    <row r="504" ht="20.25" customHeight="1">
      <c r="B504" s="41"/>
      <c r="C504" s="42"/>
      <c r="D504" s="43"/>
      <c r="E504" s="44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8"/>
      <c r="W504" s="49"/>
      <c r="X504" s="49"/>
      <c r="Y504" s="42"/>
      <c r="Z504" s="42"/>
      <c r="AA504" s="50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42"/>
      <c r="AP504" s="42"/>
      <c r="AQ504" s="42"/>
      <c r="AR504" s="42"/>
      <c r="AS504" s="51"/>
      <c r="AT504" s="51"/>
      <c r="AU504" s="51"/>
      <c r="AV504" s="42"/>
      <c r="AW504" s="42"/>
      <c r="AX504" s="42"/>
      <c r="AY504" s="42"/>
      <c r="AZ504" s="42"/>
      <c r="BA504" s="42"/>
    </row>
    <row r="505" ht="20.25" customHeight="1">
      <c r="B505" s="41"/>
      <c r="C505" s="42"/>
      <c r="D505" s="43"/>
      <c r="E505" s="44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8"/>
      <c r="W505" s="49"/>
      <c r="X505" s="49"/>
      <c r="Y505" s="42"/>
      <c r="Z505" s="42"/>
      <c r="AA505" s="50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42"/>
      <c r="AP505" s="42"/>
      <c r="AQ505" s="42"/>
      <c r="AR505" s="42"/>
      <c r="AS505" s="51"/>
      <c r="AT505" s="51"/>
      <c r="AU505" s="51"/>
      <c r="AV505" s="42"/>
      <c r="AW505" s="42"/>
      <c r="AX505" s="42"/>
      <c r="AY505" s="42"/>
      <c r="AZ505" s="42"/>
      <c r="BA505" s="42"/>
    </row>
    <row r="506" ht="20.25" customHeight="1">
      <c r="B506" s="41"/>
      <c r="C506" s="42"/>
      <c r="D506" s="43"/>
      <c r="E506" s="44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8"/>
      <c r="W506" s="49"/>
      <c r="X506" s="49"/>
      <c r="Y506" s="42"/>
      <c r="Z506" s="42"/>
      <c r="AA506" s="50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42"/>
      <c r="AP506" s="42"/>
      <c r="AQ506" s="42"/>
      <c r="AR506" s="42"/>
      <c r="AS506" s="51"/>
      <c r="AT506" s="51"/>
      <c r="AU506" s="51"/>
      <c r="AV506" s="42"/>
      <c r="AW506" s="42"/>
      <c r="AX506" s="42"/>
      <c r="AY506" s="42"/>
      <c r="AZ506" s="42"/>
      <c r="BA506" s="42"/>
    </row>
    <row r="507" ht="20.25" customHeight="1">
      <c r="B507" s="41"/>
      <c r="C507" s="42"/>
      <c r="D507" s="43"/>
      <c r="E507" s="44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8"/>
      <c r="W507" s="49"/>
      <c r="X507" s="49"/>
      <c r="Y507" s="42"/>
      <c r="Z507" s="42"/>
      <c r="AA507" s="50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42"/>
      <c r="AP507" s="42"/>
      <c r="AQ507" s="42"/>
      <c r="AR507" s="42"/>
      <c r="AS507" s="51"/>
      <c r="AT507" s="51"/>
      <c r="AU507" s="51"/>
      <c r="AV507" s="42"/>
      <c r="AW507" s="42"/>
      <c r="AX507" s="42"/>
      <c r="AY507" s="42"/>
      <c r="AZ507" s="42"/>
      <c r="BA507" s="42"/>
    </row>
    <row r="508" ht="20.25" customHeight="1">
      <c r="B508" s="41"/>
      <c r="C508" s="42"/>
      <c r="D508" s="43"/>
      <c r="E508" s="44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8"/>
      <c r="W508" s="49"/>
      <c r="X508" s="49"/>
      <c r="Y508" s="42"/>
      <c r="Z508" s="42"/>
      <c r="AA508" s="50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42"/>
      <c r="AP508" s="42"/>
      <c r="AQ508" s="42"/>
      <c r="AR508" s="42"/>
      <c r="AS508" s="51"/>
      <c r="AT508" s="51"/>
      <c r="AU508" s="51"/>
      <c r="AV508" s="42"/>
      <c r="AW508" s="42"/>
      <c r="AX508" s="42"/>
      <c r="AY508" s="42"/>
      <c r="AZ508" s="42"/>
      <c r="BA508" s="42"/>
    </row>
    <row r="509" ht="20.25" customHeight="1">
      <c r="B509" s="41"/>
      <c r="C509" s="42"/>
      <c r="D509" s="43"/>
      <c r="E509" s="44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8"/>
      <c r="W509" s="49"/>
      <c r="X509" s="49"/>
      <c r="Y509" s="42"/>
      <c r="Z509" s="42"/>
      <c r="AA509" s="50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42"/>
      <c r="AP509" s="42"/>
      <c r="AQ509" s="42"/>
      <c r="AR509" s="42"/>
      <c r="AS509" s="51"/>
      <c r="AT509" s="51"/>
      <c r="AU509" s="51"/>
      <c r="AV509" s="42"/>
      <c r="AW509" s="42"/>
      <c r="AX509" s="42"/>
      <c r="AY509" s="42"/>
      <c r="AZ509" s="42"/>
      <c r="BA509" s="42"/>
    </row>
    <row r="510" ht="20.25" customHeight="1">
      <c r="B510" s="41"/>
      <c r="C510" s="42"/>
      <c r="D510" s="43"/>
      <c r="E510" s="44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8"/>
      <c r="W510" s="49"/>
      <c r="X510" s="49"/>
      <c r="Y510" s="42"/>
      <c r="Z510" s="42"/>
      <c r="AA510" s="50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42"/>
      <c r="AP510" s="42"/>
      <c r="AQ510" s="42"/>
      <c r="AR510" s="42"/>
      <c r="AS510" s="51"/>
      <c r="AT510" s="51"/>
      <c r="AU510" s="51"/>
      <c r="AV510" s="42"/>
      <c r="AW510" s="42"/>
      <c r="AX510" s="42"/>
      <c r="AY510" s="42"/>
      <c r="AZ510" s="42"/>
      <c r="BA510" s="42"/>
    </row>
    <row r="511" ht="20.25" customHeight="1">
      <c r="B511" s="41"/>
      <c r="C511" s="42"/>
      <c r="D511" s="43"/>
      <c r="E511" s="44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8"/>
      <c r="W511" s="49"/>
      <c r="X511" s="49"/>
      <c r="Y511" s="42"/>
      <c r="Z511" s="42"/>
      <c r="AA511" s="50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42"/>
      <c r="AP511" s="42"/>
      <c r="AQ511" s="42"/>
      <c r="AR511" s="42"/>
      <c r="AS511" s="51"/>
      <c r="AT511" s="51"/>
      <c r="AU511" s="51"/>
      <c r="AV511" s="42"/>
      <c r="AW511" s="42"/>
      <c r="AX511" s="42"/>
      <c r="AY511" s="42"/>
      <c r="AZ511" s="42"/>
      <c r="BA511" s="42"/>
    </row>
    <row r="512" ht="20.25" customHeight="1">
      <c r="B512" s="41"/>
      <c r="C512" s="42"/>
      <c r="D512" s="43"/>
      <c r="E512" s="44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8"/>
      <c r="W512" s="49"/>
      <c r="X512" s="49"/>
      <c r="Y512" s="42"/>
      <c r="Z512" s="42"/>
      <c r="AA512" s="50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42"/>
      <c r="AP512" s="42"/>
      <c r="AQ512" s="42"/>
      <c r="AR512" s="42"/>
      <c r="AS512" s="51"/>
      <c r="AT512" s="51"/>
      <c r="AU512" s="51"/>
      <c r="AV512" s="42"/>
      <c r="AW512" s="42"/>
      <c r="AX512" s="42"/>
      <c r="AY512" s="42"/>
      <c r="AZ512" s="42"/>
      <c r="BA512" s="42"/>
    </row>
    <row r="513" ht="20.25" customHeight="1">
      <c r="B513" s="41"/>
      <c r="C513" s="42"/>
      <c r="D513" s="43"/>
      <c r="E513" s="44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8"/>
      <c r="W513" s="49"/>
      <c r="X513" s="49"/>
      <c r="Y513" s="42"/>
      <c r="Z513" s="42"/>
      <c r="AA513" s="50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42"/>
      <c r="AP513" s="42"/>
      <c r="AQ513" s="42"/>
      <c r="AR513" s="42"/>
      <c r="AS513" s="51"/>
      <c r="AT513" s="51"/>
      <c r="AU513" s="51"/>
      <c r="AV513" s="42"/>
      <c r="AW513" s="42"/>
      <c r="AX513" s="42"/>
      <c r="AY513" s="42"/>
      <c r="AZ513" s="42"/>
      <c r="BA513" s="42"/>
    </row>
    <row r="514" ht="20.25" customHeight="1">
      <c r="B514" s="41"/>
      <c r="C514" s="42"/>
      <c r="D514" s="43"/>
      <c r="E514" s="44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8"/>
      <c r="W514" s="49"/>
      <c r="X514" s="49"/>
      <c r="Y514" s="42"/>
      <c r="Z514" s="42"/>
      <c r="AA514" s="50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42"/>
      <c r="AP514" s="42"/>
      <c r="AQ514" s="42"/>
      <c r="AR514" s="42"/>
      <c r="AS514" s="51"/>
      <c r="AT514" s="51"/>
      <c r="AU514" s="51"/>
      <c r="AV514" s="42"/>
      <c r="AW514" s="42"/>
      <c r="AX514" s="42"/>
      <c r="AY514" s="42"/>
      <c r="AZ514" s="42"/>
      <c r="BA514" s="42"/>
    </row>
    <row r="515" ht="20.25" customHeight="1">
      <c r="B515" s="41"/>
      <c r="C515" s="42"/>
      <c r="D515" s="43"/>
      <c r="E515" s="44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8"/>
      <c r="W515" s="49"/>
      <c r="X515" s="49"/>
      <c r="Y515" s="42"/>
      <c r="Z515" s="42"/>
      <c r="AA515" s="50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42"/>
      <c r="AP515" s="42"/>
      <c r="AQ515" s="42"/>
      <c r="AR515" s="42"/>
      <c r="AS515" s="51"/>
      <c r="AT515" s="51"/>
      <c r="AU515" s="51"/>
      <c r="AV515" s="42"/>
      <c r="AW515" s="42"/>
      <c r="AX515" s="42"/>
      <c r="AY515" s="42"/>
      <c r="AZ515" s="42"/>
      <c r="BA515" s="42"/>
    </row>
    <row r="516" ht="20.25" customHeight="1">
      <c r="B516" s="41"/>
      <c r="C516" s="42"/>
      <c r="D516" s="43"/>
      <c r="E516" s="44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8"/>
      <c r="W516" s="49"/>
      <c r="X516" s="49"/>
      <c r="Y516" s="42"/>
      <c r="Z516" s="42"/>
      <c r="AA516" s="50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42"/>
      <c r="AP516" s="42"/>
      <c r="AQ516" s="42"/>
      <c r="AR516" s="42"/>
      <c r="AS516" s="51"/>
      <c r="AT516" s="51"/>
      <c r="AU516" s="51"/>
      <c r="AV516" s="42"/>
      <c r="AW516" s="42"/>
      <c r="AX516" s="42"/>
      <c r="AY516" s="42"/>
      <c r="AZ516" s="42"/>
      <c r="BA516" s="42"/>
    </row>
    <row r="517" ht="20.25" customHeight="1">
      <c r="B517" s="41"/>
      <c r="C517" s="42"/>
      <c r="D517" s="43"/>
      <c r="E517" s="44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8"/>
      <c r="W517" s="49"/>
      <c r="X517" s="49"/>
      <c r="Y517" s="42"/>
      <c r="Z517" s="42"/>
      <c r="AA517" s="50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42"/>
      <c r="AP517" s="42"/>
      <c r="AQ517" s="42"/>
      <c r="AR517" s="42"/>
      <c r="AS517" s="51"/>
      <c r="AT517" s="51"/>
      <c r="AU517" s="51"/>
      <c r="AV517" s="42"/>
      <c r="AW517" s="42"/>
      <c r="AX517" s="42"/>
      <c r="AY517" s="42"/>
      <c r="AZ517" s="42"/>
      <c r="BA517" s="42"/>
    </row>
    <row r="518" ht="20.25" customHeight="1">
      <c r="B518" s="41"/>
      <c r="C518" s="42"/>
      <c r="D518" s="43"/>
      <c r="E518" s="44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8"/>
      <c r="W518" s="49"/>
      <c r="X518" s="49"/>
      <c r="Y518" s="42"/>
      <c r="Z518" s="42"/>
      <c r="AA518" s="50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42"/>
      <c r="AP518" s="42"/>
      <c r="AQ518" s="42"/>
      <c r="AR518" s="42"/>
      <c r="AS518" s="51"/>
      <c r="AT518" s="51"/>
      <c r="AU518" s="51"/>
      <c r="AV518" s="42"/>
      <c r="AW518" s="42"/>
      <c r="AX518" s="42"/>
      <c r="AY518" s="42"/>
      <c r="AZ518" s="42"/>
      <c r="BA518" s="42"/>
    </row>
    <row r="519" ht="20.25" customHeight="1">
      <c r="B519" s="41"/>
      <c r="C519" s="42"/>
      <c r="D519" s="43"/>
      <c r="E519" s="44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8"/>
      <c r="W519" s="49"/>
      <c r="X519" s="49"/>
      <c r="Y519" s="42"/>
      <c r="Z519" s="42"/>
      <c r="AA519" s="50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42"/>
      <c r="AP519" s="42"/>
      <c r="AQ519" s="42"/>
      <c r="AR519" s="42"/>
      <c r="AS519" s="51"/>
      <c r="AT519" s="51"/>
      <c r="AU519" s="51"/>
      <c r="AV519" s="42"/>
      <c r="AW519" s="42"/>
      <c r="AX519" s="42"/>
      <c r="AY519" s="42"/>
      <c r="AZ519" s="42"/>
      <c r="BA519" s="42"/>
    </row>
    <row r="520" ht="20.25" customHeight="1">
      <c r="B520" s="41"/>
      <c r="C520" s="42"/>
      <c r="D520" s="43"/>
      <c r="E520" s="44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8"/>
      <c r="W520" s="49"/>
      <c r="X520" s="49"/>
      <c r="Y520" s="42"/>
      <c r="Z520" s="42"/>
      <c r="AA520" s="50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42"/>
      <c r="AP520" s="42"/>
      <c r="AQ520" s="42"/>
      <c r="AR520" s="42"/>
      <c r="AS520" s="51"/>
      <c r="AT520" s="51"/>
      <c r="AU520" s="51"/>
      <c r="AV520" s="42"/>
      <c r="AW520" s="42"/>
      <c r="AX520" s="42"/>
      <c r="AY520" s="42"/>
      <c r="AZ520" s="42"/>
      <c r="BA520" s="42"/>
    </row>
    <row r="521" ht="20.25" customHeight="1">
      <c r="B521" s="41"/>
      <c r="C521" s="42"/>
      <c r="D521" s="43"/>
      <c r="E521" s="44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8"/>
      <c r="W521" s="49"/>
      <c r="X521" s="49"/>
      <c r="Y521" s="42"/>
      <c r="Z521" s="42"/>
      <c r="AA521" s="50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42"/>
      <c r="AP521" s="42"/>
      <c r="AQ521" s="42"/>
      <c r="AR521" s="42"/>
      <c r="AS521" s="51"/>
      <c r="AT521" s="51"/>
      <c r="AU521" s="51"/>
      <c r="AV521" s="42"/>
      <c r="AW521" s="42"/>
      <c r="AX521" s="42"/>
      <c r="AY521" s="42"/>
      <c r="AZ521" s="42"/>
      <c r="BA521" s="42"/>
    </row>
    <row r="522" ht="20.25" customHeight="1">
      <c r="B522" s="41"/>
      <c r="C522" s="42"/>
      <c r="D522" s="43"/>
      <c r="E522" s="44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8"/>
      <c r="W522" s="49"/>
      <c r="X522" s="49"/>
      <c r="Y522" s="42"/>
      <c r="Z522" s="42"/>
      <c r="AA522" s="50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42"/>
      <c r="AP522" s="42"/>
      <c r="AQ522" s="42"/>
      <c r="AR522" s="42"/>
      <c r="AS522" s="51"/>
      <c r="AT522" s="51"/>
      <c r="AU522" s="51"/>
      <c r="AV522" s="42"/>
      <c r="AW522" s="42"/>
      <c r="AX522" s="42"/>
      <c r="AY522" s="42"/>
      <c r="AZ522" s="42"/>
      <c r="BA522" s="42"/>
    </row>
    <row r="523" ht="20.25" customHeight="1">
      <c r="B523" s="41"/>
      <c r="C523" s="42"/>
      <c r="D523" s="43"/>
      <c r="E523" s="44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8"/>
      <c r="W523" s="49"/>
      <c r="X523" s="49"/>
      <c r="Y523" s="42"/>
      <c r="Z523" s="42"/>
      <c r="AA523" s="50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42"/>
      <c r="AP523" s="42"/>
      <c r="AQ523" s="42"/>
      <c r="AR523" s="42"/>
      <c r="AS523" s="51"/>
      <c r="AT523" s="51"/>
      <c r="AU523" s="51"/>
      <c r="AV523" s="42"/>
      <c r="AW523" s="42"/>
      <c r="AX523" s="42"/>
      <c r="AY523" s="42"/>
      <c r="AZ523" s="42"/>
      <c r="BA523" s="42"/>
    </row>
    <row r="524" ht="20.25" customHeight="1">
      <c r="B524" s="41"/>
      <c r="C524" s="42"/>
      <c r="D524" s="43"/>
      <c r="E524" s="44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8"/>
      <c r="W524" s="49"/>
      <c r="X524" s="49"/>
      <c r="Y524" s="42"/>
      <c r="Z524" s="42"/>
      <c r="AA524" s="50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42"/>
      <c r="AP524" s="42"/>
      <c r="AQ524" s="42"/>
      <c r="AR524" s="42"/>
      <c r="AS524" s="51"/>
      <c r="AT524" s="51"/>
      <c r="AU524" s="51"/>
      <c r="AV524" s="42"/>
      <c r="AW524" s="42"/>
      <c r="AX524" s="42"/>
      <c r="AY524" s="42"/>
      <c r="AZ524" s="42"/>
      <c r="BA524" s="42"/>
    </row>
    <row r="525" ht="20.25" customHeight="1">
      <c r="B525" s="41"/>
      <c r="C525" s="42"/>
      <c r="D525" s="43"/>
      <c r="E525" s="44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8"/>
      <c r="W525" s="49"/>
      <c r="X525" s="49"/>
      <c r="Y525" s="42"/>
      <c r="Z525" s="42"/>
      <c r="AA525" s="50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42"/>
      <c r="AP525" s="42"/>
      <c r="AQ525" s="42"/>
      <c r="AR525" s="42"/>
      <c r="AS525" s="51"/>
      <c r="AT525" s="51"/>
      <c r="AU525" s="51"/>
      <c r="AV525" s="42"/>
      <c r="AW525" s="42"/>
      <c r="AX525" s="42"/>
      <c r="AY525" s="42"/>
      <c r="AZ525" s="42"/>
      <c r="BA525" s="42"/>
    </row>
    <row r="526" ht="20.25" customHeight="1">
      <c r="B526" s="41"/>
      <c r="C526" s="42"/>
      <c r="D526" s="43"/>
      <c r="E526" s="44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8"/>
      <c r="W526" s="49"/>
      <c r="X526" s="49"/>
      <c r="Y526" s="42"/>
      <c r="Z526" s="42"/>
      <c r="AA526" s="50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42"/>
      <c r="AP526" s="42"/>
      <c r="AQ526" s="42"/>
      <c r="AR526" s="42"/>
      <c r="AS526" s="51"/>
      <c r="AT526" s="51"/>
      <c r="AU526" s="51"/>
      <c r="AV526" s="42"/>
      <c r="AW526" s="42"/>
      <c r="AX526" s="42"/>
      <c r="AY526" s="42"/>
      <c r="AZ526" s="42"/>
      <c r="BA526" s="42"/>
    </row>
    <row r="527" ht="20.25" customHeight="1">
      <c r="B527" s="41"/>
      <c r="C527" s="42"/>
      <c r="D527" s="43"/>
      <c r="E527" s="44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8"/>
      <c r="W527" s="49"/>
      <c r="X527" s="49"/>
      <c r="Y527" s="42"/>
      <c r="Z527" s="42"/>
      <c r="AA527" s="50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42"/>
      <c r="AP527" s="42"/>
      <c r="AQ527" s="42"/>
      <c r="AR527" s="42"/>
      <c r="AS527" s="51"/>
      <c r="AT527" s="51"/>
      <c r="AU527" s="51"/>
      <c r="AV527" s="42"/>
      <c r="AW527" s="42"/>
      <c r="AX527" s="42"/>
      <c r="AY527" s="42"/>
      <c r="AZ527" s="42"/>
      <c r="BA527" s="42"/>
    </row>
    <row r="528" ht="20.25" customHeight="1">
      <c r="B528" s="41"/>
      <c r="C528" s="42"/>
      <c r="D528" s="43"/>
      <c r="E528" s="44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8"/>
      <c r="W528" s="49"/>
      <c r="X528" s="49"/>
      <c r="Y528" s="42"/>
      <c r="Z528" s="42"/>
      <c r="AA528" s="50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42"/>
      <c r="AP528" s="42"/>
      <c r="AQ528" s="42"/>
      <c r="AR528" s="42"/>
      <c r="AS528" s="51"/>
      <c r="AT528" s="51"/>
      <c r="AU528" s="51"/>
      <c r="AV528" s="42"/>
      <c r="AW528" s="42"/>
      <c r="AX528" s="42"/>
      <c r="AY528" s="42"/>
      <c r="AZ528" s="42"/>
      <c r="BA528" s="42"/>
    </row>
    <row r="529" ht="20.25" customHeight="1">
      <c r="B529" s="41"/>
      <c r="C529" s="42"/>
      <c r="D529" s="43"/>
      <c r="E529" s="44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8"/>
      <c r="W529" s="49"/>
      <c r="X529" s="49"/>
      <c r="Y529" s="42"/>
      <c r="Z529" s="42"/>
      <c r="AA529" s="50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42"/>
      <c r="AP529" s="42"/>
      <c r="AQ529" s="42"/>
      <c r="AR529" s="42"/>
      <c r="AS529" s="51"/>
      <c r="AT529" s="51"/>
      <c r="AU529" s="51"/>
      <c r="AV529" s="42"/>
      <c r="AW529" s="42"/>
      <c r="AX529" s="42"/>
      <c r="AY529" s="42"/>
      <c r="AZ529" s="42"/>
      <c r="BA529" s="42"/>
    </row>
    <row r="530" ht="20.25" customHeight="1">
      <c r="B530" s="41"/>
      <c r="C530" s="42"/>
      <c r="D530" s="43"/>
      <c r="E530" s="44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8"/>
      <c r="W530" s="49"/>
      <c r="X530" s="49"/>
      <c r="Y530" s="42"/>
      <c r="Z530" s="42"/>
      <c r="AA530" s="50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42"/>
      <c r="AP530" s="42"/>
      <c r="AQ530" s="42"/>
      <c r="AR530" s="42"/>
      <c r="AS530" s="51"/>
      <c r="AT530" s="51"/>
      <c r="AU530" s="51"/>
      <c r="AV530" s="42"/>
      <c r="AW530" s="42"/>
      <c r="AX530" s="42"/>
      <c r="AY530" s="42"/>
      <c r="AZ530" s="42"/>
      <c r="BA530" s="42"/>
    </row>
    <row r="531" ht="20.25" customHeight="1">
      <c r="B531" s="41"/>
      <c r="C531" s="42"/>
      <c r="D531" s="43"/>
      <c r="E531" s="44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8"/>
      <c r="W531" s="49"/>
      <c r="X531" s="49"/>
      <c r="Y531" s="42"/>
      <c r="Z531" s="42"/>
      <c r="AA531" s="50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42"/>
      <c r="AP531" s="42"/>
      <c r="AQ531" s="42"/>
      <c r="AR531" s="42"/>
      <c r="AS531" s="51"/>
      <c r="AT531" s="51"/>
      <c r="AU531" s="51"/>
      <c r="AV531" s="42"/>
      <c r="AW531" s="42"/>
      <c r="AX531" s="42"/>
      <c r="AY531" s="42"/>
      <c r="AZ531" s="42"/>
      <c r="BA531" s="42"/>
    </row>
    <row r="532" ht="20.25" customHeight="1">
      <c r="B532" s="41"/>
      <c r="C532" s="42"/>
      <c r="D532" s="43"/>
      <c r="E532" s="44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8"/>
      <c r="W532" s="49"/>
      <c r="X532" s="49"/>
      <c r="Y532" s="42"/>
      <c r="Z532" s="42"/>
      <c r="AA532" s="50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42"/>
      <c r="AP532" s="42"/>
      <c r="AQ532" s="42"/>
      <c r="AR532" s="42"/>
      <c r="AS532" s="51"/>
      <c r="AT532" s="51"/>
      <c r="AU532" s="51"/>
      <c r="AV532" s="42"/>
      <c r="AW532" s="42"/>
      <c r="AX532" s="42"/>
      <c r="AY532" s="42"/>
      <c r="AZ532" s="42"/>
      <c r="BA532" s="42"/>
    </row>
    <row r="533" ht="20.25" customHeight="1">
      <c r="B533" s="41"/>
      <c r="C533" s="42"/>
      <c r="D533" s="43"/>
      <c r="E533" s="44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8"/>
      <c r="W533" s="49"/>
      <c r="X533" s="49"/>
      <c r="Y533" s="42"/>
      <c r="Z533" s="42"/>
      <c r="AA533" s="50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42"/>
      <c r="AP533" s="42"/>
      <c r="AQ533" s="42"/>
      <c r="AR533" s="42"/>
      <c r="AS533" s="51"/>
      <c r="AT533" s="51"/>
      <c r="AU533" s="51"/>
      <c r="AV533" s="42"/>
      <c r="AW533" s="42"/>
      <c r="AX533" s="42"/>
      <c r="AY533" s="42"/>
      <c r="AZ533" s="42"/>
      <c r="BA533" s="42"/>
    </row>
    <row r="534" ht="20.25" customHeight="1">
      <c r="B534" s="41"/>
      <c r="C534" s="42"/>
      <c r="D534" s="43"/>
      <c r="E534" s="44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8"/>
      <c r="W534" s="49"/>
      <c r="X534" s="49"/>
      <c r="Y534" s="42"/>
      <c r="Z534" s="42"/>
      <c r="AA534" s="50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42"/>
      <c r="AP534" s="42"/>
      <c r="AQ534" s="42"/>
      <c r="AR534" s="42"/>
      <c r="AS534" s="51"/>
      <c r="AT534" s="51"/>
      <c r="AU534" s="51"/>
      <c r="AV534" s="42"/>
      <c r="AW534" s="42"/>
      <c r="AX534" s="42"/>
      <c r="AY534" s="42"/>
      <c r="AZ534" s="42"/>
      <c r="BA534" s="42"/>
    </row>
    <row r="535" ht="20.25" customHeight="1">
      <c r="B535" s="41"/>
      <c r="C535" s="42"/>
      <c r="D535" s="43"/>
      <c r="E535" s="44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8"/>
      <c r="W535" s="49"/>
      <c r="X535" s="49"/>
      <c r="Y535" s="42"/>
      <c r="Z535" s="42"/>
      <c r="AA535" s="50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42"/>
      <c r="AP535" s="42"/>
      <c r="AQ535" s="42"/>
      <c r="AR535" s="42"/>
      <c r="AS535" s="51"/>
      <c r="AT535" s="51"/>
      <c r="AU535" s="51"/>
      <c r="AV535" s="42"/>
      <c r="AW535" s="42"/>
      <c r="AX535" s="42"/>
      <c r="AY535" s="42"/>
      <c r="AZ535" s="42"/>
      <c r="BA535" s="42"/>
    </row>
    <row r="536" ht="20.25" customHeight="1">
      <c r="B536" s="41"/>
      <c r="C536" s="42"/>
      <c r="D536" s="43"/>
      <c r="E536" s="44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8"/>
      <c r="W536" s="49"/>
      <c r="X536" s="49"/>
      <c r="Y536" s="42"/>
      <c r="Z536" s="42"/>
      <c r="AA536" s="50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42"/>
      <c r="AP536" s="42"/>
      <c r="AQ536" s="42"/>
      <c r="AR536" s="42"/>
      <c r="AS536" s="51"/>
      <c r="AT536" s="51"/>
      <c r="AU536" s="51"/>
      <c r="AV536" s="42"/>
      <c r="AW536" s="42"/>
      <c r="AX536" s="42"/>
      <c r="AY536" s="42"/>
      <c r="AZ536" s="42"/>
      <c r="BA536" s="42"/>
    </row>
    <row r="537" ht="20.25" customHeight="1">
      <c r="B537" s="41"/>
      <c r="C537" s="42"/>
      <c r="D537" s="43"/>
      <c r="E537" s="44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8"/>
      <c r="W537" s="49"/>
      <c r="X537" s="49"/>
      <c r="Y537" s="42"/>
      <c r="Z537" s="42"/>
      <c r="AA537" s="50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42"/>
      <c r="AP537" s="42"/>
      <c r="AQ537" s="42"/>
      <c r="AR537" s="42"/>
      <c r="AS537" s="51"/>
      <c r="AT537" s="51"/>
      <c r="AU537" s="51"/>
      <c r="AV537" s="42"/>
      <c r="AW537" s="42"/>
      <c r="AX537" s="42"/>
      <c r="AY537" s="42"/>
      <c r="AZ537" s="42"/>
      <c r="BA537" s="42"/>
    </row>
    <row r="538" ht="20.25" customHeight="1">
      <c r="B538" s="41"/>
      <c r="C538" s="42"/>
      <c r="D538" s="43"/>
      <c r="E538" s="44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8"/>
      <c r="W538" s="49"/>
      <c r="X538" s="49"/>
      <c r="Y538" s="42"/>
      <c r="Z538" s="42"/>
      <c r="AA538" s="50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42"/>
      <c r="AP538" s="42"/>
      <c r="AQ538" s="42"/>
      <c r="AR538" s="42"/>
      <c r="AS538" s="51"/>
      <c r="AT538" s="51"/>
      <c r="AU538" s="51"/>
      <c r="AV538" s="42"/>
      <c r="AW538" s="42"/>
      <c r="AX538" s="42"/>
      <c r="AY538" s="42"/>
      <c r="AZ538" s="42"/>
      <c r="BA538" s="42"/>
    </row>
    <row r="539" ht="20.25" customHeight="1">
      <c r="B539" s="41"/>
      <c r="C539" s="42"/>
      <c r="D539" s="43"/>
      <c r="E539" s="44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8"/>
      <c r="W539" s="49"/>
      <c r="X539" s="49"/>
      <c r="Y539" s="42"/>
      <c r="Z539" s="42"/>
      <c r="AA539" s="50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42"/>
      <c r="AP539" s="42"/>
      <c r="AQ539" s="42"/>
      <c r="AR539" s="42"/>
      <c r="AS539" s="51"/>
      <c r="AT539" s="51"/>
      <c r="AU539" s="51"/>
      <c r="AV539" s="42"/>
      <c r="AW539" s="42"/>
      <c r="AX539" s="42"/>
      <c r="AY539" s="42"/>
      <c r="AZ539" s="42"/>
      <c r="BA539" s="42"/>
    </row>
    <row r="540" ht="20.25" customHeight="1">
      <c r="B540" s="41"/>
      <c r="C540" s="42"/>
      <c r="D540" s="43"/>
      <c r="E540" s="44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8"/>
      <c r="W540" s="49"/>
      <c r="X540" s="49"/>
      <c r="Y540" s="42"/>
      <c r="Z540" s="42"/>
      <c r="AA540" s="50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42"/>
      <c r="AP540" s="42"/>
      <c r="AQ540" s="42"/>
      <c r="AR540" s="42"/>
      <c r="AS540" s="51"/>
      <c r="AT540" s="51"/>
      <c r="AU540" s="51"/>
      <c r="AV540" s="42"/>
      <c r="AW540" s="42"/>
      <c r="AX540" s="42"/>
      <c r="AY540" s="42"/>
      <c r="AZ540" s="42"/>
      <c r="BA540" s="42"/>
    </row>
    <row r="541" ht="20.25" customHeight="1">
      <c r="B541" s="41"/>
      <c r="C541" s="42"/>
      <c r="D541" s="43"/>
      <c r="E541" s="44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8"/>
      <c r="W541" s="49"/>
      <c r="X541" s="49"/>
      <c r="Y541" s="42"/>
      <c r="Z541" s="42"/>
      <c r="AA541" s="50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42"/>
      <c r="AP541" s="42"/>
      <c r="AQ541" s="42"/>
      <c r="AR541" s="42"/>
      <c r="AS541" s="51"/>
      <c r="AT541" s="51"/>
      <c r="AU541" s="51"/>
      <c r="AV541" s="42"/>
      <c r="AW541" s="42"/>
      <c r="AX541" s="42"/>
      <c r="AY541" s="42"/>
      <c r="AZ541" s="42"/>
      <c r="BA541" s="42"/>
    </row>
    <row r="542" ht="20.25" customHeight="1">
      <c r="B542" s="41"/>
      <c r="C542" s="42"/>
      <c r="D542" s="43"/>
      <c r="E542" s="44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8"/>
      <c r="W542" s="49"/>
      <c r="X542" s="49"/>
      <c r="Y542" s="42"/>
      <c r="Z542" s="42"/>
      <c r="AA542" s="50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42"/>
      <c r="AP542" s="42"/>
      <c r="AQ542" s="42"/>
      <c r="AR542" s="42"/>
      <c r="AS542" s="51"/>
      <c r="AT542" s="51"/>
      <c r="AU542" s="51"/>
      <c r="AV542" s="42"/>
      <c r="AW542" s="42"/>
      <c r="AX542" s="42"/>
      <c r="AY542" s="42"/>
      <c r="AZ542" s="42"/>
      <c r="BA542" s="42"/>
    </row>
    <row r="543" ht="20.25" customHeight="1">
      <c r="B543" s="41"/>
      <c r="C543" s="42"/>
      <c r="D543" s="43"/>
      <c r="E543" s="44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8"/>
      <c r="W543" s="49"/>
      <c r="X543" s="49"/>
      <c r="Y543" s="42"/>
      <c r="Z543" s="42"/>
      <c r="AA543" s="50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42"/>
      <c r="AP543" s="42"/>
      <c r="AQ543" s="42"/>
      <c r="AR543" s="42"/>
      <c r="AS543" s="51"/>
      <c r="AT543" s="51"/>
      <c r="AU543" s="51"/>
      <c r="AV543" s="42"/>
      <c r="AW543" s="42"/>
      <c r="AX543" s="42"/>
      <c r="AY543" s="42"/>
      <c r="AZ543" s="42"/>
      <c r="BA543" s="42"/>
    </row>
    <row r="544" ht="20.25" customHeight="1">
      <c r="B544" s="41"/>
      <c r="C544" s="42"/>
      <c r="D544" s="43"/>
      <c r="E544" s="44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8"/>
      <c r="W544" s="49"/>
      <c r="X544" s="49"/>
      <c r="Y544" s="42"/>
      <c r="Z544" s="42"/>
      <c r="AA544" s="50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42"/>
      <c r="AP544" s="42"/>
      <c r="AQ544" s="42"/>
      <c r="AR544" s="42"/>
      <c r="AS544" s="51"/>
      <c r="AT544" s="51"/>
      <c r="AU544" s="51"/>
      <c r="AV544" s="42"/>
      <c r="AW544" s="42"/>
      <c r="AX544" s="42"/>
      <c r="AY544" s="42"/>
      <c r="AZ544" s="42"/>
      <c r="BA544" s="42"/>
    </row>
    <row r="545" ht="20.25" customHeight="1">
      <c r="B545" s="41"/>
      <c r="C545" s="42"/>
      <c r="D545" s="43"/>
      <c r="E545" s="44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8"/>
      <c r="W545" s="49"/>
      <c r="X545" s="49"/>
      <c r="Y545" s="42"/>
      <c r="Z545" s="42"/>
      <c r="AA545" s="50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42"/>
      <c r="AP545" s="42"/>
      <c r="AQ545" s="42"/>
      <c r="AR545" s="42"/>
      <c r="AS545" s="51"/>
      <c r="AT545" s="51"/>
      <c r="AU545" s="51"/>
      <c r="AV545" s="42"/>
      <c r="AW545" s="42"/>
      <c r="AX545" s="42"/>
      <c r="AY545" s="42"/>
      <c r="AZ545" s="42"/>
      <c r="BA545" s="42"/>
    </row>
    <row r="546" ht="20.25" customHeight="1">
      <c r="B546" s="41"/>
      <c r="C546" s="42"/>
      <c r="D546" s="43"/>
      <c r="E546" s="44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8"/>
      <c r="W546" s="49"/>
      <c r="X546" s="49"/>
      <c r="Y546" s="42"/>
      <c r="Z546" s="42"/>
      <c r="AA546" s="50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42"/>
      <c r="AP546" s="42"/>
      <c r="AQ546" s="42"/>
      <c r="AR546" s="42"/>
      <c r="AS546" s="51"/>
      <c r="AT546" s="51"/>
      <c r="AU546" s="51"/>
      <c r="AV546" s="42"/>
      <c r="AW546" s="42"/>
      <c r="AX546" s="42"/>
      <c r="AY546" s="42"/>
      <c r="AZ546" s="42"/>
      <c r="BA546" s="42"/>
    </row>
    <row r="547" ht="20.25" customHeight="1">
      <c r="B547" s="41"/>
      <c r="C547" s="42"/>
      <c r="D547" s="43"/>
      <c r="E547" s="44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8"/>
      <c r="W547" s="49"/>
      <c r="X547" s="49"/>
      <c r="Y547" s="42"/>
      <c r="Z547" s="42"/>
      <c r="AA547" s="50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42"/>
      <c r="AP547" s="42"/>
      <c r="AQ547" s="42"/>
      <c r="AR547" s="42"/>
      <c r="AS547" s="51"/>
      <c r="AT547" s="51"/>
      <c r="AU547" s="51"/>
      <c r="AV547" s="42"/>
      <c r="AW547" s="42"/>
      <c r="AX547" s="42"/>
      <c r="AY547" s="42"/>
      <c r="AZ547" s="42"/>
      <c r="BA547" s="42"/>
    </row>
    <row r="548" ht="20.25" customHeight="1">
      <c r="B548" s="41"/>
      <c r="C548" s="42"/>
      <c r="D548" s="43"/>
      <c r="E548" s="44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8"/>
      <c r="W548" s="49"/>
      <c r="X548" s="49"/>
      <c r="Y548" s="42"/>
      <c r="Z548" s="42"/>
      <c r="AA548" s="50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42"/>
      <c r="AP548" s="42"/>
      <c r="AQ548" s="42"/>
      <c r="AR548" s="42"/>
      <c r="AS548" s="51"/>
      <c r="AT548" s="51"/>
      <c r="AU548" s="51"/>
      <c r="AV548" s="42"/>
      <c r="AW548" s="42"/>
      <c r="AX548" s="42"/>
      <c r="AY548" s="42"/>
      <c r="AZ548" s="42"/>
      <c r="BA548" s="42"/>
    </row>
    <row r="549" ht="20.25" customHeight="1">
      <c r="B549" s="41"/>
      <c r="C549" s="42"/>
      <c r="D549" s="43"/>
      <c r="E549" s="44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8"/>
      <c r="W549" s="49"/>
      <c r="X549" s="49"/>
      <c r="Y549" s="42"/>
      <c r="Z549" s="42"/>
      <c r="AA549" s="50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42"/>
      <c r="AP549" s="42"/>
      <c r="AQ549" s="42"/>
      <c r="AR549" s="42"/>
      <c r="AS549" s="51"/>
      <c r="AT549" s="51"/>
      <c r="AU549" s="51"/>
      <c r="AV549" s="42"/>
      <c r="AW549" s="42"/>
      <c r="AX549" s="42"/>
      <c r="AY549" s="42"/>
      <c r="AZ549" s="42"/>
      <c r="BA549" s="42"/>
    </row>
    <row r="550" ht="20.25" customHeight="1">
      <c r="B550" s="41"/>
      <c r="C550" s="42"/>
      <c r="D550" s="43"/>
      <c r="E550" s="44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8"/>
      <c r="W550" s="49"/>
      <c r="X550" s="49"/>
      <c r="Y550" s="42"/>
      <c r="Z550" s="42"/>
      <c r="AA550" s="50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42"/>
      <c r="AP550" s="42"/>
      <c r="AQ550" s="42"/>
      <c r="AR550" s="42"/>
      <c r="AS550" s="51"/>
      <c r="AT550" s="51"/>
      <c r="AU550" s="51"/>
      <c r="AV550" s="42"/>
      <c r="AW550" s="42"/>
      <c r="AX550" s="42"/>
      <c r="AY550" s="42"/>
      <c r="AZ550" s="42"/>
      <c r="BA550" s="42"/>
    </row>
    <row r="551" ht="20.25" customHeight="1">
      <c r="B551" s="41"/>
      <c r="C551" s="42"/>
      <c r="D551" s="43"/>
      <c r="E551" s="44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8"/>
      <c r="W551" s="49"/>
      <c r="X551" s="49"/>
      <c r="Y551" s="42"/>
      <c r="Z551" s="42"/>
      <c r="AA551" s="50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42"/>
      <c r="AP551" s="42"/>
      <c r="AQ551" s="42"/>
      <c r="AR551" s="42"/>
      <c r="AS551" s="51"/>
      <c r="AT551" s="51"/>
      <c r="AU551" s="51"/>
      <c r="AV551" s="42"/>
      <c r="AW551" s="42"/>
      <c r="AX551" s="42"/>
      <c r="AY551" s="42"/>
      <c r="AZ551" s="42"/>
      <c r="BA551" s="42"/>
    </row>
    <row r="552" ht="20.25" customHeight="1">
      <c r="B552" s="41"/>
      <c r="C552" s="42"/>
      <c r="D552" s="43"/>
      <c r="E552" s="44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8"/>
      <c r="W552" s="49"/>
      <c r="X552" s="49"/>
      <c r="Y552" s="42"/>
      <c r="Z552" s="42"/>
      <c r="AA552" s="50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42"/>
      <c r="AP552" s="42"/>
      <c r="AQ552" s="42"/>
      <c r="AR552" s="42"/>
      <c r="AS552" s="51"/>
      <c r="AT552" s="51"/>
      <c r="AU552" s="51"/>
      <c r="AV552" s="42"/>
      <c r="AW552" s="42"/>
      <c r="AX552" s="42"/>
      <c r="AY552" s="42"/>
      <c r="AZ552" s="42"/>
      <c r="BA552" s="42"/>
    </row>
    <row r="553" ht="20.25" customHeight="1">
      <c r="B553" s="41"/>
      <c r="C553" s="42"/>
      <c r="D553" s="43"/>
      <c r="E553" s="44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8"/>
      <c r="W553" s="49"/>
      <c r="X553" s="49"/>
      <c r="Y553" s="42"/>
      <c r="Z553" s="42"/>
      <c r="AA553" s="50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42"/>
      <c r="AP553" s="42"/>
      <c r="AQ553" s="42"/>
      <c r="AR553" s="42"/>
      <c r="AS553" s="51"/>
      <c r="AT553" s="51"/>
      <c r="AU553" s="51"/>
      <c r="AV553" s="42"/>
      <c r="AW553" s="42"/>
      <c r="AX553" s="42"/>
      <c r="AY553" s="42"/>
      <c r="AZ553" s="42"/>
      <c r="BA553" s="42"/>
    </row>
    <row r="554" ht="20.25" customHeight="1">
      <c r="B554" s="41"/>
      <c r="C554" s="42"/>
      <c r="D554" s="43"/>
      <c r="E554" s="44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8"/>
      <c r="W554" s="49"/>
      <c r="X554" s="49"/>
      <c r="Y554" s="42"/>
      <c r="Z554" s="42"/>
      <c r="AA554" s="50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42"/>
      <c r="AP554" s="42"/>
      <c r="AQ554" s="42"/>
      <c r="AR554" s="42"/>
      <c r="AS554" s="51"/>
      <c r="AT554" s="51"/>
      <c r="AU554" s="51"/>
      <c r="AV554" s="42"/>
      <c r="AW554" s="42"/>
      <c r="AX554" s="42"/>
      <c r="AY554" s="42"/>
      <c r="AZ554" s="42"/>
      <c r="BA554" s="42"/>
    </row>
    <row r="555" ht="20.25" customHeight="1">
      <c r="B555" s="41"/>
      <c r="C555" s="42"/>
      <c r="D555" s="43"/>
      <c r="E555" s="44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8"/>
      <c r="W555" s="49"/>
      <c r="X555" s="49"/>
      <c r="Y555" s="42"/>
      <c r="Z555" s="42"/>
      <c r="AA555" s="50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42"/>
      <c r="AP555" s="42"/>
      <c r="AQ555" s="42"/>
      <c r="AR555" s="42"/>
      <c r="AS555" s="51"/>
      <c r="AT555" s="51"/>
      <c r="AU555" s="51"/>
      <c r="AV555" s="42"/>
      <c r="AW555" s="42"/>
      <c r="AX555" s="42"/>
      <c r="AY555" s="42"/>
      <c r="AZ555" s="42"/>
      <c r="BA555" s="42"/>
    </row>
    <row r="556" ht="20.25" customHeight="1">
      <c r="B556" s="41"/>
      <c r="C556" s="42"/>
      <c r="D556" s="43"/>
      <c r="E556" s="44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8"/>
      <c r="W556" s="49"/>
      <c r="X556" s="49"/>
      <c r="Y556" s="42"/>
      <c r="Z556" s="42"/>
      <c r="AA556" s="50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42"/>
      <c r="AP556" s="42"/>
      <c r="AQ556" s="42"/>
      <c r="AR556" s="42"/>
      <c r="AS556" s="51"/>
      <c r="AT556" s="51"/>
      <c r="AU556" s="51"/>
      <c r="AV556" s="42"/>
      <c r="AW556" s="42"/>
      <c r="AX556" s="42"/>
      <c r="AY556" s="42"/>
      <c r="AZ556" s="42"/>
      <c r="BA556" s="42"/>
    </row>
    <row r="557" ht="20.25" customHeight="1">
      <c r="B557" s="41"/>
      <c r="C557" s="42"/>
      <c r="D557" s="43"/>
      <c r="E557" s="44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8"/>
      <c r="W557" s="49"/>
      <c r="X557" s="49"/>
      <c r="Y557" s="42"/>
      <c r="Z557" s="42"/>
      <c r="AA557" s="50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42"/>
      <c r="AP557" s="42"/>
      <c r="AQ557" s="42"/>
      <c r="AR557" s="42"/>
      <c r="AS557" s="51"/>
      <c r="AT557" s="51"/>
      <c r="AU557" s="51"/>
      <c r="AV557" s="42"/>
      <c r="AW557" s="42"/>
      <c r="AX557" s="42"/>
      <c r="AY557" s="42"/>
      <c r="AZ557" s="42"/>
      <c r="BA557" s="42"/>
    </row>
    <row r="558" ht="20.25" customHeight="1">
      <c r="B558" s="41"/>
      <c r="C558" s="42"/>
      <c r="D558" s="43"/>
      <c r="E558" s="44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8"/>
      <c r="W558" s="49"/>
      <c r="X558" s="49"/>
      <c r="Y558" s="42"/>
      <c r="Z558" s="42"/>
      <c r="AA558" s="50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42"/>
      <c r="AP558" s="42"/>
      <c r="AQ558" s="42"/>
      <c r="AR558" s="42"/>
      <c r="AS558" s="51"/>
      <c r="AT558" s="51"/>
      <c r="AU558" s="51"/>
      <c r="AV558" s="42"/>
      <c r="AW558" s="42"/>
      <c r="AX558" s="42"/>
      <c r="AY558" s="42"/>
      <c r="AZ558" s="42"/>
      <c r="BA558" s="42"/>
    </row>
    <row r="559" ht="20.25" customHeight="1">
      <c r="B559" s="41"/>
      <c r="C559" s="42"/>
      <c r="D559" s="43"/>
      <c r="E559" s="44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8"/>
      <c r="W559" s="49"/>
      <c r="X559" s="49"/>
      <c r="Y559" s="42"/>
      <c r="Z559" s="42"/>
      <c r="AA559" s="50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42"/>
      <c r="AP559" s="42"/>
      <c r="AQ559" s="42"/>
      <c r="AR559" s="42"/>
      <c r="AS559" s="51"/>
      <c r="AT559" s="51"/>
      <c r="AU559" s="51"/>
      <c r="AV559" s="42"/>
      <c r="AW559" s="42"/>
      <c r="AX559" s="42"/>
      <c r="AY559" s="42"/>
      <c r="AZ559" s="42"/>
      <c r="BA559" s="42"/>
    </row>
    <row r="560" ht="20.25" customHeight="1">
      <c r="B560" s="41"/>
      <c r="C560" s="42"/>
      <c r="D560" s="43"/>
      <c r="E560" s="44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8"/>
      <c r="W560" s="49"/>
      <c r="X560" s="49"/>
      <c r="Y560" s="42"/>
      <c r="Z560" s="42"/>
      <c r="AA560" s="50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42"/>
      <c r="AP560" s="42"/>
      <c r="AQ560" s="42"/>
      <c r="AR560" s="42"/>
      <c r="AS560" s="51"/>
      <c r="AT560" s="51"/>
      <c r="AU560" s="51"/>
      <c r="AV560" s="42"/>
      <c r="AW560" s="42"/>
      <c r="AX560" s="42"/>
      <c r="AY560" s="42"/>
      <c r="AZ560" s="42"/>
      <c r="BA560" s="42"/>
    </row>
    <row r="561" ht="20.25" customHeight="1">
      <c r="B561" s="41"/>
      <c r="C561" s="42"/>
      <c r="D561" s="43"/>
      <c r="E561" s="44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8"/>
      <c r="W561" s="49"/>
      <c r="X561" s="49"/>
      <c r="Y561" s="42"/>
      <c r="Z561" s="42"/>
      <c r="AA561" s="50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42"/>
      <c r="AP561" s="42"/>
      <c r="AQ561" s="42"/>
      <c r="AR561" s="42"/>
      <c r="AS561" s="51"/>
      <c r="AT561" s="51"/>
      <c r="AU561" s="51"/>
      <c r="AV561" s="42"/>
      <c r="AW561" s="42"/>
      <c r="AX561" s="42"/>
      <c r="AY561" s="42"/>
      <c r="AZ561" s="42"/>
      <c r="BA561" s="42"/>
    </row>
    <row r="562" ht="20.25" customHeight="1">
      <c r="B562" s="41"/>
      <c r="C562" s="42"/>
      <c r="D562" s="43"/>
      <c r="E562" s="44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8"/>
      <c r="W562" s="49"/>
      <c r="X562" s="49"/>
      <c r="Y562" s="42"/>
      <c r="Z562" s="42"/>
      <c r="AA562" s="50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42"/>
      <c r="AP562" s="42"/>
      <c r="AQ562" s="42"/>
      <c r="AR562" s="42"/>
      <c r="AS562" s="51"/>
      <c r="AT562" s="51"/>
      <c r="AU562" s="51"/>
      <c r="AV562" s="42"/>
      <c r="AW562" s="42"/>
      <c r="AX562" s="42"/>
      <c r="AY562" s="42"/>
      <c r="AZ562" s="42"/>
      <c r="BA562" s="42"/>
    </row>
    <row r="563" ht="20.25" customHeight="1">
      <c r="B563" s="41"/>
      <c r="C563" s="42"/>
      <c r="D563" s="43"/>
      <c r="E563" s="44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8"/>
      <c r="W563" s="49"/>
      <c r="X563" s="49"/>
      <c r="Y563" s="42"/>
      <c r="Z563" s="42"/>
      <c r="AA563" s="50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42"/>
      <c r="AP563" s="42"/>
      <c r="AQ563" s="42"/>
      <c r="AR563" s="42"/>
      <c r="AS563" s="51"/>
      <c r="AT563" s="51"/>
      <c r="AU563" s="51"/>
      <c r="AV563" s="42"/>
      <c r="AW563" s="42"/>
      <c r="AX563" s="42"/>
      <c r="AY563" s="42"/>
      <c r="AZ563" s="42"/>
      <c r="BA563" s="42"/>
    </row>
    <row r="564" ht="20.25" customHeight="1">
      <c r="B564" s="41"/>
      <c r="C564" s="42"/>
      <c r="D564" s="43"/>
      <c r="E564" s="44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8"/>
      <c r="W564" s="49"/>
      <c r="X564" s="49"/>
      <c r="Y564" s="42"/>
      <c r="Z564" s="42"/>
      <c r="AA564" s="50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42"/>
      <c r="AP564" s="42"/>
      <c r="AQ564" s="42"/>
      <c r="AR564" s="42"/>
      <c r="AS564" s="51"/>
      <c r="AT564" s="51"/>
      <c r="AU564" s="51"/>
      <c r="AV564" s="42"/>
      <c r="AW564" s="42"/>
      <c r="AX564" s="42"/>
      <c r="AY564" s="42"/>
      <c r="AZ564" s="42"/>
      <c r="BA564" s="42"/>
    </row>
    <row r="565" ht="20.25" customHeight="1">
      <c r="B565" s="41"/>
      <c r="C565" s="42"/>
      <c r="D565" s="43"/>
      <c r="E565" s="44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8"/>
      <c r="W565" s="49"/>
      <c r="X565" s="49"/>
      <c r="Y565" s="42"/>
      <c r="Z565" s="42"/>
      <c r="AA565" s="50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42"/>
      <c r="AP565" s="42"/>
      <c r="AQ565" s="42"/>
      <c r="AR565" s="42"/>
      <c r="AS565" s="51"/>
      <c r="AT565" s="51"/>
      <c r="AU565" s="51"/>
      <c r="AV565" s="42"/>
      <c r="AW565" s="42"/>
      <c r="AX565" s="42"/>
      <c r="AY565" s="42"/>
      <c r="AZ565" s="42"/>
      <c r="BA565" s="42"/>
    </row>
    <row r="566" ht="20.25" customHeight="1">
      <c r="B566" s="41"/>
      <c r="C566" s="42"/>
      <c r="D566" s="43"/>
      <c r="E566" s="44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8"/>
      <c r="W566" s="49"/>
      <c r="X566" s="49"/>
      <c r="Y566" s="42"/>
      <c r="Z566" s="42"/>
      <c r="AA566" s="50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42"/>
      <c r="AP566" s="42"/>
      <c r="AQ566" s="42"/>
      <c r="AR566" s="42"/>
      <c r="AS566" s="51"/>
      <c r="AT566" s="51"/>
      <c r="AU566" s="51"/>
      <c r="AV566" s="42"/>
      <c r="AW566" s="42"/>
      <c r="AX566" s="42"/>
      <c r="AY566" s="42"/>
      <c r="AZ566" s="42"/>
      <c r="BA566" s="42"/>
    </row>
    <row r="567" ht="20.25" customHeight="1">
      <c r="B567" s="41"/>
      <c r="C567" s="42"/>
      <c r="D567" s="43"/>
      <c r="E567" s="44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8"/>
      <c r="W567" s="49"/>
      <c r="X567" s="49"/>
      <c r="Y567" s="42"/>
      <c r="Z567" s="42"/>
      <c r="AA567" s="50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42"/>
      <c r="AP567" s="42"/>
      <c r="AQ567" s="42"/>
      <c r="AR567" s="42"/>
      <c r="AS567" s="51"/>
      <c r="AT567" s="51"/>
      <c r="AU567" s="51"/>
      <c r="AV567" s="42"/>
      <c r="AW567" s="42"/>
      <c r="AX567" s="42"/>
      <c r="AY567" s="42"/>
      <c r="AZ567" s="42"/>
      <c r="BA567" s="42"/>
    </row>
    <row r="568" ht="20.25" customHeight="1">
      <c r="B568" s="41"/>
      <c r="C568" s="42"/>
      <c r="D568" s="43"/>
      <c r="E568" s="44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8"/>
      <c r="W568" s="49"/>
      <c r="X568" s="49"/>
      <c r="Y568" s="42"/>
      <c r="Z568" s="42"/>
      <c r="AA568" s="50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42"/>
      <c r="AP568" s="42"/>
      <c r="AQ568" s="42"/>
      <c r="AR568" s="42"/>
      <c r="AS568" s="51"/>
      <c r="AT568" s="51"/>
      <c r="AU568" s="51"/>
      <c r="AV568" s="42"/>
      <c r="AW568" s="42"/>
      <c r="AX568" s="42"/>
      <c r="AY568" s="42"/>
      <c r="AZ568" s="42"/>
      <c r="BA568" s="42"/>
    </row>
    <row r="569" ht="20.25" customHeight="1">
      <c r="B569" s="41"/>
      <c r="C569" s="42"/>
      <c r="D569" s="43"/>
      <c r="E569" s="44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8"/>
      <c r="W569" s="49"/>
      <c r="X569" s="49"/>
      <c r="Y569" s="42"/>
      <c r="Z569" s="42"/>
      <c r="AA569" s="50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42"/>
      <c r="AP569" s="42"/>
      <c r="AQ569" s="42"/>
      <c r="AR569" s="42"/>
      <c r="AS569" s="51"/>
      <c r="AT569" s="51"/>
      <c r="AU569" s="51"/>
      <c r="AV569" s="42"/>
      <c r="AW569" s="42"/>
      <c r="AX569" s="42"/>
      <c r="AY569" s="42"/>
      <c r="AZ569" s="42"/>
      <c r="BA569" s="42"/>
    </row>
    <row r="570" ht="20.25" customHeight="1">
      <c r="B570" s="41"/>
      <c r="C570" s="42"/>
      <c r="D570" s="43"/>
      <c r="E570" s="44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8"/>
      <c r="W570" s="49"/>
      <c r="X570" s="49"/>
      <c r="Y570" s="42"/>
      <c r="Z570" s="42"/>
      <c r="AA570" s="50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42"/>
      <c r="AP570" s="42"/>
      <c r="AQ570" s="42"/>
      <c r="AR570" s="42"/>
      <c r="AS570" s="51"/>
      <c r="AT570" s="51"/>
      <c r="AU570" s="51"/>
      <c r="AV570" s="42"/>
      <c r="AW570" s="42"/>
      <c r="AX570" s="42"/>
      <c r="AY570" s="42"/>
      <c r="AZ570" s="42"/>
      <c r="BA570" s="42"/>
    </row>
    <row r="571" ht="20.25" customHeight="1">
      <c r="B571" s="41"/>
      <c r="C571" s="42"/>
      <c r="D571" s="43"/>
      <c r="E571" s="44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8"/>
      <c r="W571" s="49"/>
      <c r="X571" s="49"/>
      <c r="Y571" s="42"/>
      <c r="Z571" s="42"/>
      <c r="AA571" s="50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42"/>
      <c r="AP571" s="42"/>
      <c r="AQ571" s="42"/>
      <c r="AR571" s="42"/>
      <c r="AS571" s="51"/>
      <c r="AT571" s="51"/>
      <c r="AU571" s="51"/>
      <c r="AV571" s="42"/>
      <c r="AW571" s="42"/>
      <c r="AX571" s="42"/>
      <c r="AY571" s="42"/>
      <c r="AZ571" s="42"/>
      <c r="BA571" s="42"/>
    </row>
    <row r="572" ht="20.25" customHeight="1">
      <c r="B572" s="41"/>
      <c r="C572" s="42"/>
      <c r="D572" s="43"/>
      <c r="E572" s="44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8"/>
      <c r="W572" s="49"/>
      <c r="X572" s="49"/>
      <c r="Y572" s="42"/>
      <c r="Z572" s="42"/>
      <c r="AA572" s="50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42"/>
      <c r="AP572" s="42"/>
      <c r="AQ572" s="42"/>
      <c r="AR572" s="42"/>
      <c r="AS572" s="51"/>
      <c r="AT572" s="51"/>
      <c r="AU572" s="51"/>
      <c r="AV572" s="42"/>
      <c r="AW572" s="42"/>
      <c r="AX572" s="42"/>
      <c r="AY572" s="42"/>
      <c r="AZ572" s="42"/>
      <c r="BA572" s="42"/>
    </row>
    <row r="573" ht="20.25" customHeight="1">
      <c r="B573" s="41"/>
      <c r="C573" s="42"/>
      <c r="D573" s="43"/>
      <c r="E573" s="44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8"/>
      <c r="W573" s="49"/>
      <c r="X573" s="49"/>
      <c r="Y573" s="42"/>
      <c r="Z573" s="42"/>
      <c r="AA573" s="50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42"/>
      <c r="AP573" s="42"/>
      <c r="AQ573" s="42"/>
      <c r="AR573" s="42"/>
      <c r="AS573" s="51"/>
      <c r="AT573" s="51"/>
      <c r="AU573" s="51"/>
      <c r="AV573" s="42"/>
      <c r="AW573" s="42"/>
      <c r="AX573" s="42"/>
      <c r="AY573" s="42"/>
      <c r="AZ573" s="42"/>
      <c r="BA573" s="42"/>
    </row>
    <row r="574" ht="20.25" customHeight="1">
      <c r="B574" s="41"/>
      <c r="C574" s="42"/>
      <c r="D574" s="43"/>
      <c r="E574" s="44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8"/>
      <c r="W574" s="49"/>
      <c r="X574" s="49"/>
      <c r="Y574" s="42"/>
      <c r="Z574" s="42"/>
      <c r="AA574" s="50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42"/>
      <c r="AP574" s="42"/>
      <c r="AQ574" s="42"/>
      <c r="AR574" s="42"/>
      <c r="AS574" s="51"/>
      <c r="AT574" s="51"/>
      <c r="AU574" s="51"/>
      <c r="AV574" s="42"/>
      <c r="AW574" s="42"/>
      <c r="AX574" s="42"/>
      <c r="AY574" s="42"/>
      <c r="AZ574" s="42"/>
      <c r="BA574" s="42"/>
    </row>
    <row r="575" ht="20.25" customHeight="1">
      <c r="B575" s="41"/>
      <c r="C575" s="42"/>
      <c r="D575" s="43"/>
      <c r="E575" s="44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8"/>
      <c r="W575" s="49"/>
      <c r="X575" s="49"/>
      <c r="Y575" s="42"/>
      <c r="Z575" s="42"/>
      <c r="AA575" s="50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42"/>
      <c r="AP575" s="42"/>
      <c r="AQ575" s="42"/>
      <c r="AR575" s="42"/>
      <c r="AS575" s="51"/>
      <c r="AT575" s="51"/>
      <c r="AU575" s="51"/>
      <c r="AV575" s="42"/>
      <c r="AW575" s="42"/>
      <c r="AX575" s="42"/>
      <c r="AY575" s="42"/>
      <c r="AZ575" s="42"/>
      <c r="BA575" s="42"/>
    </row>
    <row r="576" ht="20.25" customHeight="1">
      <c r="B576" s="41"/>
      <c r="C576" s="42"/>
      <c r="D576" s="43"/>
      <c r="E576" s="44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8"/>
      <c r="W576" s="49"/>
      <c r="X576" s="49"/>
      <c r="Y576" s="42"/>
      <c r="Z576" s="42"/>
      <c r="AA576" s="50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42"/>
      <c r="AP576" s="42"/>
      <c r="AQ576" s="42"/>
      <c r="AR576" s="42"/>
      <c r="AS576" s="51"/>
      <c r="AT576" s="51"/>
      <c r="AU576" s="51"/>
      <c r="AV576" s="42"/>
      <c r="AW576" s="42"/>
      <c r="AX576" s="42"/>
      <c r="AY576" s="42"/>
      <c r="AZ576" s="42"/>
      <c r="BA576" s="42"/>
    </row>
    <row r="577" ht="20.25" customHeight="1">
      <c r="B577" s="41"/>
      <c r="C577" s="42"/>
      <c r="D577" s="43"/>
      <c r="E577" s="44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8"/>
      <c r="W577" s="49"/>
      <c r="X577" s="49"/>
      <c r="Y577" s="42"/>
      <c r="Z577" s="42"/>
      <c r="AA577" s="50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42"/>
      <c r="AP577" s="42"/>
      <c r="AQ577" s="42"/>
      <c r="AR577" s="42"/>
      <c r="AS577" s="51"/>
      <c r="AT577" s="51"/>
      <c r="AU577" s="51"/>
      <c r="AV577" s="42"/>
      <c r="AW577" s="42"/>
      <c r="AX577" s="42"/>
      <c r="AY577" s="42"/>
      <c r="AZ577" s="42"/>
      <c r="BA577" s="42"/>
    </row>
    <row r="578" ht="20.25" customHeight="1">
      <c r="B578" s="41"/>
      <c r="C578" s="42"/>
      <c r="D578" s="43"/>
      <c r="E578" s="44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8"/>
      <c r="W578" s="49"/>
      <c r="X578" s="49"/>
      <c r="Y578" s="42"/>
      <c r="Z578" s="42"/>
      <c r="AA578" s="50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42"/>
      <c r="AP578" s="42"/>
      <c r="AQ578" s="42"/>
      <c r="AR578" s="42"/>
      <c r="AS578" s="51"/>
      <c r="AT578" s="51"/>
      <c r="AU578" s="51"/>
      <c r="AV578" s="42"/>
      <c r="AW578" s="42"/>
      <c r="AX578" s="42"/>
      <c r="AY578" s="42"/>
      <c r="AZ578" s="42"/>
      <c r="BA578" s="42"/>
    </row>
    <row r="579" ht="20.25" customHeight="1">
      <c r="B579" s="41"/>
      <c r="C579" s="42"/>
      <c r="D579" s="43"/>
      <c r="E579" s="44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8"/>
      <c r="W579" s="49"/>
      <c r="X579" s="49"/>
      <c r="Y579" s="42"/>
      <c r="Z579" s="42"/>
      <c r="AA579" s="50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42"/>
      <c r="AP579" s="42"/>
      <c r="AQ579" s="42"/>
      <c r="AR579" s="42"/>
      <c r="AS579" s="51"/>
      <c r="AT579" s="51"/>
      <c r="AU579" s="51"/>
      <c r="AV579" s="42"/>
      <c r="AW579" s="42"/>
      <c r="AX579" s="42"/>
      <c r="AY579" s="42"/>
      <c r="AZ579" s="42"/>
      <c r="BA579" s="42"/>
    </row>
    <row r="580" ht="20.25" customHeight="1">
      <c r="B580" s="41"/>
      <c r="C580" s="42"/>
      <c r="D580" s="43"/>
      <c r="E580" s="44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8"/>
      <c r="W580" s="49"/>
      <c r="X580" s="49"/>
      <c r="Y580" s="42"/>
      <c r="Z580" s="42"/>
      <c r="AA580" s="50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42"/>
      <c r="AP580" s="42"/>
      <c r="AQ580" s="42"/>
      <c r="AR580" s="42"/>
      <c r="AS580" s="51"/>
      <c r="AT580" s="51"/>
      <c r="AU580" s="51"/>
      <c r="AV580" s="42"/>
      <c r="AW580" s="42"/>
      <c r="AX580" s="42"/>
      <c r="AY580" s="42"/>
      <c r="AZ580" s="42"/>
      <c r="BA580" s="42"/>
    </row>
    <row r="581" ht="20.25" customHeight="1">
      <c r="B581" s="41"/>
      <c r="C581" s="42"/>
      <c r="D581" s="43"/>
      <c r="E581" s="44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8"/>
      <c r="W581" s="49"/>
      <c r="X581" s="49"/>
      <c r="Y581" s="42"/>
      <c r="Z581" s="42"/>
      <c r="AA581" s="50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42"/>
      <c r="AP581" s="42"/>
      <c r="AQ581" s="42"/>
      <c r="AR581" s="42"/>
      <c r="AS581" s="51"/>
      <c r="AT581" s="51"/>
      <c r="AU581" s="51"/>
      <c r="AV581" s="42"/>
      <c r="AW581" s="42"/>
      <c r="AX581" s="42"/>
      <c r="AY581" s="42"/>
      <c r="AZ581" s="42"/>
      <c r="BA581" s="42"/>
    </row>
    <row r="582" ht="20.25" customHeight="1">
      <c r="B582" s="41"/>
      <c r="C582" s="42"/>
      <c r="D582" s="43"/>
      <c r="E582" s="44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8"/>
      <c r="W582" s="49"/>
      <c r="X582" s="49"/>
      <c r="Y582" s="42"/>
      <c r="Z582" s="42"/>
      <c r="AA582" s="50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42"/>
      <c r="AP582" s="42"/>
      <c r="AQ582" s="42"/>
      <c r="AR582" s="42"/>
      <c r="AS582" s="51"/>
      <c r="AT582" s="51"/>
      <c r="AU582" s="51"/>
      <c r="AV582" s="42"/>
      <c r="AW582" s="42"/>
      <c r="AX582" s="42"/>
      <c r="AY582" s="42"/>
      <c r="AZ582" s="42"/>
      <c r="BA582" s="42"/>
    </row>
    <row r="583" ht="20.25" customHeight="1">
      <c r="B583" s="41"/>
      <c r="C583" s="42"/>
      <c r="D583" s="43"/>
      <c r="E583" s="44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8"/>
      <c r="W583" s="49"/>
      <c r="X583" s="49"/>
      <c r="Y583" s="42"/>
      <c r="Z583" s="42"/>
      <c r="AA583" s="50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42"/>
      <c r="AP583" s="42"/>
      <c r="AQ583" s="42"/>
      <c r="AR583" s="42"/>
      <c r="AS583" s="51"/>
      <c r="AT583" s="51"/>
      <c r="AU583" s="51"/>
      <c r="AV583" s="42"/>
      <c r="AW583" s="42"/>
      <c r="AX583" s="42"/>
      <c r="AY583" s="42"/>
      <c r="AZ583" s="42"/>
      <c r="BA583" s="42"/>
    </row>
    <row r="584" ht="20.25" customHeight="1">
      <c r="B584" s="41"/>
      <c r="C584" s="42"/>
      <c r="D584" s="43"/>
      <c r="E584" s="44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8"/>
      <c r="W584" s="49"/>
      <c r="X584" s="49"/>
      <c r="Y584" s="42"/>
      <c r="Z584" s="42"/>
      <c r="AA584" s="50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42"/>
      <c r="AP584" s="42"/>
      <c r="AQ584" s="42"/>
      <c r="AR584" s="42"/>
      <c r="AS584" s="51"/>
      <c r="AT584" s="51"/>
      <c r="AU584" s="51"/>
      <c r="AV584" s="42"/>
      <c r="AW584" s="42"/>
      <c r="AX584" s="42"/>
      <c r="AY584" s="42"/>
      <c r="AZ584" s="42"/>
      <c r="BA584" s="42"/>
    </row>
    <row r="585" ht="20.25" customHeight="1">
      <c r="B585" s="41"/>
      <c r="C585" s="42"/>
      <c r="D585" s="43"/>
      <c r="E585" s="44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8"/>
      <c r="W585" s="49"/>
      <c r="X585" s="49"/>
      <c r="Y585" s="42"/>
      <c r="Z585" s="42"/>
      <c r="AA585" s="50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42"/>
      <c r="AP585" s="42"/>
      <c r="AQ585" s="42"/>
      <c r="AR585" s="42"/>
      <c r="AS585" s="51"/>
      <c r="AT585" s="51"/>
      <c r="AU585" s="51"/>
      <c r="AV585" s="42"/>
      <c r="AW585" s="42"/>
      <c r="AX585" s="42"/>
      <c r="AY585" s="42"/>
      <c r="AZ585" s="42"/>
      <c r="BA585" s="42"/>
    </row>
    <row r="586" ht="20.25" customHeight="1">
      <c r="B586" s="41"/>
      <c r="C586" s="42"/>
      <c r="D586" s="43"/>
      <c r="E586" s="44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8"/>
      <c r="W586" s="49"/>
      <c r="X586" s="49"/>
      <c r="Y586" s="42"/>
      <c r="Z586" s="42"/>
      <c r="AA586" s="50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42"/>
      <c r="AP586" s="42"/>
      <c r="AQ586" s="42"/>
      <c r="AR586" s="42"/>
      <c r="AS586" s="51"/>
      <c r="AT586" s="51"/>
      <c r="AU586" s="51"/>
      <c r="AV586" s="42"/>
      <c r="AW586" s="42"/>
      <c r="AX586" s="42"/>
      <c r="AY586" s="42"/>
      <c r="AZ586" s="42"/>
      <c r="BA586" s="42"/>
    </row>
    <row r="587" ht="20.25" customHeight="1">
      <c r="B587" s="41"/>
      <c r="C587" s="42"/>
      <c r="D587" s="43"/>
      <c r="E587" s="44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8"/>
      <c r="W587" s="49"/>
      <c r="X587" s="49"/>
      <c r="Y587" s="42"/>
      <c r="Z587" s="42"/>
      <c r="AA587" s="50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42"/>
      <c r="AP587" s="42"/>
      <c r="AQ587" s="42"/>
      <c r="AR587" s="42"/>
      <c r="AS587" s="51"/>
      <c r="AT587" s="51"/>
      <c r="AU587" s="51"/>
      <c r="AV587" s="42"/>
      <c r="AW587" s="42"/>
      <c r="AX587" s="42"/>
      <c r="AY587" s="42"/>
      <c r="AZ587" s="42"/>
      <c r="BA587" s="42"/>
    </row>
    <row r="588" ht="20.25" customHeight="1">
      <c r="B588" s="41"/>
      <c r="C588" s="42"/>
      <c r="D588" s="43"/>
      <c r="E588" s="44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8"/>
      <c r="W588" s="49"/>
      <c r="X588" s="49"/>
      <c r="Y588" s="42"/>
      <c r="Z588" s="42"/>
      <c r="AA588" s="50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42"/>
      <c r="AP588" s="42"/>
      <c r="AQ588" s="42"/>
      <c r="AR588" s="42"/>
      <c r="AS588" s="51"/>
      <c r="AT588" s="51"/>
      <c r="AU588" s="51"/>
      <c r="AV588" s="42"/>
      <c r="AW588" s="42"/>
      <c r="AX588" s="42"/>
      <c r="AY588" s="42"/>
      <c r="AZ588" s="42"/>
      <c r="BA588" s="42"/>
    </row>
    <row r="589" ht="20.25" customHeight="1">
      <c r="B589" s="41"/>
      <c r="C589" s="42"/>
      <c r="D589" s="43"/>
      <c r="E589" s="44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8"/>
      <c r="W589" s="49"/>
      <c r="X589" s="49"/>
      <c r="Y589" s="42"/>
      <c r="Z589" s="42"/>
      <c r="AA589" s="50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42"/>
      <c r="AP589" s="42"/>
      <c r="AQ589" s="42"/>
      <c r="AR589" s="42"/>
      <c r="AS589" s="51"/>
      <c r="AT589" s="51"/>
      <c r="AU589" s="51"/>
      <c r="AV589" s="42"/>
      <c r="AW589" s="42"/>
      <c r="AX589" s="42"/>
      <c r="AY589" s="42"/>
      <c r="AZ589" s="42"/>
      <c r="BA589" s="42"/>
    </row>
    <row r="590" ht="20.25" customHeight="1">
      <c r="B590" s="41"/>
      <c r="C590" s="42"/>
      <c r="D590" s="43"/>
      <c r="E590" s="44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8"/>
      <c r="W590" s="49"/>
      <c r="X590" s="49"/>
      <c r="Y590" s="42"/>
      <c r="Z590" s="42"/>
      <c r="AA590" s="50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42"/>
      <c r="AP590" s="42"/>
      <c r="AQ590" s="42"/>
      <c r="AR590" s="42"/>
      <c r="AS590" s="51"/>
      <c r="AT590" s="51"/>
      <c r="AU590" s="51"/>
      <c r="AV590" s="42"/>
      <c r="AW590" s="42"/>
      <c r="AX590" s="42"/>
      <c r="AY590" s="42"/>
      <c r="AZ590" s="42"/>
      <c r="BA590" s="42"/>
    </row>
    <row r="591" ht="20.25" customHeight="1">
      <c r="B591" s="41"/>
      <c r="C591" s="42"/>
      <c r="D591" s="43"/>
      <c r="E591" s="44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8"/>
      <c r="W591" s="49"/>
      <c r="X591" s="49"/>
      <c r="Y591" s="42"/>
      <c r="Z591" s="42"/>
      <c r="AA591" s="50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42"/>
      <c r="AP591" s="42"/>
      <c r="AQ591" s="42"/>
      <c r="AR591" s="42"/>
      <c r="AS591" s="51"/>
      <c r="AT591" s="51"/>
      <c r="AU591" s="51"/>
      <c r="AV591" s="42"/>
      <c r="AW591" s="42"/>
      <c r="AX591" s="42"/>
      <c r="AY591" s="42"/>
      <c r="AZ591" s="42"/>
      <c r="BA591" s="42"/>
    </row>
    <row r="592" ht="20.25" customHeight="1">
      <c r="B592" s="41"/>
      <c r="C592" s="42"/>
      <c r="D592" s="43"/>
      <c r="E592" s="44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8"/>
      <c r="W592" s="49"/>
      <c r="X592" s="49"/>
      <c r="Y592" s="42"/>
      <c r="Z592" s="42"/>
      <c r="AA592" s="50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42"/>
      <c r="AP592" s="42"/>
      <c r="AQ592" s="42"/>
      <c r="AR592" s="42"/>
      <c r="AS592" s="51"/>
      <c r="AT592" s="51"/>
      <c r="AU592" s="51"/>
      <c r="AV592" s="42"/>
      <c r="AW592" s="42"/>
      <c r="AX592" s="42"/>
      <c r="AY592" s="42"/>
      <c r="AZ592" s="42"/>
      <c r="BA592" s="42"/>
    </row>
    <row r="593" ht="20.25" customHeight="1">
      <c r="B593" s="41"/>
      <c r="C593" s="42"/>
      <c r="D593" s="43"/>
      <c r="E593" s="44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8"/>
      <c r="W593" s="49"/>
      <c r="X593" s="49"/>
      <c r="Y593" s="42"/>
      <c r="Z593" s="42"/>
      <c r="AA593" s="50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42"/>
      <c r="AP593" s="42"/>
      <c r="AQ593" s="42"/>
      <c r="AR593" s="42"/>
      <c r="AS593" s="51"/>
      <c r="AT593" s="51"/>
      <c r="AU593" s="51"/>
      <c r="AV593" s="42"/>
      <c r="AW593" s="42"/>
      <c r="AX593" s="42"/>
      <c r="AY593" s="42"/>
      <c r="AZ593" s="42"/>
      <c r="BA593" s="42"/>
    </row>
    <row r="594" ht="20.25" customHeight="1">
      <c r="B594" s="41"/>
      <c r="C594" s="42"/>
      <c r="D594" s="43"/>
      <c r="E594" s="44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8"/>
      <c r="W594" s="49"/>
      <c r="X594" s="49"/>
      <c r="Y594" s="42"/>
      <c r="Z594" s="42"/>
      <c r="AA594" s="50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42"/>
      <c r="AP594" s="42"/>
      <c r="AQ594" s="42"/>
      <c r="AR594" s="42"/>
      <c r="AS594" s="51"/>
      <c r="AT594" s="51"/>
      <c r="AU594" s="51"/>
      <c r="AV594" s="42"/>
      <c r="AW594" s="42"/>
      <c r="AX594" s="42"/>
      <c r="AY594" s="42"/>
      <c r="AZ594" s="42"/>
      <c r="BA594" s="42"/>
    </row>
    <row r="595" ht="20.25" customHeight="1">
      <c r="B595" s="41"/>
      <c r="C595" s="42"/>
      <c r="D595" s="43"/>
      <c r="E595" s="44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8"/>
      <c r="W595" s="49"/>
      <c r="X595" s="49"/>
      <c r="Y595" s="42"/>
      <c r="Z595" s="42"/>
      <c r="AA595" s="50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42"/>
      <c r="AP595" s="42"/>
      <c r="AQ595" s="42"/>
      <c r="AR595" s="42"/>
      <c r="AS595" s="51"/>
      <c r="AT595" s="51"/>
      <c r="AU595" s="51"/>
      <c r="AV595" s="42"/>
      <c r="AW595" s="42"/>
      <c r="AX595" s="42"/>
      <c r="AY595" s="42"/>
      <c r="AZ595" s="42"/>
      <c r="BA595" s="42"/>
    </row>
    <row r="596" ht="20.25" customHeight="1">
      <c r="B596" s="41"/>
      <c r="C596" s="42"/>
      <c r="D596" s="43"/>
      <c r="E596" s="44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8"/>
      <c r="W596" s="49"/>
      <c r="X596" s="49"/>
      <c r="Y596" s="42"/>
      <c r="Z596" s="42"/>
      <c r="AA596" s="50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42"/>
      <c r="AP596" s="42"/>
      <c r="AQ596" s="42"/>
      <c r="AR596" s="42"/>
      <c r="AS596" s="51"/>
      <c r="AT596" s="51"/>
      <c r="AU596" s="51"/>
      <c r="AV596" s="42"/>
      <c r="AW596" s="42"/>
      <c r="AX596" s="42"/>
      <c r="AY596" s="42"/>
      <c r="AZ596" s="42"/>
      <c r="BA596" s="42"/>
    </row>
    <row r="597" ht="20.25" customHeight="1">
      <c r="B597" s="41"/>
      <c r="C597" s="42"/>
      <c r="D597" s="43"/>
      <c r="E597" s="44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8"/>
      <c r="W597" s="49"/>
      <c r="X597" s="49"/>
      <c r="Y597" s="42"/>
      <c r="Z597" s="42"/>
      <c r="AA597" s="50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42"/>
      <c r="AP597" s="42"/>
      <c r="AQ597" s="42"/>
      <c r="AR597" s="42"/>
      <c r="AS597" s="51"/>
      <c r="AT597" s="51"/>
      <c r="AU597" s="51"/>
      <c r="AV597" s="42"/>
      <c r="AW597" s="42"/>
      <c r="AX597" s="42"/>
      <c r="AY597" s="42"/>
      <c r="AZ597" s="42"/>
      <c r="BA597" s="42"/>
    </row>
    <row r="598" ht="20.25" customHeight="1">
      <c r="B598" s="41"/>
      <c r="C598" s="42"/>
      <c r="D598" s="43"/>
      <c r="E598" s="44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8"/>
      <c r="W598" s="49"/>
      <c r="X598" s="49"/>
      <c r="Y598" s="42"/>
      <c r="Z598" s="42"/>
      <c r="AA598" s="50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42"/>
      <c r="AP598" s="42"/>
      <c r="AQ598" s="42"/>
      <c r="AR598" s="42"/>
      <c r="AS598" s="51"/>
      <c r="AT598" s="51"/>
      <c r="AU598" s="51"/>
      <c r="AV598" s="42"/>
      <c r="AW598" s="42"/>
      <c r="AX598" s="42"/>
      <c r="AY598" s="42"/>
      <c r="AZ598" s="42"/>
      <c r="BA598" s="42"/>
    </row>
    <row r="599" ht="20.25" customHeight="1">
      <c r="B599" s="41"/>
      <c r="C599" s="42"/>
      <c r="D599" s="43"/>
      <c r="E599" s="44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8"/>
      <c r="W599" s="49"/>
      <c r="X599" s="49"/>
      <c r="Y599" s="42"/>
      <c r="Z599" s="42"/>
      <c r="AA599" s="50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42"/>
      <c r="AP599" s="42"/>
      <c r="AQ599" s="42"/>
      <c r="AR599" s="42"/>
      <c r="AS599" s="51"/>
      <c r="AT599" s="51"/>
      <c r="AU599" s="51"/>
      <c r="AV599" s="42"/>
      <c r="AW599" s="42"/>
      <c r="AX599" s="42"/>
      <c r="AY599" s="42"/>
      <c r="AZ599" s="42"/>
      <c r="BA599" s="42"/>
    </row>
    <row r="600" ht="20.25" customHeight="1">
      <c r="B600" s="41"/>
      <c r="C600" s="42"/>
      <c r="D600" s="43"/>
      <c r="E600" s="44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8"/>
      <c r="W600" s="49"/>
      <c r="X600" s="49"/>
      <c r="Y600" s="42"/>
      <c r="Z600" s="42"/>
      <c r="AA600" s="50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42"/>
      <c r="AP600" s="42"/>
      <c r="AQ600" s="42"/>
      <c r="AR600" s="42"/>
      <c r="AS600" s="51"/>
      <c r="AT600" s="51"/>
      <c r="AU600" s="51"/>
      <c r="AV600" s="42"/>
      <c r="AW600" s="42"/>
      <c r="AX600" s="42"/>
      <c r="AY600" s="42"/>
      <c r="AZ600" s="42"/>
      <c r="BA600" s="42"/>
    </row>
    <row r="601" ht="20.25" customHeight="1">
      <c r="B601" s="41"/>
      <c r="C601" s="42"/>
      <c r="D601" s="43"/>
      <c r="E601" s="44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8"/>
      <c r="W601" s="49"/>
      <c r="X601" s="49"/>
      <c r="Y601" s="42"/>
      <c r="Z601" s="42"/>
      <c r="AA601" s="50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42"/>
      <c r="AP601" s="42"/>
      <c r="AQ601" s="42"/>
      <c r="AR601" s="42"/>
      <c r="AS601" s="51"/>
      <c r="AT601" s="51"/>
      <c r="AU601" s="51"/>
      <c r="AV601" s="42"/>
      <c r="AW601" s="42"/>
      <c r="AX601" s="42"/>
      <c r="AY601" s="42"/>
      <c r="AZ601" s="42"/>
      <c r="BA601" s="42"/>
    </row>
    <row r="602" ht="20.25" customHeight="1">
      <c r="B602" s="41"/>
      <c r="C602" s="42"/>
      <c r="D602" s="43"/>
      <c r="E602" s="44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8"/>
      <c r="W602" s="49"/>
      <c r="X602" s="49"/>
      <c r="Y602" s="42"/>
      <c r="Z602" s="42"/>
      <c r="AA602" s="50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42"/>
      <c r="AP602" s="42"/>
      <c r="AQ602" s="42"/>
      <c r="AR602" s="42"/>
      <c r="AS602" s="51"/>
      <c r="AT602" s="51"/>
      <c r="AU602" s="51"/>
      <c r="AV602" s="42"/>
      <c r="AW602" s="42"/>
      <c r="AX602" s="42"/>
      <c r="AY602" s="42"/>
      <c r="AZ602" s="42"/>
      <c r="BA602" s="42"/>
    </row>
    <row r="603" ht="20.25" customHeight="1">
      <c r="B603" s="41"/>
      <c r="C603" s="42"/>
      <c r="D603" s="43"/>
      <c r="E603" s="44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8"/>
      <c r="W603" s="49"/>
      <c r="X603" s="49"/>
      <c r="Y603" s="42"/>
      <c r="Z603" s="42"/>
      <c r="AA603" s="50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42"/>
      <c r="AP603" s="42"/>
      <c r="AQ603" s="42"/>
      <c r="AR603" s="42"/>
      <c r="AS603" s="51"/>
      <c r="AT603" s="51"/>
      <c r="AU603" s="51"/>
      <c r="AV603" s="42"/>
      <c r="AW603" s="42"/>
      <c r="AX603" s="42"/>
      <c r="AY603" s="42"/>
      <c r="AZ603" s="42"/>
      <c r="BA603" s="42"/>
    </row>
    <row r="604" ht="20.25" customHeight="1">
      <c r="B604" s="41"/>
      <c r="C604" s="42"/>
      <c r="D604" s="43"/>
      <c r="E604" s="44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8"/>
      <c r="W604" s="49"/>
      <c r="X604" s="49"/>
      <c r="Y604" s="42"/>
      <c r="Z604" s="42"/>
      <c r="AA604" s="50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42"/>
      <c r="AP604" s="42"/>
      <c r="AQ604" s="42"/>
      <c r="AR604" s="42"/>
      <c r="AS604" s="51"/>
      <c r="AT604" s="51"/>
      <c r="AU604" s="51"/>
      <c r="AV604" s="42"/>
      <c r="AW604" s="42"/>
      <c r="AX604" s="42"/>
      <c r="AY604" s="42"/>
      <c r="AZ604" s="42"/>
      <c r="BA604" s="42"/>
    </row>
    <row r="605" ht="20.25" customHeight="1">
      <c r="B605" s="41"/>
      <c r="C605" s="42"/>
      <c r="D605" s="43"/>
      <c r="E605" s="44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8"/>
      <c r="W605" s="49"/>
      <c r="X605" s="49"/>
      <c r="Y605" s="42"/>
      <c r="Z605" s="42"/>
      <c r="AA605" s="50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42"/>
      <c r="AP605" s="42"/>
      <c r="AQ605" s="42"/>
      <c r="AR605" s="42"/>
      <c r="AS605" s="51"/>
      <c r="AT605" s="51"/>
      <c r="AU605" s="51"/>
      <c r="AV605" s="42"/>
      <c r="AW605" s="42"/>
      <c r="AX605" s="42"/>
      <c r="AY605" s="42"/>
      <c r="AZ605" s="42"/>
      <c r="BA605" s="42"/>
    </row>
    <row r="606" ht="20.25" customHeight="1">
      <c r="B606" s="41"/>
      <c r="C606" s="42"/>
      <c r="D606" s="43"/>
      <c r="E606" s="44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8"/>
      <c r="W606" s="49"/>
      <c r="X606" s="49"/>
      <c r="Y606" s="42"/>
      <c r="Z606" s="42"/>
      <c r="AA606" s="50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42"/>
      <c r="AP606" s="42"/>
      <c r="AQ606" s="42"/>
      <c r="AR606" s="42"/>
      <c r="AS606" s="51"/>
      <c r="AT606" s="51"/>
      <c r="AU606" s="51"/>
      <c r="AV606" s="42"/>
      <c r="AW606" s="42"/>
      <c r="AX606" s="42"/>
      <c r="AY606" s="42"/>
      <c r="AZ606" s="42"/>
      <c r="BA606" s="42"/>
    </row>
    <row r="607" ht="20.25" customHeight="1">
      <c r="B607" s="41"/>
      <c r="C607" s="42"/>
      <c r="D607" s="43"/>
      <c r="E607" s="44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8"/>
      <c r="W607" s="49"/>
      <c r="X607" s="49"/>
      <c r="Y607" s="42"/>
      <c r="Z607" s="42"/>
      <c r="AA607" s="50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42"/>
      <c r="AP607" s="42"/>
      <c r="AQ607" s="42"/>
      <c r="AR607" s="42"/>
      <c r="AS607" s="51"/>
      <c r="AT607" s="51"/>
      <c r="AU607" s="51"/>
      <c r="AV607" s="42"/>
      <c r="AW607" s="42"/>
      <c r="AX607" s="42"/>
      <c r="AY607" s="42"/>
      <c r="AZ607" s="42"/>
      <c r="BA607" s="42"/>
    </row>
    <row r="608" ht="20.25" customHeight="1">
      <c r="B608" s="41"/>
      <c r="C608" s="42"/>
      <c r="D608" s="43"/>
      <c r="E608" s="44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8"/>
      <c r="W608" s="49"/>
      <c r="X608" s="49"/>
      <c r="Y608" s="42"/>
      <c r="Z608" s="42"/>
      <c r="AA608" s="50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42"/>
      <c r="AP608" s="42"/>
      <c r="AQ608" s="42"/>
      <c r="AR608" s="42"/>
      <c r="AS608" s="51"/>
      <c r="AT608" s="51"/>
      <c r="AU608" s="51"/>
      <c r="AV608" s="42"/>
      <c r="AW608" s="42"/>
      <c r="AX608" s="42"/>
      <c r="AY608" s="42"/>
      <c r="AZ608" s="42"/>
      <c r="BA608" s="42"/>
    </row>
    <row r="609" ht="20.25" customHeight="1">
      <c r="B609" s="41"/>
      <c r="C609" s="42"/>
      <c r="D609" s="43"/>
      <c r="E609" s="44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8"/>
      <c r="W609" s="49"/>
      <c r="X609" s="49"/>
      <c r="Y609" s="42"/>
      <c r="Z609" s="42"/>
      <c r="AA609" s="50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42"/>
      <c r="AP609" s="42"/>
      <c r="AQ609" s="42"/>
      <c r="AR609" s="42"/>
      <c r="AS609" s="51"/>
      <c r="AT609" s="51"/>
      <c r="AU609" s="51"/>
      <c r="AV609" s="42"/>
      <c r="AW609" s="42"/>
      <c r="AX609" s="42"/>
      <c r="AY609" s="42"/>
      <c r="AZ609" s="42"/>
      <c r="BA609" s="42"/>
    </row>
    <row r="610" ht="20.25" customHeight="1">
      <c r="B610" s="41"/>
      <c r="C610" s="42"/>
      <c r="D610" s="43"/>
      <c r="E610" s="44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8"/>
      <c r="W610" s="49"/>
      <c r="X610" s="49"/>
      <c r="Y610" s="42"/>
      <c r="Z610" s="42"/>
      <c r="AA610" s="50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42"/>
      <c r="AP610" s="42"/>
      <c r="AQ610" s="42"/>
      <c r="AR610" s="42"/>
      <c r="AS610" s="51"/>
      <c r="AT610" s="51"/>
      <c r="AU610" s="51"/>
      <c r="AV610" s="42"/>
      <c r="AW610" s="42"/>
      <c r="AX610" s="42"/>
      <c r="AY610" s="42"/>
      <c r="AZ610" s="42"/>
      <c r="BA610" s="42"/>
    </row>
    <row r="611" ht="20.25" customHeight="1">
      <c r="B611" s="41"/>
      <c r="C611" s="42"/>
      <c r="D611" s="43"/>
      <c r="E611" s="44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8"/>
      <c r="W611" s="49"/>
      <c r="X611" s="49"/>
      <c r="Y611" s="42"/>
      <c r="Z611" s="42"/>
      <c r="AA611" s="50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42"/>
      <c r="AP611" s="42"/>
      <c r="AQ611" s="42"/>
      <c r="AR611" s="42"/>
      <c r="AS611" s="51"/>
      <c r="AT611" s="51"/>
      <c r="AU611" s="51"/>
      <c r="AV611" s="42"/>
      <c r="AW611" s="42"/>
      <c r="AX611" s="42"/>
      <c r="AY611" s="42"/>
      <c r="AZ611" s="42"/>
      <c r="BA611" s="42"/>
    </row>
    <row r="612" ht="20.25" customHeight="1">
      <c r="B612" s="41"/>
      <c r="C612" s="42"/>
      <c r="D612" s="43"/>
      <c r="E612" s="44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8"/>
      <c r="W612" s="49"/>
      <c r="X612" s="49"/>
      <c r="Y612" s="42"/>
      <c r="Z612" s="42"/>
      <c r="AA612" s="50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42"/>
      <c r="AP612" s="42"/>
      <c r="AQ612" s="42"/>
      <c r="AR612" s="42"/>
      <c r="AS612" s="51"/>
      <c r="AT612" s="51"/>
      <c r="AU612" s="51"/>
      <c r="AV612" s="42"/>
      <c r="AW612" s="42"/>
      <c r="AX612" s="42"/>
      <c r="AY612" s="42"/>
      <c r="AZ612" s="42"/>
      <c r="BA612" s="42"/>
    </row>
    <row r="613" ht="20.25" customHeight="1">
      <c r="B613" s="41"/>
      <c r="C613" s="42"/>
      <c r="D613" s="43"/>
      <c r="E613" s="44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8"/>
      <c r="W613" s="49"/>
      <c r="X613" s="49"/>
      <c r="Y613" s="42"/>
      <c r="Z613" s="42"/>
      <c r="AA613" s="50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42"/>
      <c r="AP613" s="42"/>
      <c r="AQ613" s="42"/>
      <c r="AR613" s="42"/>
      <c r="AS613" s="51"/>
      <c r="AT613" s="51"/>
      <c r="AU613" s="51"/>
      <c r="AV613" s="42"/>
      <c r="AW613" s="42"/>
      <c r="AX613" s="42"/>
      <c r="AY613" s="42"/>
      <c r="AZ613" s="42"/>
      <c r="BA613" s="42"/>
    </row>
    <row r="614" ht="20.25" customHeight="1">
      <c r="B614" s="41"/>
      <c r="C614" s="42"/>
      <c r="D614" s="43"/>
      <c r="E614" s="44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8"/>
      <c r="W614" s="49"/>
      <c r="X614" s="49"/>
      <c r="Y614" s="42"/>
      <c r="Z614" s="42"/>
      <c r="AA614" s="50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42"/>
      <c r="AP614" s="42"/>
      <c r="AQ614" s="42"/>
      <c r="AR614" s="42"/>
      <c r="AS614" s="51"/>
      <c r="AT614" s="51"/>
      <c r="AU614" s="51"/>
      <c r="AV614" s="42"/>
      <c r="AW614" s="42"/>
      <c r="AX614" s="42"/>
      <c r="AY614" s="42"/>
      <c r="AZ614" s="42"/>
      <c r="BA614" s="42"/>
    </row>
    <row r="615" ht="20.25" customHeight="1">
      <c r="B615" s="41"/>
      <c r="C615" s="42"/>
      <c r="D615" s="43"/>
      <c r="E615" s="44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8"/>
      <c r="W615" s="49"/>
      <c r="X615" s="49"/>
      <c r="Y615" s="42"/>
      <c r="Z615" s="42"/>
      <c r="AA615" s="50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42"/>
      <c r="AP615" s="42"/>
      <c r="AQ615" s="42"/>
      <c r="AR615" s="42"/>
      <c r="AS615" s="51"/>
      <c r="AT615" s="51"/>
      <c r="AU615" s="51"/>
      <c r="AV615" s="42"/>
      <c r="AW615" s="42"/>
      <c r="AX615" s="42"/>
      <c r="AY615" s="42"/>
      <c r="AZ615" s="42"/>
      <c r="BA615" s="42"/>
    </row>
    <row r="616" ht="20.25" customHeight="1">
      <c r="B616" s="41"/>
      <c r="C616" s="42"/>
      <c r="D616" s="43"/>
      <c r="E616" s="44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8"/>
      <c r="W616" s="49"/>
      <c r="X616" s="49"/>
      <c r="Y616" s="42"/>
      <c r="Z616" s="42"/>
      <c r="AA616" s="50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42"/>
      <c r="AP616" s="42"/>
      <c r="AQ616" s="42"/>
      <c r="AR616" s="42"/>
      <c r="AS616" s="51"/>
      <c r="AT616" s="51"/>
      <c r="AU616" s="51"/>
      <c r="AV616" s="42"/>
      <c r="AW616" s="42"/>
      <c r="AX616" s="42"/>
      <c r="AY616" s="42"/>
      <c r="AZ616" s="42"/>
      <c r="BA616" s="42"/>
    </row>
    <row r="617" ht="20.25" customHeight="1">
      <c r="B617" s="41"/>
      <c r="C617" s="42"/>
      <c r="D617" s="43"/>
      <c r="E617" s="44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8"/>
      <c r="W617" s="49"/>
      <c r="X617" s="49"/>
      <c r="Y617" s="42"/>
      <c r="Z617" s="42"/>
      <c r="AA617" s="50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42"/>
      <c r="AP617" s="42"/>
      <c r="AQ617" s="42"/>
      <c r="AR617" s="42"/>
      <c r="AS617" s="51"/>
      <c r="AT617" s="51"/>
      <c r="AU617" s="51"/>
      <c r="AV617" s="42"/>
      <c r="AW617" s="42"/>
      <c r="AX617" s="42"/>
      <c r="AY617" s="42"/>
      <c r="AZ617" s="42"/>
      <c r="BA617" s="42"/>
    </row>
    <row r="618" ht="20.25" customHeight="1">
      <c r="B618" s="41"/>
      <c r="C618" s="42"/>
      <c r="D618" s="43"/>
      <c r="E618" s="44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8"/>
      <c r="W618" s="49"/>
      <c r="X618" s="49"/>
      <c r="Y618" s="42"/>
      <c r="Z618" s="42"/>
      <c r="AA618" s="50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42"/>
      <c r="AP618" s="42"/>
      <c r="AQ618" s="42"/>
      <c r="AR618" s="42"/>
      <c r="AS618" s="51"/>
      <c r="AT618" s="51"/>
      <c r="AU618" s="51"/>
      <c r="AV618" s="42"/>
      <c r="AW618" s="42"/>
      <c r="AX618" s="42"/>
      <c r="AY618" s="42"/>
      <c r="AZ618" s="42"/>
      <c r="BA618" s="42"/>
    </row>
    <row r="619" ht="20.25" customHeight="1">
      <c r="B619" s="41"/>
      <c r="C619" s="42"/>
      <c r="D619" s="43"/>
      <c r="E619" s="44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8"/>
      <c r="W619" s="49"/>
      <c r="X619" s="49"/>
      <c r="Y619" s="42"/>
      <c r="Z619" s="42"/>
      <c r="AA619" s="50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42"/>
      <c r="AP619" s="42"/>
      <c r="AQ619" s="42"/>
      <c r="AR619" s="42"/>
      <c r="AS619" s="51"/>
      <c r="AT619" s="51"/>
      <c r="AU619" s="51"/>
      <c r="AV619" s="42"/>
      <c r="AW619" s="42"/>
      <c r="AX619" s="42"/>
      <c r="AY619" s="42"/>
      <c r="AZ619" s="42"/>
      <c r="BA619" s="42"/>
    </row>
    <row r="620" ht="20.25" customHeight="1">
      <c r="B620" s="41"/>
      <c r="C620" s="42"/>
      <c r="D620" s="43"/>
      <c r="E620" s="44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8"/>
      <c r="W620" s="49"/>
      <c r="X620" s="49"/>
      <c r="Y620" s="42"/>
      <c r="Z620" s="42"/>
      <c r="AA620" s="50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42"/>
      <c r="AP620" s="42"/>
      <c r="AQ620" s="42"/>
      <c r="AR620" s="42"/>
      <c r="AS620" s="51"/>
      <c r="AT620" s="51"/>
      <c r="AU620" s="51"/>
      <c r="AV620" s="42"/>
      <c r="AW620" s="42"/>
      <c r="AX620" s="42"/>
      <c r="AY620" s="42"/>
      <c r="AZ620" s="42"/>
      <c r="BA620" s="42"/>
    </row>
    <row r="621" ht="20.25" customHeight="1">
      <c r="B621" s="41"/>
      <c r="C621" s="42"/>
      <c r="D621" s="43"/>
      <c r="E621" s="44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8"/>
      <c r="W621" s="49"/>
      <c r="X621" s="49"/>
      <c r="Y621" s="42"/>
      <c r="Z621" s="42"/>
      <c r="AA621" s="50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42"/>
      <c r="AP621" s="42"/>
      <c r="AQ621" s="42"/>
      <c r="AR621" s="42"/>
      <c r="AS621" s="51"/>
      <c r="AT621" s="51"/>
      <c r="AU621" s="51"/>
      <c r="AV621" s="42"/>
      <c r="AW621" s="42"/>
      <c r="AX621" s="42"/>
      <c r="AY621" s="42"/>
      <c r="AZ621" s="42"/>
      <c r="BA621" s="42"/>
    </row>
    <row r="622" ht="20.25" customHeight="1">
      <c r="B622" s="41"/>
      <c r="C622" s="42"/>
      <c r="D622" s="43"/>
      <c r="E622" s="44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8"/>
      <c r="W622" s="49"/>
      <c r="X622" s="49"/>
      <c r="Y622" s="42"/>
      <c r="Z622" s="42"/>
      <c r="AA622" s="50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42"/>
      <c r="AP622" s="42"/>
      <c r="AQ622" s="42"/>
      <c r="AR622" s="42"/>
      <c r="AS622" s="51"/>
      <c r="AT622" s="51"/>
      <c r="AU622" s="51"/>
      <c r="AV622" s="42"/>
      <c r="AW622" s="42"/>
      <c r="AX622" s="42"/>
      <c r="AY622" s="42"/>
      <c r="AZ622" s="42"/>
      <c r="BA622" s="42"/>
    </row>
    <row r="623" ht="20.25" customHeight="1">
      <c r="B623" s="41"/>
      <c r="C623" s="42"/>
      <c r="D623" s="43"/>
      <c r="E623" s="44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8"/>
      <c r="W623" s="49"/>
      <c r="X623" s="49"/>
      <c r="Y623" s="42"/>
      <c r="Z623" s="42"/>
      <c r="AA623" s="50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42"/>
      <c r="AP623" s="42"/>
      <c r="AQ623" s="42"/>
      <c r="AR623" s="42"/>
      <c r="AS623" s="51"/>
      <c r="AT623" s="51"/>
      <c r="AU623" s="51"/>
      <c r="AV623" s="42"/>
      <c r="AW623" s="42"/>
      <c r="AX623" s="42"/>
      <c r="AY623" s="42"/>
      <c r="AZ623" s="42"/>
      <c r="BA623" s="42"/>
    </row>
    <row r="624" ht="20.25" customHeight="1">
      <c r="B624" s="41"/>
      <c r="C624" s="42"/>
      <c r="D624" s="43"/>
      <c r="E624" s="44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8"/>
      <c r="W624" s="49"/>
      <c r="X624" s="49"/>
      <c r="Y624" s="42"/>
      <c r="Z624" s="42"/>
      <c r="AA624" s="50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42"/>
      <c r="AP624" s="42"/>
      <c r="AQ624" s="42"/>
      <c r="AR624" s="42"/>
      <c r="AS624" s="51"/>
      <c r="AT624" s="51"/>
      <c r="AU624" s="51"/>
      <c r="AV624" s="42"/>
      <c r="AW624" s="42"/>
      <c r="AX624" s="42"/>
      <c r="AY624" s="42"/>
      <c r="AZ624" s="42"/>
      <c r="BA624" s="42"/>
    </row>
    <row r="625" ht="20.25" customHeight="1">
      <c r="B625" s="41"/>
      <c r="C625" s="42"/>
      <c r="D625" s="43"/>
      <c r="E625" s="44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8"/>
      <c r="W625" s="49"/>
      <c r="X625" s="49"/>
      <c r="Y625" s="42"/>
      <c r="Z625" s="42"/>
      <c r="AA625" s="50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42"/>
      <c r="AP625" s="42"/>
      <c r="AQ625" s="42"/>
      <c r="AR625" s="42"/>
      <c r="AS625" s="51"/>
      <c r="AT625" s="51"/>
      <c r="AU625" s="51"/>
      <c r="AV625" s="42"/>
      <c r="AW625" s="42"/>
      <c r="AX625" s="42"/>
      <c r="AY625" s="42"/>
      <c r="AZ625" s="42"/>
      <c r="BA625" s="42"/>
    </row>
    <row r="626" ht="20.25" customHeight="1">
      <c r="B626" s="41"/>
      <c r="C626" s="42"/>
      <c r="D626" s="43"/>
      <c r="E626" s="44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8"/>
      <c r="W626" s="49"/>
      <c r="X626" s="49"/>
      <c r="Y626" s="42"/>
      <c r="Z626" s="42"/>
      <c r="AA626" s="50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42"/>
      <c r="AP626" s="42"/>
      <c r="AQ626" s="42"/>
      <c r="AR626" s="42"/>
      <c r="AS626" s="51"/>
      <c r="AT626" s="51"/>
      <c r="AU626" s="51"/>
      <c r="AV626" s="42"/>
      <c r="AW626" s="42"/>
      <c r="AX626" s="42"/>
      <c r="AY626" s="42"/>
      <c r="AZ626" s="42"/>
      <c r="BA626" s="42"/>
    </row>
    <row r="627" ht="20.25" customHeight="1">
      <c r="B627" s="41"/>
      <c r="C627" s="42"/>
      <c r="D627" s="43"/>
      <c r="E627" s="44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8"/>
      <c r="W627" s="49"/>
      <c r="X627" s="49"/>
      <c r="Y627" s="42"/>
      <c r="Z627" s="42"/>
      <c r="AA627" s="50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42"/>
      <c r="AP627" s="42"/>
      <c r="AQ627" s="42"/>
      <c r="AR627" s="42"/>
      <c r="AS627" s="51"/>
      <c r="AT627" s="51"/>
      <c r="AU627" s="51"/>
      <c r="AV627" s="42"/>
      <c r="AW627" s="42"/>
      <c r="AX627" s="42"/>
      <c r="AY627" s="42"/>
      <c r="AZ627" s="42"/>
      <c r="BA627" s="42"/>
    </row>
    <row r="628" ht="20.25" customHeight="1">
      <c r="B628" s="41"/>
      <c r="C628" s="42"/>
      <c r="D628" s="43"/>
      <c r="E628" s="44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8"/>
      <c r="W628" s="49"/>
      <c r="X628" s="49"/>
      <c r="Y628" s="42"/>
      <c r="Z628" s="42"/>
      <c r="AA628" s="50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42"/>
      <c r="AP628" s="42"/>
      <c r="AQ628" s="42"/>
      <c r="AR628" s="42"/>
      <c r="AS628" s="51"/>
      <c r="AT628" s="51"/>
      <c r="AU628" s="51"/>
      <c r="AV628" s="42"/>
      <c r="AW628" s="42"/>
      <c r="AX628" s="42"/>
      <c r="AY628" s="42"/>
      <c r="AZ628" s="42"/>
      <c r="BA628" s="42"/>
    </row>
    <row r="629" ht="20.25" customHeight="1">
      <c r="B629" s="41"/>
      <c r="C629" s="42"/>
      <c r="D629" s="43"/>
      <c r="E629" s="44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8"/>
      <c r="W629" s="49"/>
      <c r="X629" s="49"/>
      <c r="Y629" s="42"/>
      <c r="Z629" s="42"/>
      <c r="AA629" s="50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42"/>
      <c r="AP629" s="42"/>
      <c r="AQ629" s="42"/>
      <c r="AR629" s="42"/>
      <c r="AS629" s="51"/>
      <c r="AT629" s="51"/>
      <c r="AU629" s="51"/>
      <c r="AV629" s="42"/>
      <c r="AW629" s="42"/>
      <c r="AX629" s="42"/>
      <c r="AY629" s="42"/>
      <c r="AZ629" s="42"/>
      <c r="BA629" s="42"/>
    </row>
    <row r="630" ht="20.25" customHeight="1">
      <c r="B630" s="41"/>
      <c r="C630" s="42"/>
      <c r="D630" s="43"/>
      <c r="E630" s="44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8"/>
      <c r="W630" s="49"/>
      <c r="X630" s="49"/>
      <c r="Y630" s="42"/>
      <c r="Z630" s="42"/>
      <c r="AA630" s="50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42"/>
      <c r="AP630" s="42"/>
      <c r="AQ630" s="42"/>
      <c r="AR630" s="42"/>
      <c r="AS630" s="51"/>
      <c r="AT630" s="51"/>
      <c r="AU630" s="51"/>
      <c r="AV630" s="42"/>
      <c r="AW630" s="42"/>
      <c r="AX630" s="42"/>
      <c r="AY630" s="42"/>
      <c r="AZ630" s="42"/>
      <c r="BA630" s="42"/>
    </row>
    <row r="631" ht="20.25" customHeight="1">
      <c r="B631" s="41"/>
      <c r="C631" s="42"/>
      <c r="D631" s="43"/>
      <c r="E631" s="44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8"/>
      <c r="W631" s="49"/>
      <c r="X631" s="49"/>
      <c r="Y631" s="42"/>
      <c r="Z631" s="42"/>
      <c r="AA631" s="50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42"/>
      <c r="AP631" s="42"/>
      <c r="AQ631" s="42"/>
      <c r="AR631" s="42"/>
      <c r="AS631" s="51"/>
      <c r="AT631" s="51"/>
      <c r="AU631" s="51"/>
      <c r="AV631" s="42"/>
      <c r="AW631" s="42"/>
      <c r="AX631" s="42"/>
      <c r="AY631" s="42"/>
      <c r="AZ631" s="42"/>
      <c r="BA631" s="42"/>
    </row>
    <row r="632" ht="20.25" customHeight="1">
      <c r="B632" s="41"/>
      <c r="C632" s="42"/>
      <c r="D632" s="43"/>
      <c r="E632" s="44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8"/>
      <c r="W632" s="49"/>
      <c r="X632" s="49"/>
      <c r="Y632" s="42"/>
      <c r="Z632" s="42"/>
      <c r="AA632" s="50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42"/>
      <c r="AP632" s="42"/>
      <c r="AQ632" s="42"/>
      <c r="AR632" s="42"/>
      <c r="AS632" s="51"/>
      <c r="AT632" s="51"/>
      <c r="AU632" s="51"/>
      <c r="AV632" s="42"/>
      <c r="AW632" s="42"/>
      <c r="AX632" s="42"/>
      <c r="AY632" s="42"/>
      <c r="AZ632" s="42"/>
      <c r="BA632" s="42"/>
    </row>
    <row r="633" ht="20.25" customHeight="1">
      <c r="B633" s="41"/>
      <c r="C633" s="42"/>
      <c r="D633" s="43"/>
      <c r="E633" s="44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8"/>
      <c r="W633" s="49"/>
      <c r="X633" s="49"/>
      <c r="Y633" s="42"/>
      <c r="Z633" s="42"/>
      <c r="AA633" s="50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42"/>
      <c r="AP633" s="42"/>
      <c r="AQ633" s="42"/>
      <c r="AR633" s="42"/>
      <c r="AS633" s="51"/>
      <c r="AT633" s="51"/>
      <c r="AU633" s="51"/>
      <c r="AV633" s="42"/>
      <c r="AW633" s="42"/>
      <c r="AX633" s="42"/>
      <c r="AY633" s="42"/>
      <c r="AZ633" s="42"/>
      <c r="BA633" s="42"/>
    </row>
    <row r="634" ht="20.25" customHeight="1">
      <c r="B634" s="41"/>
      <c r="C634" s="42"/>
      <c r="D634" s="43"/>
      <c r="E634" s="44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8"/>
      <c r="W634" s="49"/>
      <c r="X634" s="49"/>
      <c r="Y634" s="42"/>
      <c r="Z634" s="42"/>
      <c r="AA634" s="50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42"/>
      <c r="AP634" s="42"/>
      <c r="AQ634" s="42"/>
      <c r="AR634" s="42"/>
      <c r="AS634" s="51"/>
      <c r="AT634" s="51"/>
      <c r="AU634" s="51"/>
      <c r="AV634" s="42"/>
      <c r="AW634" s="42"/>
      <c r="AX634" s="42"/>
      <c r="AY634" s="42"/>
      <c r="AZ634" s="42"/>
      <c r="BA634" s="42"/>
    </row>
    <row r="635" ht="20.25" customHeight="1">
      <c r="B635" s="41"/>
      <c r="C635" s="42"/>
      <c r="D635" s="43"/>
      <c r="E635" s="44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8"/>
      <c r="W635" s="49"/>
      <c r="X635" s="49"/>
      <c r="Y635" s="42"/>
      <c r="Z635" s="42"/>
      <c r="AA635" s="50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42"/>
      <c r="AP635" s="42"/>
      <c r="AQ635" s="42"/>
      <c r="AR635" s="42"/>
      <c r="AS635" s="51"/>
      <c r="AT635" s="51"/>
      <c r="AU635" s="51"/>
      <c r="AV635" s="42"/>
      <c r="AW635" s="42"/>
      <c r="AX635" s="42"/>
      <c r="AY635" s="42"/>
      <c r="AZ635" s="42"/>
      <c r="BA635" s="42"/>
    </row>
    <row r="636" ht="20.25" customHeight="1">
      <c r="B636" s="41"/>
      <c r="C636" s="42"/>
      <c r="D636" s="43"/>
      <c r="E636" s="44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8"/>
      <c r="W636" s="49"/>
      <c r="X636" s="49"/>
      <c r="Y636" s="42"/>
      <c r="Z636" s="42"/>
      <c r="AA636" s="50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42"/>
      <c r="AP636" s="42"/>
      <c r="AQ636" s="42"/>
      <c r="AR636" s="42"/>
      <c r="AS636" s="51"/>
      <c r="AT636" s="51"/>
      <c r="AU636" s="51"/>
      <c r="AV636" s="42"/>
      <c r="AW636" s="42"/>
      <c r="AX636" s="42"/>
      <c r="AY636" s="42"/>
      <c r="AZ636" s="42"/>
      <c r="BA636" s="42"/>
    </row>
    <row r="637" ht="20.25" customHeight="1">
      <c r="B637" s="41"/>
      <c r="C637" s="42"/>
      <c r="D637" s="43"/>
      <c r="E637" s="44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8"/>
      <c r="W637" s="49"/>
      <c r="X637" s="49"/>
      <c r="Y637" s="42"/>
      <c r="Z637" s="42"/>
      <c r="AA637" s="50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42"/>
      <c r="AP637" s="42"/>
      <c r="AQ637" s="42"/>
      <c r="AR637" s="42"/>
      <c r="AS637" s="51"/>
      <c r="AT637" s="51"/>
      <c r="AU637" s="51"/>
      <c r="AV637" s="42"/>
      <c r="AW637" s="42"/>
      <c r="AX637" s="42"/>
      <c r="AY637" s="42"/>
      <c r="AZ637" s="42"/>
      <c r="BA637" s="42"/>
    </row>
    <row r="638" ht="20.25" customHeight="1">
      <c r="B638" s="41"/>
      <c r="C638" s="42"/>
      <c r="D638" s="43"/>
      <c r="E638" s="44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8"/>
      <c r="W638" s="49"/>
      <c r="X638" s="49"/>
      <c r="Y638" s="42"/>
      <c r="Z638" s="42"/>
      <c r="AA638" s="50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42"/>
      <c r="AP638" s="42"/>
      <c r="AQ638" s="42"/>
      <c r="AR638" s="42"/>
      <c r="AS638" s="51"/>
      <c r="AT638" s="51"/>
      <c r="AU638" s="51"/>
      <c r="AV638" s="42"/>
      <c r="AW638" s="42"/>
      <c r="AX638" s="42"/>
      <c r="AY638" s="42"/>
      <c r="AZ638" s="42"/>
      <c r="BA638" s="42"/>
    </row>
    <row r="639" ht="20.25" customHeight="1">
      <c r="B639" s="41"/>
      <c r="C639" s="42"/>
      <c r="D639" s="43"/>
      <c r="E639" s="44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8"/>
      <c r="W639" s="49"/>
      <c r="X639" s="49"/>
      <c r="Y639" s="42"/>
      <c r="Z639" s="42"/>
      <c r="AA639" s="50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42"/>
      <c r="AP639" s="42"/>
      <c r="AQ639" s="42"/>
      <c r="AR639" s="42"/>
      <c r="AS639" s="51"/>
      <c r="AT639" s="51"/>
      <c r="AU639" s="51"/>
      <c r="AV639" s="42"/>
      <c r="AW639" s="42"/>
      <c r="AX639" s="42"/>
      <c r="AY639" s="42"/>
      <c r="AZ639" s="42"/>
      <c r="BA639" s="42"/>
    </row>
    <row r="640" ht="20.25" customHeight="1">
      <c r="B640" s="41"/>
      <c r="C640" s="42"/>
      <c r="D640" s="43"/>
      <c r="E640" s="44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8"/>
      <c r="W640" s="49"/>
      <c r="X640" s="49"/>
      <c r="Y640" s="42"/>
      <c r="Z640" s="42"/>
      <c r="AA640" s="50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42"/>
      <c r="AP640" s="42"/>
      <c r="AQ640" s="42"/>
      <c r="AR640" s="42"/>
      <c r="AS640" s="51"/>
      <c r="AT640" s="51"/>
      <c r="AU640" s="51"/>
      <c r="AV640" s="42"/>
      <c r="AW640" s="42"/>
      <c r="AX640" s="42"/>
      <c r="AY640" s="42"/>
      <c r="AZ640" s="42"/>
      <c r="BA640" s="42"/>
    </row>
    <row r="641" ht="20.25" customHeight="1">
      <c r="B641" s="41"/>
      <c r="C641" s="42"/>
      <c r="D641" s="43"/>
      <c r="E641" s="44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8"/>
      <c r="W641" s="49"/>
      <c r="X641" s="49"/>
      <c r="Y641" s="42"/>
      <c r="Z641" s="42"/>
      <c r="AA641" s="50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42"/>
      <c r="AP641" s="42"/>
      <c r="AQ641" s="42"/>
      <c r="AR641" s="42"/>
      <c r="AS641" s="51"/>
      <c r="AT641" s="51"/>
      <c r="AU641" s="51"/>
      <c r="AV641" s="42"/>
      <c r="AW641" s="42"/>
      <c r="AX641" s="42"/>
      <c r="AY641" s="42"/>
      <c r="AZ641" s="42"/>
      <c r="BA641" s="42"/>
    </row>
    <row r="642" ht="20.25" customHeight="1">
      <c r="B642" s="41"/>
      <c r="C642" s="42"/>
      <c r="D642" s="43"/>
      <c r="E642" s="44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8"/>
      <c r="W642" s="49"/>
      <c r="X642" s="49"/>
      <c r="Y642" s="42"/>
      <c r="Z642" s="42"/>
      <c r="AA642" s="50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42"/>
      <c r="AP642" s="42"/>
      <c r="AQ642" s="42"/>
      <c r="AR642" s="42"/>
      <c r="AS642" s="51"/>
      <c r="AT642" s="51"/>
      <c r="AU642" s="51"/>
      <c r="AV642" s="42"/>
      <c r="AW642" s="42"/>
      <c r="AX642" s="42"/>
      <c r="AY642" s="42"/>
      <c r="AZ642" s="42"/>
      <c r="BA642" s="42"/>
    </row>
    <row r="643" ht="20.25" customHeight="1">
      <c r="B643" s="41"/>
      <c r="C643" s="42"/>
      <c r="D643" s="43"/>
      <c r="E643" s="44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8"/>
      <c r="W643" s="49"/>
      <c r="X643" s="49"/>
      <c r="Y643" s="42"/>
      <c r="Z643" s="42"/>
      <c r="AA643" s="50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42"/>
      <c r="AP643" s="42"/>
      <c r="AQ643" s="42"/>
      <c r="AR643" s="42"/>
      <c r="AS643" s="51"/>
      <c r="AT643" s="51"/>
      <c r="AU643" s="51"/>
      <c r="AV643" s="42"/>
      <c r="AW643" s="42"/>
      <c r="AX643" s="42"/>
      <c r="AY643" s="42"/>
      <c r="AZ643" s="42"/>
      <c r="BA643" s="42"/>
    </row>
    <row r="644" ht="20.25" customHeight="1">
      <c r="B644" s="41"/>
      <c r="C644" s="42"/>
      <c r="D644" s="43"/>
      <c r="E644" s="44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8"/>
      <c r="W644" s="49"/>
      <c r="X644" s="49"/>
      <c r="Y644" s="42"/>
      <c r="Z644" s="42"/>
      <c r="AA644" s="50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42"/>
      <c r="AP644" s="42"/>
      <c r="AQ644" s="42"/>
      <c r="AR644" s="42"/>
      <c r="AS644" s="51"/>
      <c r="AT644" s="51"/>
      <c r="AU644" s="51"/>
      <c r="AV644" s="42"/>
      <c r="AW644" s="42"/>
      <c r="AX644" s="42"/>
      <c r="AY644" s="42"/>
      <c r="AZ644" s="42"/>
      <c r="BA644" s="42"/>
    </row>
    <row r="645" ht="20.25" customHeight="1">
      <c r="B645" s="41"/>
      <c r="C645" s="42"/>
      <c r="D645" s="43"/>
      <c r="E645" s="44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8"/>
      <c r="W645" s="49"/>
      <c r="X645" s="49"/>
      <c r="Y645" s="42"/>
      <c r="Z645" s="42"/>
      <c r="AA645" s="50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42"/>
      <c r="AP645" s="42"/>
      <c r="AQ645" s="42"/>
      <c r="AR645" s="42"/>
      <c r="AS645" s="51"/>
      <c r="AT645" s="51"/>
      <c r="AU645" s="51"/>
      <c r="AV645" s="42"/>
      <c r="AW645" s="42"/>
      <c r="AX645" s="42"/>
      <c r="AY645" s="42"/>
      <c r="AZ645" s="42"/>
      <c r="BA645" s="42"/>
    </row>
    <row r="646" ht="20.25" customHeight="1">
      <c r="B646" s="41"/>
      <c r="C646" s="42"/>
      <c r="D646" s="43"/>
      <c r="E646" s="44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8"/>
      <c r="W646" s="49"/>
      <c r="X646" s="49"/>
      <c r="Y646" s="42"/>
      <c r="Z646" s="42"/>
      <c r="AA646" s="50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42"/>
      <c r="AP646" s="42"/>
      <c r="AQ646" s="42"/>
      <c r="AR646" s="42"/>
      <c r="AS646" s="51"/>
      <c r="AT646" s="51"/>
      <c r="AU646" s="51"/>
      <c r="AV646" s="42"/>
      <c r="AW646" s="42"/>
      <c r="AX646" s="42"/>
      <c r="AY646" s="42"/>
      <c r="AZ646" s="42"/>
      <c r="BA646" s="42"/>
    </row>
    <row r="647" ht="20.25" customHeight="1">
      <c r="B647" s="41"/>
      <c r="C647" s="42"/>
      <c r="D647" s="43"/>
      <c r="E647" s="44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8"/>
      <c r="W647" s="49"/>
      <c r="X647" s="49"/>
      <c r="Y647" s="42"/>
      <c r="Z647" s="42"/>
      <c r="AA647" s="50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42"/>
      <c r="AP647" s="42"/>
      <c r="AQ647" s="42"/>
      <c r="AR647" s="42"/>
      <c r="AS647" s="51"/>
      <c r="AT647" s="51"/>
      <c r="AU647" s="51"/>
      <c r="AV647" s="42"/>
      <c r="AW647" s="42"/>
      <c r="AX647" s="42"/>
      <c r="AY647" s="42"/>
      <c r="AZ647" s="42"/>
      <c r="BA647" s="42"/>
    </row>
    <row r="648" ht="20.25" customHeight="1">
      <c r="B648" s="41"/>
      <c r="C648" s="42"/>
      <c r="D648" s="43"/>
      <c r="E648" s="44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8"/>
      <c r="W648" s="49"/>
      <c r="X648" s="49"/>
      <c r="Y648" s="42"/>
      <c r="Z648" s="42"/>
      <c r="AA648" s="50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42"/>
      <c r="AP648" s="42"/>
      <c r="AQ648" s="42"/>
      <c r="AR648" s="42"/>
      <c r="AS648" s="51"/>
      <c r="AT648" s="51"/>
      <c r="AU648" s="51"/>
      <c r="AV648" s="42"/>
      <c r="AW648" s="42"/>
      <c r="AX648" s="42"/>
      <c r="AY648" s="42"/>
      <c r="AZ648" s="42"/>
      <c r="BA648" s="42"/>
    </row>
    <row r="649" ht="20.25" customHeight="1">
      <c r="B649" s="41"/>
      <c r="C649" s="42"/>
      <c r="D649" s="43"/>
      <c r="E649" s="44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8"/>
      <c r="W649" s="49"/>
      <c r="X649" s="49"/>
      <c r="Y649" s="42"/>
      <c r="Z649" s="42"/>
      <c r="AA649" s="50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42"/>
      <c r="AP649" s="42"/>
      <c r="AQ649" s="42"/>
      <c r="AR649" s="42"/>
      <c r="AS649" s="51"/>
      <c r="AT649" s="51"/>
      <c r="AU649" s="51"/>
      <c r="AV649" s="42"/>
      <c r="AW649" s="42"/>
      <c r="AX649" s="42"/>
      <c r="AY649" s="42"/>
      <c r="AZ649" s="42"/>
      <c r="BA649" s="42"/>
    </row>
    <row r="650" ht="20.25" customHeight="1">
      <c r="B650" s="41"/>
      <c r="C650" s="42"/>
      <c r="D650" s="43"/>
      <c r="E650" s="44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8"/>
      <c r="W650" s="49"/>
      <c r="X650" s="49"/>
      <c r="Y650" s="42"/>
      <c r="Z650" s="42"/>
      <c r="AA650" s="50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42"/>
      <c r="AP650" s="42"/>
      <c r="AQ650" s="42"/>
      <c r="AR650" s="42"/>
      <c r="AS650" s="51"/>
      <c r="AT650" s="51"/>
      <c r="AU650" s="51"/>
      <c r="AV650" s="42"/>
      <c r="AW650" s="42"/>
      <c r="AX650" s="42"/>
      <c r="AY650" s="42"/>
      <c r="AZ650" s="42"/>
      <c r="BA650" s="42"/>
    </row>
    <row r="651" ht="20.25" customHeight="1">
      <c r="B651" s="41"/>
      <c r="C651" s="42"/>
      <c r="D651" s="43"/>
      <c r="E651" s="44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8"/>
      <c r="W651" s="49"/>
      <c r="X651" s="49"/>
      <c r="Y651" s="42"/>
      <c r="Z651" s="42"/>
      <c r="AA651" s="50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42"/>
      <c r="AP651" s="42"/>
      <c r="AQ651" s="42"/>
      <c r="AR651" s="42"/>
      <c r="AS651" s="51"/>
      <c r="AT651" s="51"/>
      <c r="AU651" s="51"/>
      <c r="AV651" s="42"/>
      <c r="AW651" s="42"/>
      <c r="AX651" s="42"/>
      <c r="AY651" s="42"/>
      <c r="AZ651" s="42"/>
      <c r="BA651" s="42"/>
    </row>
    <row r="652" ht="20.25" customHeight="1">
      <c r="B652" s="41"/>
      <c r="C652" s="42"/>
      <c r="D652" s="43"/>
      <c r="E652" s="44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8"/>
      <c r="W652" s="49"/>
      <c r="X652" s="49"/>
      <c r="Y652" s="42"/>
      <c r="Z652" s="42"/>
      <c r="AA652" s="50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42"/>
      <c r="AP652" s="42"/>
      <c r="AQ652" s="42"/>
      <c r="AR652" s="42"/>
      <c r="AS652" s="51"/>
      <c r="AT652" s="51"/>
      <c r="AU652" s="51"/>
      <c r="AV652" s="42"/>
      <c r="AW652" s="42"/>
      <c r="AX652" s="42"/>
      <c r="AY652" s="42"/>
      <c r="AZ652" s="42"/>
      <c r="BA652" s="42"/>
    </row>
    <row r="653" ht="20.25" customHeight="1">
      <c r="B653" s="41"/>
      <c r="C653" s="42"/>
      <c r="D653" s="43"/>
      <c r="E653" s="44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8"/>
      <c r="W653" s="49"/>
      <c r="X653" s="49"/>
      <c r="Y653" s="42"/>
      <c r="Z653" s="42"/>
      <c r="AA653" s="50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42"/>
      <c r="AP653" s="42"/>
      <c r="AQ653" s="42"/>
      <c r="AR653" s="42"/>
      <c r="AS653" s="51"/>
      <c r="AT653" s="51"/>
      <c r="AU653" s="51"/>
      <c r="AV653" s="42"/>
      <c r="AW653" s="42"/>
      <c r="AX653" s="42"/>
      <c r="AY653" s="42"/>
      <c r="AZ653" s="42"/>
      <c r="BA653" s="42"/>
    </row>
    <row r="654" ht="20.25" customHeight="1">
      <c r="B654" s="41"/>
      <c r="C654" s="42"/>
      <c r="D654" s="43"/>
      <c r="E654" s="44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8"/>
      <c r="W654" s="49"/>
      <c r="X654" s="49"/>
      <c r="Y654" s="42"/>
      <c r="Z654" s="42"/>
      <c r="AA654" s="50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42"/>
      <c r="AP654" s="42"/>
      <c r="AQ654" s="42"/>
      <c r="AR654" s="42"/>
      <c r="AS654" s="51"/>
      <c r="AT654" s="51"/>
      <c r="AU654" s="51"/>
      <c r="AV654" s="42"/>
      <c r="AW654" s="42"/>
      <c r="AX654" s="42"/>
      <c r="AY654" s="42"/>
      <c r="AZ654" s="42"/>
      <c r="BA654" s="42"/>
    </row>
    <row r="655" ht="20.25" customHeight="1">
      <c r="B655" s="41"/>
      <c r="C655" s="42"/>
      <c r="D655" s="43"/>
      <c r="E655" s="44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8"/>
      <c r="W655" s="49"/>
      <c r="X655" s="49"/>
      <c r="Y655" s="42"/>
      <c r="Z655" s="42"/>
      <c r="AA655" s="50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42"/>
      <c r="AP655" s="42"/>
      <c r="AQ655" s="42"/>
      <c r="AR655" s="42"/>
      <c r="AS655" s="51"/>
      <c r="AT655" s="51"/>
      <c r="AU655" s="51"/>
      <c r="AV655" s="42"/>
      <c r="AW655" s="42"/>
      <c r="AX655" s="42"/>
      <c r="AY655" s="42"/>
      <c r="AZ655" s="42"/>
      <c r="BA655" s="42"/>
    </row>
    <row r="656" ht="20.25" customHeight="1">
      <c r="B656" s="41"/>
      <c r="C656" s="42"/>
      <c r="D656" s="43"/>
      <c r="E656" s="44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8"/>
      <c r="W656" s="49"/>
      <c r="X656" s="49"/>
      <c r="Y656" s="42"/>
      <c r="Z656" s="42"/>
      <c r="AA656" s="50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42"/>
      <c r="AP656" s="42"/>
      <c r="AQ656" s="42"/>
      <c r="AR656" s="42"/>
      <c r="AS656" s="51"/>
      <c r="AT656" s="51"/>
      <c r="AU656" s="51"/>
      <c r="AV656" s="42"/>
      <c r="AW656" s="42"/>
      <c r="AX656" s="42"/>
      <c r="AY656" s="42"/>
      <c r="AZ656" s="42"/>
      <c r="BA656" s="42"/>
    </row>
    <row r="657" ht="20.25" customHeight="1">
      <c r="B657" s="41"/>
      <c r="C657" s="42"/>
      <c r="D657" s="43"/>
      <c r="E657" s="44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8"/>
      <c r="W657" s="49"/>
      <c r="X657" s="49"/>
      <c r="Y657" s="42"/>
      <c r="Z657" s="42"/>
      <c r="AA657" s="50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42"/>
      <c r="AP657" s="42"/>
      <c r="AQ657" s="42"/>
      <c r="AR657" s="42"/>
      <c r="AS657" s="51"/>
      <c r="AT657" s="51"/>
      <c r="AU657" s="51"/>
      <c r="AV657" s="42"/>
      <c r="AW657" s="42"/>
      <c r="AX657" s="42"/>
      <c r="AY657" s="42"/>
      <c r="AZ657" s="42"/>
      <c r="BA657" s="42"/>
    </row>
    <row r="658" ht="20.25" customHeight="1">
      <c r="B658" s="41"/>
      <c r="C658" s="42"/>
      <c r="D658" s="43"/>
      <c r="E658" s="44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8"/>
      <c r="W658" s="49"/>
      <c r="X658" s="49"/>
      <c r="Y658" s="42"/>
      <c r="Z658" s="42"/>
      <c r="AA658" s="50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42"/>
      <c r="AP658" s="42"/>
      <c r="AQ658" s="42"/>
      <c r="AR658" s="42"/>
      <c r="AS658" s="51"/>
      <c r="AT658" s="51"/>
      <c r="AU658" s="51"/>
      <c r="AV658" s="42"/>
      <c r="AW658" s="42"/>
      <c r="AX658" s="42"/>
      <c r="AY658" s="42"/>
      <c r="AZ658" s="42"/>
      <c r="BA658" s="42"/>
    </row>
    <row r="659" ht="20.25" customHeight="1">
      <c r="B659" s="41"/>
      <c r="C659" s="42"/>
      <c r="D659" s="43"/>
      <c r="E659" s="44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8"/>
      <c r="W659" s="49"/>
      <c r="X659" s="49"/>
      <c r="Y659" s="42"/>
      <c r="Z659" s="42"/>
      <c r="AA659" s="50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42"/>
      <c r="AP659" s="42"/>
      <c r="AQ659" s="42"/>
      <c r="AR659" s="42"/>
      <c r="AS659" s="51"/>
      <c r="AT659" s="51"/>
      <c r="AU659" s="51"/>
      <c r="AV659" s="42"/>
      <c r="AW659" s="42"/>
      <c r="AX659" s="42"/>
      <c r="AY659" s="42"/>
      <c r="AZ659" s="42"/>
      <c r="BA659" s="42"/>
    </row>
    <row r="660" ht="20.25" customHeight="1">
      <c r="B660" s="41"/>
      <c r="C660" s="42"/>
      <c r="D660" s="43"/>
      <c r="E660" s="44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8"/>
      <c r="W660" s="49"/>
      <c r="X660" s="49"/>
      <c r="Y660" s="42"/>
      <c r="Z660" s="42"/>
      <c r="AA660" s="50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42"/>
      <c r="AP660" s="42"/>
      <c r="AQ660" s="42"/>
      <c r="AR660" s="42"/>
      <c r="AS660" s="51"/>
      <c r="AT660" s="51"/>
      <c r="AU660" s="51"/>
      <c r="AV660" s="42"/>
      <c r="AW660" s="42"/>
      <c r="AX660" s="42"/>
      <c r="AY660" s="42"/>
      <c r="AZ660" s="42"/>
      <c r="BA660" s="42"/>
    </row>
    <row r="661" ht="20.25" customHeight="1">
      <c r="B661" s="41"/>
      <c r="C661" s="42"/>
      <c r="D661" s="43"/>
      <c r="E661" s="44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8"/>
      <c r="W661" s="49"/>
      <c r="X661" s="49"/>
      <c r="Y661" s="42"/>
      <c r="Z661" s="42"/>
      <c r="AA661" s="50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42"/>
      <c r="AP661" s="42"/>
      <c r="AQ661" s="42"/>
      <c r="AR661" s="42"/>
      <c r="AS661" s="51"/>
      <c r="AT661" s="51"/>
      <c r="AU661" s="51"/>
      <c r="AV661" s="42"/>
      <c r="AW661" s="42"/>
      <c r="AX661" s="42"/>
      <c r="AY661" s="42"/>
      <c r="AZ661" s="42"/>
      <c r="BA661" s="42"/>
    </row>
    <row r="662" ht="20.25" customHeight="1">
      <c r="B662" s="41"/>
      <c r="C662" s="42"/>
      <c r="D662" s="43"/>
      <c r="E662" s="44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8"/>
      <c r="W662" s="49"/>
      <c r="X662" s="49"/>
      <c r="Y662" s="42"/>
      <c r="Z662" s="42"/>
      <c r="AA662" s="50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42"/>
      <c r="AP662" s="42"/>
      <c r="AQ662" s="42"/>
      <c r="AR662" s="42"/>
      <c r="AS662" s="51"/>
      <c r="AT662" s="51"/>
      <c r="AU662" s="51"/>
      <c r="AV662" s="42"/>
      <c r="AW662" s="42"/>
      <c r="AX662" s="42"/>
      <c r="AY662" s="42"/>
      <c r="AZ662" s="42"/>
      <c r="BA662" s="42"/>
    </row>
    <row r="663" ht="20.25" customHeight="1">
      <c r="B663" s="41"/>
      <c r="C663" s="42"/>
      <c r="D663" s="43"/>
      <c r="E663" s="44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8"/>
      <c r="W663" s="49"/>
      <c r="X663" s="49"/>
      <c r="Y663" s="42"/>
      <c r="Z663" s="42"/>
      <c r="AA663" s="50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42"/>
      <c r="AP663" s="42"/>
      <c r="AQ663" s="42"/>
      <c r="AR663" s="42"/>
      <c r="AS663" s="51"/>
      <c r="AT663" s="51"/>
      <c r="AU663" s="51"/>
      <c r="AV663" s="42"/>
      <c r="AW663" s="42"/>
      <c r="AX663" s="42"/>
      <c r="AY663" s="42"/>
      <c r="AZ663" s="42"/>
      <c r="BA663" s="42"/>
    </row>
    <row r="664" ht="20.25" customHeight="1">
      <c r="B664" s="41"/>
      <c r="C664" s="42"/>
      <c r="D664" s="43"/>
      <c r="E664" s="44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8"/>
      <c r="W664" s="49"/>
      <c r="X664" s="49"/>
      <c r="Y664" s="42"/>
      <c r="Z664" s="42"/>
      <c r="AA664" s="50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42"/>
      <c r="AP664" s="42"/>
      <c r="AQ664" s="42"/>
      <c r="AR664" s="42"/>
      <c r="AS664" s="51"/>
      <c r="AT664" s="51"/>
      <c r="AU664" s="51"/>
      <c r="AV664" s="42"/>
      <c r="AW664" s="42"/>
      <c r="AX664" s="42"/>
      <c r="AY664" s="42"/>
      <c r="AZ664" s="42"/>
      <c r="BA664" s="42"/>
    </row>
    <row r="665" ht="20.25" customHeight="1">
      <c r="B665" s="41"/>
      <c r="C665" s="42"/>
      <c r="D665" s="43"/>
      <c r="E665" s="44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8"/>
      <c r="W665" s="49"/>
      <c r="X665" s="49"/>
      <c r="Y665" s="42"/>
      <c r="Z665" s="42"/>
      <c r="AA665" s="50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42"/>
      <c r="AP665" s="42"/>
      <c r="AQ665" s="42"/>
      <c r="AR665" s="42"/>
      <c r="AS665" s="51"/>
      <c r="AT665" s="51"/>
      <c r="AU665" s="51"/>
      <c r="AV665" s="42"/>
      <c r="AW665" s="42"/>
      <c r="AX665" s="42"/>
      <c r="AY665" s="42"/>
      <c r="AZ665" s="42"/>
      <c r="BA665" s="42"/>
    </row>
    <row r="666" ht="20.25" customHeight="1">
      <c r="B666" s="41"/>
      <c r="C666" s="42"/>
      <c r="D666" s="43"/>
      <c r="E666" s="44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8"/>
      <c r="W666" s="49"/>
      <c r="X666" s="49"/>
      <c r="Y666" s="42"/>
      <c r="Z666" s="42"/>
      <c r="AA666" s="50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42"/>
      <c r="AP666" s="42"/>
      <c r="AQ666" s="42"/>
      <c r="AR666" s="42"/>
      <c r="AS666" s="51"/>
      <c r="AT666" s="51"/>
      <c r="AU666" s="51"/>
      <c r="AV666" s="42"/>
      <c r="AW666" s="42"/>
      <c r="AX666" s="42"/>
      <c r="AY666" s="42"/>
      <c r="AZ666" s="42"/>
      <c r="BA666" s="42"/>
    </row>
    <row r="667" ht="20.25" customHeight="1">
      <c r="B667" s="41"/>
      <c r="C667" s="42"/>
      <c r="D667" s="43"/>
      <c r="E667" s="44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8"/>
      <c r="W667" s="49"/>
      <c r="X667" s="49"/>
      <c r="Y667" s="42"/>
      <c r="Z667" s="42"/>
      <c r="AA667" s="50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42"/>
      <c r="AP667" s="42"/>
      <c r="AQ667" s="42"/>
      <c r="AR667" s="42"/>
      <c r="AS667" s="51"/>
      <c r="AT667" s="51"/>
      <c r="AU667" s="51"/>
      <c r="AV667" s="42"/>
      <c r="AW667" s="42"/>
      <c r="AX667" s="42"/>
      <c r="AY667" s="42"/>
      <c r="AZ667" s="42"/>
      <c r="BA667" s="42"/>
    </row>
    <row r="668" ht="20.25" customHeight="1">
      <c r="B668" s="41"/>
      <c r="C668" s="42"/>
      <c r="D668" s="43"/>
      <c r="E668" s="44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8"/>
      <c r="W668" s="49"/>
      <c r="X668" s="49"/>
      <c r="Y668" s="42"/>
      <c r="Z668" s="42"/>
      <c r="AA668" s="50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42"/>
      <c r="AP668" s="42"/>
      <c r="AQ668" s="42"/>
      <c r="AR668" s="42"/>
      <c r="AS668" s="51"/>
      <c r="AT668" s="51"/>
      <c r="AU668" s="51"/>
      <c r="AV668" s="42"/>
      <c r="AW668" s="42"/>
      <c r="AX668" s="42"/>
      <c r="AY668" s="42"/>
      <c r="AZ668" s="42"/>
      <c r="BA668" s="42"/>
    </row>
    <row r="669" ht="20.25" customHeight="1">
      <c r="B669" s="41"/>
      <c r="C669" s="42"/>
      <c r="D669" s="43"/>
      <c r="E669" s="44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8"/>
      <c r="W669" s="49"/>
      <c r="X669" s="49"/>
      <c r="Y669" s="42"/>
      <c r="Z669" s="42"/>
      <c r="AA669" s="50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42"/>
      <c r="AP669" s="42"/>
      <c r="AQ669" s="42"/>
      <c r="AR669" s="42"/>
      <c r="AS669" s="51"/>
      <c r="AT669" s="51"/>
      <c r="AU669" s="51"/>
      <c r="AV669" s="42"/>
      <c r="AW669" s="42"/>
      <c r="AX669" s="42"/>
      <c r="AY669" s="42"/>
      <c r="AZ669" s="42"/>
      <c r="BA669" s="42"/>
    </row>
    <row r="670" ht="20.25" customHeight="1">
      <c r="B670" s="41"/>
      <c r="C670" s="42"/>
      <c r="D670" s="43"/>
      <c r="E670" s="44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8"/>
      <c r="W670" s="49"/>
      <c r="X670" s="49"/>
      <c r="Y670" s="42"/>
      <c r="Z670" s="42"/>
      <c r="AA670" s="50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42"/>
      <c r="AP670" s="42"/>
      <c r="AQ670" s="42"/>
      <c r="AR670" s="42"/>
      <c r="AS670" s="51"/>
      <c r="AT670" s="51"/>
      <c r="AU670" s="51"/>
      <c r="AV670" s="42"/>
      <c r="AW670" s="42"/>
      <c r="AX670" s="42"/>
      <c r="AY670" s="42"/>
      <c r="AZ670" s="42"/>
      <c r="BA670" s="42"/>
    </row>
    <row r="671" ht="20.25" customHeight="1">
      <c r="B671" s="41"/>
      <c r="C671" s="42"/>
      <c r="D671" s="43"/>
      <c r="E671" s="44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8"/>
      <c r="W671" s="49"/>
      <c r="X671" s="49"/>
      <c r="Y671" s="42"/>
      <c r="Z671" s="42"/>
      <c r="AA671" s="50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42"/>
      <c r="AP671" s="42"/>
      <c r="AQ671" s="42"/>
      <c r="AR671" s="42"/>
      <c r="AS671" s="51"/>
      <c r="AT671" s="51"/>
      <c r="AU671" s="51"/>
      <c r="AV671" s="42"/>
      <c r="AW671" s="42"/>
      <c r="AX671" s="42"/>
      <c r="AY671" s="42"/>
      <c r="AZ671" s="42"/>
      <c r="BA671" s="42"/>
    </row>
    <row r="672" ht="20.25" customHeight="1">
      <c r="B672" s="41"/>
      <c r="C672" s="42"/>
      <c r="D672" s="43"/>
      <c r="E672" s="44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8"/>
      <c r="W672" s="49"/>
      <c r="X672" s="49"/>
      <c r="Y672" s="42"/>
      <c r="Z672" s="42"/>
      <c r="AA672" s="50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42"/>
      <c r="AP672" s="42"/>
      <c r="AQ672" s="42"/>
      <c r="AR672" s="42"/>
      <c r="AS672" s="51"/>
      <c r="AT672" s="51"/>
      <c r="AU672" s="51"/>
      <c r="AV672" s="42"/>
      <c r="AW672" s="42"/>
      <c r="AX672" s="42"/>
      <c r="AY672" s="42"/>
      <c r="AZ672" s="42"/>
      <c r="BA672" s="42"/>
    </row>
    <row r="673" ht="20.25" customHeight="1">
      <c r="B673" s="41"/>
      <c r="C673" s="42"/>
      <c r="D673" s="43"/>
      <c r="E673" s="44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8"/>
      <c r="W673" s="49"/>
      <c r="X673" s="49"/>
      <c r="Y673" s="42"/>
      <c r="Z673" s="42"/>
      <c r="AA673" s="50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42"/>
      <c r="AP673" s="42"/>
      <c r="AQ673" s="42"/>
      <c r="AR673" s="42"/>
      <c r="AS673" s="51"/>
      <c r="AT673" s="51"/>
      <c r="AU673" s="51"/>
      <c r="AV673" s="42"/>
      <c r="AW673" s="42"/>
      <c r="AX673" s="42"/>
      <c r="AY673" s="42"/>
      <c r="AZ673" s="42"/>
      <c r="BA673" s="42"/>
    </row>
    <row r="674" ht="20.25" customHeight="1">
      <c r="B674" s="41"/>
      <c r="C674" s="42"/>
      <c r="D674" s="43"/>
      <c r="E674" s="44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8"/>
      <c r="W674" s="49"/>
      <c r="X674" s="49"/>
      <c r="Y674" s="42"/>
      <c r="Z674" s="42"/>
      <c r="AA674" s="50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42"/>
      <c r="AP674" s="42"/>
      <c r="AQ674" s="42"/>
      <c r="AR674" s="42"/>
      <c r="AS674" s="51"/>
      <c r="AT674" s="51"/>
      <c r="AU674" s="51"/>
      <c r="AV674" s="42"/>
      <c r="AW674" s="42"/>
      <c r="AX674" s="42"/>
      <c r="AY674" s="42"/>
      <c r="AZ674" s="42"/>
      <c r="BA674" s="42"/>
    </row>
    <row r="675" ht="20.25" customHeight="1">
      <c r="B675" s="41"/>
      <c r="C675" s="42"/>
      <c r="D675" s="43"/>
      <c r="E675" s="44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8"/>
      <c r="W675" s="49"/>
      <c r="X675" s="49"/>
      <c r="Y675" s="42"/>
      <c r="Z675" s="42"/>
      <c r="AA675" s="50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42"/>
      <c r="AP675" s="42"/>
      <c r="AQ675" s="42"/>
      <c r="AR675" s="42"/>
      <c r="AS675" s="51"/>
      <c r="AT675" s="51"/>
      <c r="AU675" s="51"/>
      <c r="AV675" s="42"/>
      <c r="AW675" s="42"/>
      <c r="AX675" s="42"/>
      <c r="AY675" s="42"/>
      <c r="AZ675" s="42"/>
      <c r="BA675" s="42"/>
    </row>
    <row r="676" ht="20.25" customHeight="1">
      <c r="B676" s="41"/>
      <c r="C676" s="42"/>
      <c r="D676" s="43"/>
      <c r="E676" s="44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8"/>
      <c r="W676" s="49"/>
      <c r="X676" s="49"/>
      <c r="Y676" s="42"/>
      <c r="Z676" s="42"/>
      <c r="AA676" s="50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42"/>
      <c r="AP676" s="42"/>
      <c r="AQ676" s="42"/>
      <c r="AR676" s="42"/>
      <c r="AS676" s="51"/>
      <c r="AT676" s="51"/>
      <c r="AU676" s="51"/>
      <c r="AV676" s="42"/>
      <c r="AW676" s="42"/>
      <c r="AX676" s="42"/>
      <c r="AY676" s="42"/>
      <c r="AZ676" s="42"/>
      <c r="BA676" s="42"/>
    </row>
    <row r="677" ht="20.25" customHeight="1">
      <c r="B677" s="41"/>
      <c r="C677" s="42"/>
      <c r="D677" s="43"/>
      <c r="E677" s="44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8"/>
      <c r="W677" s="49"/>
      <c r="X677" s="49"/>
      <c r="Y677" s="42"/>
      <c r="Z677" s="42"/>
      <c r="AA677" s="50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42"/>
      <c r="AP677" s="42"/>
      <c r="AQ677" s="42"/>
      <c r="AR677" s="42"/>
      <c r="AS677" s="51"/>
      <c r="AT677" s="51"/>
      <c r="AU677" s="51"/>
      <c r="AV677" s="42"/>
      <c r="AW677" s="42"/>
      <c r="AX677" s="42"/>
      <c r="AY677" s="42"/>
      <c r="AZ677" s="42"/>
      <c r="BA677" s="42"/>
    </row>
    <row r="678" ht="20.25" customHeight="1">
      <c r="B678" s="41"/>
      <c r="C678" s="42"/>
      <c r="D678" s="43"/>
      <c r="E678" s="44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8"/>
      <c r="W678" s="49"/>
      <c r="X678" s="49"/>
      <c r="Y678" s="42"/>
      <c r="Z678" s="42"/>
      <c r="AA678" s="50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42"/>
      <c r="AP678" s="42"/>
      <c r="AQ678" s="42"/>
      <c r="AR678" s="42"/>
      <c r="AS678" s="51"/>
      <c r="AT678" s="51"/>
      <c r="AU678" s="51"/>
      <c r="AV678" s="42"/>
      <c r="AW678" s="42"/>
      <c r="AX678" s="42"/>
      <c r="AY678" s="42"/>
      <c r="AZ678" s="42"/>
      <c r="BA678" s="42"/>
    </row>
    <row r="679" ht="20.25" customHeight="1">
      <c r="B679" s="41"/>
      <c r="C679" s="42"/>
      <c r="D679" s="43"/>
      <c r="E679" s="44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8"/>
      <c r="W679" s="49"/>
      <c r="X679" s="49"/>
      <c r="Y679" s="42"/>
      <c r="Z679" s="42"/>
      <c r="AA679" s="50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42"/>
      <c r="AP679" s="42"/>
      <c r="AQ679" s="42"/>
      <c r="AR679" s="42"/>
      <c r="AS679" s="51"/>
      <c r="AT679" s="51"/>
      <c r="AU679" s="51"/>
      <c r="AV679" s="42"/>
      <c r="AW679" s="42"/>
      <c r="AX679" s="42"/>
      <c r="AY679" s="42"/>
      <c r="AZ679" s="42"/>
      <c r="BA679" s="42"/>
    </row>
    <row r="680" ht="20.25" customHeight="1">
      <c r="B680" s="41"/>
      <c r="C680" s="42"/>
      <c r="D680" s="43"/>
      <c r="E680" s="44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8"/>
      <c r="W680" s="49"/>
      <c r="X680" s="49"/>
      <c r="Y680" s="42"/>
      <c r="Z680" s="42"/>
      <c r="AA680" s="50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42"/>
      <c r="AP680" s="42"/>
      <c r="AQ680" s="42"/>
      <c r="AR680" s="42"/>
      <c r="AS680" s="51"/>
      <c r="AT680" s="51"/>
      <c r="AU680" s="51"/>
      <c r="AV680" s="42"/>
      <c r="AW680" s="42"/>
      <c r="AX680" s="42"/>
      <c r="AY680" s="42"/>
      <c r="AZ680" s="42"/>
      <c r="BA680" s="42"/>
    </row>
    <row r="681" ht="20.25" customHeight="1">
      <c r="B681" s="41"/>
      <c r="C681" s="42"/>
      <c r="D681" s="43"/>
      <c r="E681" s="44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8"/>
      <c r="W681" s="49"/>
      <c r="X681" s="49"/>
      <c r="Y681" s="42"/>
      <c r="Z681" s="42"/>
      <c r="AA681" s="50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42"/>
      <c r="AP681" s="42"/>
      <c r="AQ681" s="42"/>
      <c r="AR681" s="42"/>
      <c r="AS681" s="51"/>
      <c r="AT681" s="51"/>
      <c r="AU681" s="51"/>
      <c r="AV681" s="42"/>
      <c r="AW681" s="42"/>
      <c r="AX681" s="42"/>
      <c r="AY681" s="42"/>
      <c r="AZ681" s="42"/>
      <c r="BA681" s="42"/>
    </row>
    <row r="682" ht="20.25" customHeight="1">
      <c r="B682" s="41"/>
      <c r="C682" s="42"/>
      <c r="D682" s="43"/>
      <c r="E682" s="44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8"/>
      <c r="W682" s="49"/>
      <c r="X682" s="49"/>
      <c r="Y682" s="42"/>
      <c r="Z682" s="42"/>
      <c r="AA682" s="50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42"/>
      <c r="AP682" s="42"/>
      <c r="AQ682" s="42"/>
      <c r="AR682" s="42"/>
      <c r="AS682" s="51"/>
      <c r="AT682" s="51"/>
      <c r="AU682" s="51"/>
      <c r="AV682" s="42"/>
      <c r="AW682" s="42"/>
      <c r="AX682" s="42"/>
      <c r="AY682" s="42"/>
      <c r="AZ682" s="42"/>
      <c r="BA682" s="42"/>
    </row>
    <row r="683" ht="20.25" customHeight="1">
      <c r="B683" s="41"/>
      <c r="C683" s="42"/>
      <c r="D683" s="43"/>
      <c r="E683" s="44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8"/>
      <c r="W683" s="49"/>
      <c r="X683" s="49"/>
      <c r="Y683" s="42"/>
      <c r="Z683" s="42"/>
      <c r="AA683" s="50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42"/>
      <c r="AP683" s="42"/>
      <c r="AQ683" s="42"/>
      <c r="AR683" s="42"/>
      <c r="AS683" s="51"/>
      <c r="AT683" s="51"/>
      <c r="AU683" s="51"/>
      <c r="AV683" s="42"/>
      <c r="AW683" s="42"/>
      <c r="AX683" s="42"/>
      <c r="AY683" s="42"/>
      <c r="AZ683" s="42"/>
      <c r="BA683" s="42"/>
    </row>
    <row r="684" ht="20.25" customHeight="1">
      <c r="B684" s="41"/>
      <c r="C684" s="42"/>
      <c r="D684" s="43"/>
      <c r="E684" s="44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8"/>
      <c r="W684" s="49"/>
      <c r="X684" s="49"/>
      <c r="Y684" s="42"/>
      <c r="Z684" s="42"/>
      <c r="AA684" s="50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42"/>
      <c r="AP684" s="42"/>
      <c r="AQ684" s="42"/>
      <c r="AR684" s="42"/>
      <c r="AS684" s="51"/>
      <c r="AT684" s="51"/>
      <c r="AU684" s="51"/>
      <c r="AV684" s="42"/>
      <c r="AW684" s="42"/>
      <c r="AX684" s="42"/>
      <c r="AY684" s="42"/>
      <c r="AZ684" s="42"/>
      <c r="BA684" s="42"/>
    </row>
    <row r="685" ht="20.25" customHeight="1">
      <c r="B685" s="41"/>
      <c r="C685" s="42"/>
      <c r="D685" s="43"/>
      <c r="E685" s="44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8"/>
      <c r="W685" s="49"/>
      <c r="X685" s="49"/>
      <c r="Y685" s="42"/>
      <c r="Z685" s="42"/>
      <c r="AA685" s="50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42"/>
      <c r="AP685" s="42"/>
      <c r="AQ685" s="42"/>
      <c r="AR685" s="42"/>
      <c r="AS685" s="51"/>
      <c r="AT685" s="51"/>
      <c r="AU685" s="51"/>
      <c r="AV685" s="42"/>
      <c r="AW685" s="42"/>
      <c r="AX685" s="42"/>
      <c r="AY685" s="42"/>
      <c r="AZ685" s="42"/>
      <c r="BA685" s="42"/>
    </row>
    <row r="686" ht="20.25" customHeight="1">
      <c r="B686" s="41"/>
      <c r="C686" s="42"/>
      <c r="D686" s="43"/>
      <c r="E686" s="44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8"/>
      <c r="W686" s="49"/>
      <c r="X686" s="49"/>
      <c r="Y686" s="42"/>
      <c r="Z686" s="42"/>
      <c r="AA686" s="50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42"/>
      <c r="AP686" s="42"/>
      <c r="AQ686" s="42"/>
      <c r="AR686" s="42"/>
      <c r="AS686" s="51"/>
      <c r="AT686" s="51"/>
      <c r="AU686" s="51"/>
      <c r="AV686" s="42"/>
      <c r="AW686" s="42"/>
      <c r="AX686" s="42"/>
      <c r="AY686" s="42"/>
      <c r="AZ686" s="42"/>
      <c r="BA686" s="42"/>
    </row>
    <row r="687" ht="20.25" customHeight="1">
      <c r="B687" s="41"/>
      <c r="C687" s="42"/>
      <c r="D687" s="43"/>
      <c r="E687" s="44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8"/>
      <c r="W687" s="49"/>
      <c r="X687" s="49"/>
      <c r="Y687" s="42"/>
      <c r="Z687" s="42"/>
      <c r="AA687" s="50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42"/>
      <c r="AP687" s="42"/>
      <c r="AQ687" s="42"/>
      <c r="AR687" s="42"/>
      <c r="AS687" s="51"/>
      <c r="AT687" s="51"/>
      <c r="AU687" s="51"/>
      <c r="AV687" s="42"/>
      <c r="AW687" s="42"/>
      <c r="AX687" s="42"/>
      <c r="AY687" s="42"/>
      <c r="AZ687" s="42"/>
      <c r="BA687" s="42"/>
    </row>
    <row r="688" ht="20.25" customHeight="1">
      <c r="B688" s="41"/>
      <c r="C688" s="42"/>
      <c r="D688" s="43"/>
      <c r="E688" s="44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8"/>
      <c r="W688" s="49"/>
      <c r="X688" s="49"/>
      <c r="Y688" s="42"/>
      <c r="Z688" s="42"/>
      <c r="AA688" s="50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42"/>
      <c r="AP688" s="42"/>
      <c r="AQ688" s="42"/>
      <c r="AR688" s="42"/>
      <c r="AS688" s="51"/>
      <c r="AT688" s="51"/>
      <c r="AU688" s="51"/>
      <c r="AV688" s="42"/>
      <c r="AW688" s="42"/>
      <c r="AX688" s="42"/>
      <c r="AY688" s="42"/>
      <c r="AZ688" s="42"/>
      <c r="BA688" s="42"/>
    </row>
    <row r="689" ht="20.25" customHeight="1">
      <c r="B689" s="41"/>
      <c r="C689" s="42"/>
      <c r="D689" s="43"/>
      <c r="E689" s="44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8"/>
      <c r="W689" s="49"/>
      <c r="X689" s="49"/>
      <c r="Y689" s="42"/>
      <c r="Z689" s="42"/>
      <c r="AA689" s="50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42"/>
      <c r="AP689" s="42"/>
      <c r="AQ689" s="42"/>
      <c r="AR689" s="42"/>
      <c r="AS689" s="51"/>
      <c r="AT689" s="51"/>
      <c r="AU689" s="51"/>
      <c r="AV689" s="42"/>
      <c r="AW689" s="42"/>
      <c r="AX689" s="42"/>
      <c r="AY689" s="42"/>
      <c r="AZ689" s="42"/>
      <c r="BA689" s="42"/>
    </row>
    <row r="690" ht="20.25" customHeight="1">
      <c r="B690" s="41"/>
      <c r="C690" s="42"/>
      <c r="D690" s="43"/>
      <c r="E690" s="44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8"/>
      <c r="W690" s="49"/>
      <c r="X690" s="49"/>
      <c r="Y690" s="42"/>
      <c r="Z690" s="42"/>
      <c r="AA690" s="50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42"/>
      <c r="AP690" s="42"/>
      <c r="AQ690" s="42"/>
      <c r="AR690" s="42"/>
      <c r="AS690" s="51"/>
      <c r="AT690" s="51"/>
      <c r="AU690" s="51"/>
      <c r="AV690" s="42"/>
      <c r="AW690" s="42"/>
      <c r="AX690" s="42"/>
      <c r="AY690" s="42"/>
      <c r="AZ690" s="42"/>
      <c r="BA690" s="42"/>
    </row>
    <row r="691" ht="20.25" customHeight="1">
      <c r="B691" s="41"/>
      <c r="C691" s="42"/>
      <c r="D691" s="43"/>
      <c r="E691" s="44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8"/>
      <c r="W691" s="49"/>
      <c r="X691" s="49"/>
      <c r="Y691" s="42"/>
      <c r="Z691" s="42"/>
      <c r="AA691" s="50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42"/>
      <c r="AP691" s="42"/>
      <c r="AQ691" s="42"/>
      <c r="AR691" s="42"/>
      <c r="AS691" s="51"/>
      <c r="AT691" s="51"/>
      <c r="AU691" s="51"/>
      <c r="AV691" s="42"/>
      <c r="AW691" s="42"/>
      <c r="AX691" s="42"/>
      <c r="AY691" s="42"/>
      <c r="AZ691" s="42"/>
      <c r="BA691" s="42"/>
    </row>
    <row r="692" ht="20.25" customHeight="1">
      <c r="B692" s="41"/>
      <c r="C692" s="42"/>
      <c r="D692" s="43"/>
      <c r="E692" s="44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8"/>
      <c r="W692" s="49"/>
      <c r="X692" s="49"/>
      <c r="Y692" s="42"/>
      <c r="Z692" s="42"/>
      <c r="AA692" s="50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42"/>
      <c r="AP692" s="42"/>
      <c r="AQ692" s="42"/>
      <c r="AR692" s="42"/>
      <c r="AS692" s="51"/>
      <c r="AT692" s="51"/>
      <c r="AU692" s="51"/>
      <c r="AV692" s="42"/>
      <c r="AW692" s="42"/>
      <c r="AX692" s="42"/>
      <c r="AY692" s="42"/>
      <c r="AZ692" s="42"/>
      <c r="BA692" s="42"/>
    </row>
    <row r="693" ht="20.25" customHeight="1">
      <c r="B693" s="41"/>
      <c r="C693" s="42"/>
      <c r="D693" s="43"/>
      <c r="E693" s="44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8"/>
      <c r="W693" s="49"/>
      <c r="X693" s="49"/>
      <c r="Y693" s="42"/>
      <c r="Z693" s="42"/>
      <c r="AA693" s="50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42"/>
      <c r="AP693" s="42"/>
      <c r="AQ693" s="42"/>
      <c r="AR693" s="42"/>
      <c r="AS693" s="51"/>
      <c r="AT693" s="51"/>
      <c r="AU693" s="51"/>
      <c r="AV693" s="42"/>
      <c r="AW693" s="42"/>
      <c r="AX693" s="42"/>
      <c r="AY693" s="42"/>
      <c r="AZ693" s="42"/>
      <c r="BA693" s="42"/>
    </row>
    <row r="694" ht="20.25" customHeight="1">
      <c r="B694" s="41"/>
      <c r="C694" s="42"/>
      <c r="D694" s="43"/>
      <c r="E694" s="44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8"/>
      <c r="W694" s="49"/>
      <c r="X694" s="49"/>
      <c r="Y694" s="42"/>
      <c r="Z694" s="42"/>
      <c r="AA694" s="50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42"/>
      <c r="AP694" s="42"/>
      <c r="AQ694" s="42"/>
      <c r="AR694" s="42"/>
      <c r="AS694" s="51"/>
      <c r="AT694" s="51"/>
      <c r="AU694" s="51"/>
      <c r="AV694" s="42"/>
      <c r="AW694" s="42"/>
      <c r="AX694" s="42"/>
      <c r="AY694" s="42"/>
      <c r="AZ694" s="42"/>
      <c r="BA694" s="42"/>
    </row>
    <row r="695" ht="20.25" customHeight="1">
      <c r="B695" s="41"/>
      <c r="C695" s="42"/>
      <c r="D695" s="43"/>
      <c r="E695" s="44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8"/>
      <c r="W695" s="49"/>
      <c r="X695" s="49"/>
      <c r="Y695" s="42"/>
      <c r="Z695" s="42"/>
      <c r="AA695" s="50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42"/>
      <c r="AP695" s="42"/>
      <c r="AQ695" s="42"/>
      <c r="AR695" s="42"/>
      <c r="AS695" s="51"/>
      <c r="AT695" s="51"/>
      <c r="AU695" s="51"/>
      <c r="AV695" s="42"/>
      <c r="AW695" s="42"/>
      <c r="AX695" s="42"/>
      <c r="AY695" s="42"/>
      <c r="AZ695" s="42"/>
      <c r="BA695" s="42"/>
    </row>
    <row r="696" ht="20.25" customHeight="1">
      <c r="B696" s="41"/>
      <c r="C696" s="42"/>
      <c r="D696" s="43"/>
      <c r="E696" s="44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8"/>
      <c r="W696" s="49"/>
      <c r="X696" s="49"/>
      <c r="Y696" s="42"/>
      <c r="Z696" s="42"/>
      <c r="AA696" s="50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42"/>
      <c r="AP696" s="42"/>
      <c r="AQ696" s="42"/>
      <c r="AR696" s="42"/>
      <c r="AS696" s="51"/>
      <c r="AT696" s="51"/>
      <c r="AU696" s="51"/>
      <c r="AV696" s="42"/>
      <c r="AW696" s="42"/>
      <c r="AX696" s="42"/>
      <c r="AY696" s="42"/>
      <c r="AZ696" s="42"/>
      <c r="BA696" s="42"/>
    </row>
    <row r="697" ht="20.25" customHeight="1">
      <c r="B697" s="41"/>
      <c r="C697" s="42"/>
      <c r="D697" s="43"/>
      <c r="E697" s="44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8"/>
      <c r="W697" s="49"/>
      <c r="X697" s="49"/>
      <c r="Y697" s="42"/>
      <c r="Z697" s="42"/>
      <c r="AA697" s="50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42"/>
      <c r="AP697" s="42"/>
      <c r="AQ697" s="42"/>
      <c r="AR697" s="42"/>
      <c r="AS697" s="51"/>
      <c r="AT697" s="51"/>
      <c r="AU697" s="51"/>
      <c r="AV697" s="42"/>
      <c r="AW697" s="42"/>
      <c r="AX697" s="42"/>
      <c r="AY697" s="42"/>
      <c r="AZ697" s="42"/>
      <c r="BA697" s="42"/>
    </row>
    <row r="698" ht="20.25" customHeight="1">
      <c r="B698" s="41"/>
      <c r="C698" s="42"/>
      <c r="D698" s="43"/>
      <c r="E698" s="44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8"/>
      <c r="W698" s="49"/>
      <c r="X698" s="49"/>
      <c r="Y698" s="42"/>
      <c r="Z698" s="42"/>
      <c r="AA698" s="50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42"/>
      <c r="AP698" s="42"/>
      <c r="AQ698" s="42"/>
      <c r="AR698" s="42"/>
      <c r="AS698" s="51"/>
      <c r="AT698" s="51"/>
      <c r="AU698" s="51"/>
      <c r="AV698" s="42"/>
      <c r="AW698" s="42"/>
      <c r="AX698" s="42"/>
      <c r="AY698" s="42"/>
      <c r="AZ698" s="42"/>
      <c r="BA698" s="42"/>
    </row>
    <row r="699" ht="20.25" customHeight="1">
      <c r="B699" s="41"/>
      <c r="C699" s="42"/>
      <c r="D699" s="43"/>
      <c r="E699" s="44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8"/>
      <c r="W699" s="49"/>
      <c r="X699" s="49"/>
      <c r="Y699" s="42"/>
      <c r="Z699" s="42"/>
      <c r="AA699" s="50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42"/>
      <c r="AP699" s="42"/>
      <c r="AQ699" s="42"/>
      <c r="AR699" s="42"/>
      <c r="AS699" s="51"/>
      <c r="AT699" s="51"/>
      <c r="AU699" s="51"/>
      <c r="AV699" s="42"/>
      <c r="AW699" s="42"/>
      <c r="AX699" s="42"/>
      <c r="AY699" s="42"/>
      <c r="AZ699" s="42"/>
      <c r="BA699" s="42"/>
    </row>
    <row r="700" ht="20.25" customHeight="1">
      <c r="B700" s="41"/>
      <c r="C700" s="42"/>
      <c r="D700" s="43"/>
      <c r="E700" s="44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8"/>
      <c r="W700" s="49"/>
      <c r="X700" s="49"/>
      <c r="Y700" s="42"/>
      <c r="Z700" s="42"/>
      <c r="AA700" s="50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42"/>
      <c r="AP700" s="42"/>
      <c r="AQ700" s="42"/>
      <c r="AR700" s="42"/>
      <c r="AS700" s="51"/>
      <c r="AT700" s="51"/>
      <c r="AU700" s="51"/>
      <c r="AV700" s="42"/>
      <c r="AW700" s="42"/>
      <c r="AX700" s="42"/>
      <c r="AY700" s="42"/>
      <c r="AZ700" s="42"/>
      <c r="BA700" s="42"/>
    </row>
    <row r="701" ht="20.25" customHeight="1">
      <c r="B701" s="41"/>
      <c r="C701" s="42"/>
      <c r="D701" s="43"/>
      <c r="E701" s="44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8"/>
      <c r="W701" s="49"/>
      <c r="X701" s="49"/>
      <c r="Y701" s="42"/>
      <c r="Z701" s="42"/>
      <c r="AA701" s="50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42"/>
      <c r="AP701" s="42"/>
      <c r="AQ701" s="42"/>
      <c r="AR701" s="42"/>
      <c r="AS701" s="51"/>
      <c r="AT701" s="51"/>
      <c r="AU701" s="51"/>
      <c r="AV701" s="42"/>
      <c r="AW701" s="42"/>
      <c r="AX701" s="42"/>
      <c r="AY701" s="42"/>
      <c r="AZ701" s="42"/>
      <c r="BA701" s="42"/>
    </row>
    <row r="702" ht="20.25" customHeight="1">
      <c r="B702" s="41"/>
      <c r="C702" s="42"/>
      <c r="D702" s="43"/>
      <c r="E702" s="44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8"/>
      <c r="W702" s="49"/>
      <c r="X702" s="49"/>
      <c r="Y702" s="42"/>
      <c r="Z702" s="42"/>
      <c r="AA702" s="50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42"/>
      <c r="AP702" s="42"/>
      <c r="AQ702" s="42"/>
      <c r="AR702" s="42"/>
      <c r="AS702" s="51"/>
      <c r="AT702" s="51"/>
      <c r="AU702" s="51"/>
      <c r="AV702" s="42"/>
      <c r="AW702" s="42"/>
      <c r="AX702" s="42"/>
      <c r="AY702" s="42"/>
      <c r="AZ702" s="42"/>
      <c r="BA702" s="42"/>
    </row>
    <row r="703" ht="20.25" customHeight="1">
      <c r="B703" s="41"/>
      <c r="C703" s="42"/>
      <c r="D703" s="43"/>
      <c r="E703" s="44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8"/>
      <c r="W703" s="49"/>
      <c r="X703" s="49"/>
      <c r="Y703" s="42"/>
      <c r="Z703" s="42"/>
      <c r="AA703" s="50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42"/>
      <c r="AP703" s="42"/>
      <c r="AQ703" s="42"/>
      <c r="AR703" s="42"/>
      <c r="AS703" s="51"/>
      <c r="AT703" s="51"/>
      <c r="AU703" s="51"/>
      <c r="AV703" s="42"/>
      <c r="AW703" s="42"/>
      <c r="AX703" s="42"/>
      <c r="AY703" s="42"/>
      <c r="AZ703" s="42"/>
      <c r="BA703" s="42"/>
    </row>
    <row r="704" ht="20.25" customHeight="1">
      <c r="B704" s="41"/>
      <c r="C704" s="42"/>
      <c r="D704" s="43"/>
      <c r="E704" s="44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8"/>
      <c r="W704" s="49"/>
      <c r="X704" s="49"/>
      <c r="Y704" s="42"/>
      <c r="Z704" s="42"/>
      <c r="AA704" s="50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42"/>
      <c r="AP704" s="42"/>
      <c r="AQ704" s="42"/>
      <c r="AR704" s="42"/>
      <c r="AS704" s="51"/>
      <c r="AT704" s="51"/>
      <c r="AU704" s="51"/>
      <c r="AV704" s="42"/>
      <c r="AW704" s="42"/>
      <c r="AX704" s="42"/>
      <c r="AY704" s="42"/>
      <c r="AZ704" s="42"/>
      <c r="BA704" s="42"/>
    </row>
    <row r="705" ht="20.25" customHeight="1">
      <c r="B705" s="41"/>
      <c r="C705" s="42"/>
      <c r="D705" s="43"/>
      <c r="E705" s="44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8"/>
      <c r="W705" s="49"/>
      <c r="X705" s="49"/>
      <c r="Y705" s="42"/>
      <c r="Z705" s="42"/>
      <c r="AA705" s="50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42"/>
      <c r="AP705" s="42"/>
      <c r="AQ705" s="42"/>
      <c r="AR705" s="42"/>
      <c r="AS705" s="51"/>
      <c r="AT705" s="51"/>
      <c r="AU705" s="51"/>
      <c r="AV705" s="42"/>
      <c r="AW705" s="42"/>
      <c r="AX705" s="42"/>
      <c r="AY705" s="42"/>
      <c r="AZ705" s="42"/>
      <c r="BA705" s="42"/>
    </row>
    <row r="706" ht="20.25" customHeight="1">
      <c r="B706" s="41"/>
      <c r="C706" s="42"/>
      <c r="D706" s="43"/>
      <c r="E706" s="44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8"/>
      <c r="W706" s="49"/>
      <c r="X706" s="49"/>
      <c r="Y706" s="42"/>
      <c r="Z706" s="42"/>
      <c r="AA706" s="50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42"/>
      <c r="AP706" s="42"/>
      <c r="AQ706" s="42"/>
      <c r="AR706" s="42"/>
      <c r="AS706" s="51"/>
      <c r="AT706" s="51"/>
      <c r="AU706" s="51"/>
      <c r="AV706" s="42"/>
      <c r="AW706" s="42"/>
      <c r="AX706" s="42"/>
      <c r="AY706" s="42"/>
      <c r="AZ706" s="42"/>
      <c r="BA706" s="42"/>
    </row>
    <row r="707" ht="20.25" customHeight="1">
      <c r="B707" s="41"/>
      <c r="C707" s="42"/>
      <c r="D707" s="43"/>
      <c r="E707" s="44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8"/>
      <c r="W707" s="49"/>
      <c r="X707" s="49"/>
      <c r="Y707" s="42"/>
      <c r="Z707" s="42"/>
      <c r="AA707" s="50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42"/>
      <c r="AP707" s="42"/>
      <c r="AQ707" s="42"/>
      <c r="AR707" s="42"/>
      <c r="AS707" s="51"/>
      <c r="AT707" s="51"/>
      <c r="AU707" s="51"/>
      <c r="AV707" s="42"/>
      <c r="AW707" s="42"/>
      <c r="AX707" s="42"/>
      <c r="AY707" s="42"/>
      <c r="AZ707" s="42"/>
      <c r="BA707" s="42"/>
    </row>
    <row r="708" ht="20.25" customHeight="1">
      <c r="B708" s="41"/>
      <c r="C708" s="42"/>
      <c r="D708" s="43"/>
      <c r="E708" s="44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8"/>
      <c r="W708" s="49"/>
      <c r="X708" s="49"/>
      <c r="Y708" s="42"/>
      <c r="Z708" s="42"/>
      <c r="AA708" s="50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42"/>
      <c r="AP708" s="42"/>
      <c r="AQ708" s="42"/>
      <c r="AR708" s="42"/>
      <c r="AS708" s="51"/>
      <c r="AT708" s="51"/>
      <c r="AU708" s="51"/>
      <c r="AV708" s="42"/>
      <c r="AW708" s="42"/>
      <c r="AX708" s="42"/>
      <c r="AY708" s="42"/>
      <c r="AZ708" s="42"/>
      <c r="BA708" s="42"/>
    </row>
    <row r="709" ht="20.25" customHeight="1">
      <c r="B709" s="41"/>
      <c r="C709" s="42"/>
      <c r="D709" s="43"/>
      <c r="E709" s="44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8"/>
      <c r="W709" s="49"/>
      <c r="X709" s="49"/>
      <c r="Y709" s="42"/>
      <c r="Z709" s="42"/>
      <c r="AA709" s="50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42"/>
      <c r="AP709" s="42"/>
      <c r="AQ709" s="42"/>
      <c r="AR709" s="42"/>
      <c r="AS709" s="51"/>
      <c r="AT709" s="51"/>
      <c r="AU709" s="51"/>
      <c r="AV709" s="42"/>
      <c r="AW709" s="42"/>
      <c r="AX709" s="42"/>
      <c r="AY709" s="42"/>
      <c r="AZ709" s="42"/>
      <c r="BA709" s="42"/>
    </row>
    <row r="710" ht="20.25" customHeight="1">
      <c r="B710" s="41"/>
      <c r="C710" s="42"/>
      <c r="D710" s="43"/>
      <c r="E710" s="44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8"/>
      <c r="W710" s="49"/>
      <c r="X710" s="49"/>
      <c r="Y710" s="42"/>
      <c r="Z710" s="42"/>
      <c r="AA710" s="50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42"/>
      <c r="AP710" s="42"/>
      <c r="AQ710" s="42"/>
      <c r="AR710" s="42"/>
      <c r="AS710" s="51"/>
      <c r="AT710" s="51"/>
      <c r="AU710" s="51"/>
      <c r="AV710" s="42"/>
      <c r="AW710" s="42"/>
      <c r="AX710" s="42"/>
      <c r="AY710" s="42"/>
      <c r="AZ710" s="42"/>
      <c r="BA710" s="42"/>
    </row>
    <row r="711" ht="20.25" customHeight="1">
      <c r="B711" s="41"/>
      <c r="C711" s="42"/>
      <c r="D711" s="43"/>
      <c r="E711" s="44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8"/>
      <c r="W711" s="49"/>
      <c r="X711" s="49"/>
      <c r="Y711" s="42"/>
      <c r="Z711" s="42"/>
      <c r="AA711" s="50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42"/>
      <c r="AP711" s="42"/>
      <c r="AQ711" s="42"/>
      <c r="AR711" s="42"/>
      <c r="AS711" s="51"/>
      <c r="AT711" s="51"/>
      <c r="AU711" s="51"/>
      <c r="AV711" s="42"/>
      <c r="AW711" s="42"/>
      <c r="AX711" s="42"/>
      <c r="AY711" s="42"/>
      <c r="AZ711" s="42"/>
      <c r="BA711" s="42"/>
    </row>
    <row r="712" ht="20.25" customHeight="1">
      <c r="B712" s="41"/>
      <c r="C712" s="42"/>
      <c r="D712" s="43"/>
      <c r="E712" s="44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8"/>
      <c r="W712" s="49"/>
      <c r="X712" s="49"/>
      <c r="Y712" s="42"/>
      <c r="Z712" s="42"/>
      <c r="AA712" s="50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42"/>
      <c r="AP712" s="42"/>
      <c r="AQ712" s="42"/>
      <c r="AR712" s="42"/>
      <c r="AS712" s="51"/>
      <c r="AT712" s="51"/>
      <c r="AU712" s="51"/>
      <c r="AV712" s="42"/>
      <c r="AW712" s="42"/>
      <c r="AX712" s="42"/>
      <c r="AY712" s="42"/>
      <c r="AZ712" s="42"/>
      <c r="BA712" s="42"/>
    </row>
    <row r="713" ht="20.25" customHeight="1">
      <c r="B713" s="41"/>
      <c r="C713" s="42"/>
      <c r="D713" s="43"/>
      <c r="E713" s="44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8"/>
      <c r="W713" s="49"/>
      <c r="X713" s="49"/>
      <c r="Y713" s="42"/>
      <c r="Z713" s="42"/>
      <c r="AA713" s="50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42"/>
      <c r="AP713" s="42"/>
      <c r="AQ713" s="42"/>
      <c r="AR713" s="42"/>
      <c r="AS713" s="51"/>
      <c r="AT713" s="51"/>
      <c r="AU713" s="51"/>
      <c r="AV713" s="42"/>
      <c r="AW713" s="42"/>
      <c r="AX713" s="42"/>
      <c r="AY713" s="42"/>
      <c r="AZ713" s="42"/>
      <c r="BA713" s="42"/>
    </row>
    <row r="714" ht="20.25" customHeight="1">
      <c r="B714" s="41"/>
      <c r="C714" s="42"/>
      <c r="D714" s="43"/>
      <c r="E714" s="44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8"/>
      <c r="W714" s="49"/>
      <c r="X714" s="49"/>
      <c r="Y714" s="42"/>
      <c r="Z714" s="42"/>
      <c r="AA714" s="50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42"/>
      <c r="AP714" s="42"/>
      <c r="AQ714" s="42"/>
      <c r="AR714" s="42"/>
      <c r="AS714" s="51"/>
      <c r="AT714" s="51"/>
      <c r="AU714" s="51"/>
      <c r="AV714" s="42"/>
      <c r="AW714" s="42"/>
      <c r="AX714" s="42"/>
      <c r="AY714" s="42"/>
      <c r="AZ714" s="42"/>
      <c r="BA714" s="42"/>
    </row>
    <row r="715" ht="20.25" customHeight="1">
      <c r="B715" s="41"/>
      <c r="C715" s="42"/>
      <c r="D715" s="43"/>
      <c r="E715" s="44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8"/>
      <c r="W715" s="49"/>
      <c r="X715" s="49"/>
      <c r="Y715" s="42"/>
      <c r="Z715" s="42"/>
      <c r="AA715" s="50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42"/>
      <c r="AP715" s="42"/>
      <c r="AQ715" s="42"/>
      <c r="AR715" s="42"/>
      <c r="AS715" s="51"/>
      <c r="AT715" s="51"/>
      <c r="AU715" s="51"/>
      <c r="AV715" s="42"/>
      <c r="AW715" s="42"/>
      <c r="AX715" s="42"/>
      <c r="AY715" s="42"/>
      <c r="AZ715" s="42"/>
      <c r="BA715" s="42"/>
    </row>
    <row r="716" ht="20.25" customHeight="1">
      <c r="B716" s="41"/>
      <c r="C716" s="42"/>
      <c r="D716" s="43"/>
      <c r="E716" s="44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8"/>
      <c r="W716" s="49"/>
      <c r="X716" s="49"/>
      <c r="Y716" s="42"/>
      <c r="Z716" s="42"/>
      <c r="AA716" s="50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42"/>
      <c r="AP716" s="42"/>
      <c r="AQ716" s="42"/>
      <c r="AR716" s="42"/>
      <c r="AS716" s="51"/>
      <c r="AT716" s="51"/>
      <c r="AU716" s="51"/>
      <c r="AV716" s="42"/>
      <c r="AW716" s="42"/>
      <c r="AX716" s="42"/>
      <c r="AY716" s="42"/>
      <c r="AZ716" s="42"/>
      <c r="BA716" s="42"/>
    </row>
    <row r="717" ht="20.25" customHeight="1">
      <c r="B717" s="41"/>
      <c r="C717" s="42"/>
      <c r="D717" s="43"/>
      <c r="E717" s="44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8"/>
      <c r="W717" s="49"/>
      <c r="X717" s="49"/>
      <c r="Y717" s="42"/>
      <c r="Z717" s="42"/>
      <c r="AA717" s="50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42"/>
      <c r="AP717" s="42"/>
      <c r="AQ717" s="42"/>
      <c r="AR717" s="42"/>
      <c r="AS717" s="51"/>
      <c r="AT717" s="51"/>
      <c r="AU717" s="51"/>
      <c r="AV717" s="42"/>
      <c r="AW717" s="42"/>
      <c r="AX717" s="42"/>
      <c r="AY717" s="42"/>
      <c r="AZ717" s="42"/>
      <c r="BA717" s="42"/>
    </row>
    <row r="718" ht="20.25" customHeight="1">
      <c r="B718" s="41"/>
      <c r="C718" s="42"/>
      <c r="D718" s="43"/>
      <c r="E718" s="44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8"/>
      <c r="W718" s="49"/>
      <c r="X718" s="49"/>
      <c r="Y718" s="42"/>
      <c r="Z718" s="42"/>
      <c r="AA718" s="50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42"/>
      <c r="AP718" s="42"/>
      <c r="AQ718" s="42"/>
      <c r="AR718" s="42"/>
      <c r="AS718" s="51"/>
      <c r="AT718" s="51"/>
      <c r="AU718" s="51"/>
      <c r="AV718" s="42"/>
      <c r="AW718" s="42"/>
      <c r="AX718" s="42"/>
      <c r="AY718" s="42"/>
      <c r="AZ718" s="42"/>
      <c r="BA718" s="42"/>
    </row>
    <row r="719" ht="20.25" customHeight="1">
      <c r="B719" s="41"/>
      <c r="C719" s="42"/>
      <c r="D719" s="43"/>
      <c r="E719" s="44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8"/>
      <c r="W719" s="49"/>
      <c r="X719" s="49"/>
      <c r="Y719" s="42"/>
      <c r="Z719" s="42"/>
      <c r="AA719" s="50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42"/>
      <c r="AP719" s="42"/>
      <c r="AQ719" s="42"/>
      <c r="AR719" s="42"/>
      <c r="AS719" s="51"/>
      <c r="AT719" s="51"/>
      <c r="AU719" s="51"/>
      <c r="AV719" s="42"/>
      <c r="AW719" s="42"/>
      <c r="AX719" s="42"/>
      <c r="AY719" s="42"/>
      <c r="AZ719" s="42"/>
      <c r="BA719" s="42"/>
    </row>
    <row r="720" ht="20.25" customHeight="1">
      <c r="B720" s="41"/>
      <c r="C720" s="42"/>
      <c r="D720" s="43"/>
      <c r="E720" s="44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8"/>
      <c r="W720" s="49"/>
      <c r="X720" s="49"/>
      <c r="Y720" s="42"/>
      <c r="Z720" s="42"/>
      <c r="AA720" s="50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42"/>
      <c r="AP720" s="42"/>
      <c r="AQ720" s="42"/>
      <c r="AR720" s="42"/>
      <c r="AS720" s="51"/>
      <c r="AT720" s="51"/>
      <c r="AU720" s="51"/>
      <c r="AV720" s="42"/>
      <c r="AW720" s="42"/>
      <c r="AX720" s="42"/>
      <c r="AY720" s="42"/>
      <c r="AZ720" s="42"/>
      <c r="BA720" s="42"/>
    </row>
    <row r="721" ht="20.25" customHeight="1">
      <c r="B721" s="41"/>
      <c r="C721" s="42"/>
      <c r="D721" s="43"/>
      <c r="E721" s="44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8"/>
      <c r="W721" s="49"/>
      <c r="X721" s="49"/>
      <c r="Y721" s="42"/>
      <c r="Z721" s="42"/>
      <c r="AA721" s="50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42"/>
      <c r="AP721" s="42"/>
      <c r="AQ721" s="42"/>
      <c r="AR721" s="42"/>
      <c r="AS721" s="51"/>
      <c r="AT721" s="51"/>
      <c r="AU721" s="51"/>
      <c r="AV721" s="42"/>
      <c r="AW721" s="42"/>
      <c r="AX721" s="42"/>
      <c r="AY721" s="42"/>
      <c r="AZ721" s="42"/>
      <c r="BA721" s="42"/>
    </row>
    <row r="722" ht="20.25" customHeight="1">
      <c r="B722" s="41"/>
      <c r="C722" s="42"/>
      <c r="D722" s="43"/>
      <c r="E722" s="44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8"/>
      <c r="W722" s="49"/>
      <c r="X722" s="49"/>
      <c r="Y722" s="42"/>
      <c r="Z722" s="42"/>
      <c r="AA722" s="50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42"/>
      <c r="AP722" s="42"/>
      <c r="AQ722" s="42"/>
      <c r="AR722" s="42"/>
      <c r="AS722" s="51"/>
      <c r="AT722" s="51"/>
      <c r="AU722" s="51"/>
      <c r="AV722" s="42"/>
      <c r="AW722" s="42"/>
      <c r="AX722" s="42"/>
      <c r="AY722" s="42"/>
      <c r="AZ722" s="42"/>
      <c r="BA722" s="42"/>
    </row>
    <row r="723" ht="20.25" customHeight="1">
      <c r="B723" s="41"/>
      <c r="C723" s="42"/>
      <c r="D723" s="43"/>
      <c r="E723" s="44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8"/>
      <c r="W723" s="49"/>
      <c r="X723" s="49"/>
      <c r="Y723" s="42"/>
      <c r="Z723" s="42"/>
      <c r="AA723" s="50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42"/>
      <c r="AP723" s="42"/>
      <c r="AQ723" s="42"/>
      <c r="AR723" s="42"/>
      <c r="AS723" s="51"/>
      <c r="AT723" s="51"/>
      <c r="AU723" s="51"/>
      <c r="AV723" s="42"/>
      <c r="AW723" s="42"/>
      <c r="AX723" s="42"/>
      <c r="AY723" s="42"/>
      <c r="AZ723" s="42"/>
      <c r="BA723" s="42"/>
    </row>
    <row r="724" ht="20.25" customHeight="1">
      <c r="B724" s="41"/>
      <c r="C724" s="42"/>
      <c r="D724" s="43"/>
      <c r="E724" s="44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8"/>
      <c r="W724" s="49"/>
      <c r="X724" s="49"/>
      <c r="Y724" s="42"/>
      <c r="Z724" s="42"/>
      <c r="AA724" s="50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42"/>
      <c r="AP724" s="42"/>
      <c r="AQ724" s="42"/>
      <c r="AR724" s="42"/>
      <c r="AS724" s="51"/>
      <c r="AT724" s="51"/>
      <c r="AU724" s="51"/>
      <c r="AV724" s="42"/>
      <c r="AW724" s="42"/>
      <c r="AX724" s="42"/>
      <c r="AY724" s="42"/>
      <c r="AZ724" s="42"/>
      <c r="BA724" s="42"/>
    </row>
    <row r="725" ht="20.25" customHeight="1">
      <c r="B725" s="41"/>
      <c r="C725" s="42"/>
      <c r="D725" s="43"/>
      <c r="E725" s="44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8"/>
      <c r="W725" s="49"/>
      <c r="X725" s="49"/>
      <c r="Y725" s="42"/>
      <c r="Z725" s="42"/>
      <c r="AA725" s="50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42"/>
      <c r="AP725" s="42"/>
      <c r="AQ725" s="42"/>
      <c r="AR725" s="42"/>
      <c r="AS725" s="51"/>
      <c r="AT725" s="51"/>
      <c r="AU725" s="51"/>
      <c r="AV725" s="42"/>
      <c r="AW725" s="42"/>
      <c r="AX725" s="42"/>
      <c r="AY725" s="42"/>
      <c r="AZ725" s="42"/>
      <c r="BA725" s="42"/>
    </row>
    <row r="726" ht="20.25" customHeight="1">
      <c r="B726" s="41"/>
      <c r="C726" s="42"/>
      <c r="D726" s="43"/>
      <c r="E726" s="44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8"/>
      <c r="W726" s="49"/>
      <c r="X726" s="49"/>
      <c r="Y726" s="42"/>
      <c r="Z726" s="42"/>
      <c r="AA726" s="50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42"/>
      <c r="AP726" s="42"/>
      <c r="AQ726" s="42"/>
      <c r="AR726" s="42"/>
      <c r="AS726" s="51"/>
      <c r="AT726" s="51"/>
      <c r="AU726" s="51"/>
      <c r="AV726" s="42"/>
      <c r="AW726" s="42"/>
      <c r="AX726" s="42"/>
      <c r="AY726" s="42"/>
      <c r="AZ726" s="42"/>
      <c r="BA726" s="42"/>
    </row>
    <row r="727" ht="20.25" customHeight="1">
      <c r="B727" s="41"/>
      <c r="C727" s="42"/>
      <c r="D727" s="43"/>
      <c r="E727" s="44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8"/>
      <c r="W727" s="49"/>
      <c r="X727" s="49"/>
      <c r="Y727" s="42"/>
      <c r="Z727" s="42"/>
      <c r="AA727" s="50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42"/>
      <c r="AP727" s="42"/>
      <c r="AQ727" s="42"/>
      <c r="AR727" s="42"/>
      <c r="AS727" s="51"/>
      <c r="AT727" s="51"/>
      <c r="AU727" s="51"/>
      <c r="AV727" s="42"/>
      <c r="AW727" s="42"/>
      <c r="AX727" s="42"/>
      <c r="AY727" s="42"/>
      <c r="AZ727" s="42"/>
      <c r="BA727" s="42"/>
    </row>
    <row r="728" ht="20.25" customHeight="1">
      <c r="B728" s="41"/>
      <c r="C728" s="42"/>
      <c r="D728" s="43"/>
      <c r="E728" s="44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8"/>
      <c r="W728" s="49"/>
      <c r="X728" s="49"/>
      <c r="Y728" s="42"/>
      <c r="Z728" s="42"/>
      <c r="AA728" s="50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42"/>
      <c r="AP728" s="42"/>
      <c r="AQ728" s="42"/>
      <c r="AR728" s="42"/>
      <c r="AS728" s="51"/>
      <c r="AT728" s="51"/>
      <c r="AU728" s="51"/>
      <c r="AV728" s="42"/>
      <c r="AW728" s="42"/>
      <c r="AX728" s="42"/>
      <c r="AY728" s="42"/>
      <c r="AZ728" s="42"/>
      <c r="BA728" s="42"/>
    </row>
    <row r="729" ht="20.25" customHeight="1">
      <c r="B729" s="41"/>
      <c r="C729" s="42"/>
      <c r="D729" s="43"/>
      <c r="E729" s="44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8"/>
      <c r="W729" s="49"/>
      <c r="X729" s="49"/>
      <c r="Y729" s="42"/>
      <c r="Z729" s="42"/>
      <c r="AA729" s="50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42"/>
      <c r="AP729" s="42"/>
      <c r="AQ729" s="42"/>
      <c r="AR729" s="42"/>
      <c r="AS729" s="51"/>
      <c r="AT729" s="51"/>
      <c r="AU729" s="51"/>
      <c r="AV729" s="42"/>
      <c r="AW729" s="42"/>
      <c r="AX729" s="42"/>
      <c r="AY729" s="42"/>
      <c r="AZ729" s="42"/>
      <c r="BA729" s="42"/>
    </row>
    <row r="730" ht="20.25" customHeight="1">
      <c r="B730" s="41"/>
      <c r="C730" s="42"/>
      <c r="D730" s="43"/>
      <c r="E730" s="44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8"/>
      <c r="W730" s="49"/>
      <c r="X730" s="49"/>
      <c r="Y730" s="42"/>
      <c r="Z730" s="42"/>
      <c r="AA730" s="50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42"/>
      <c r="AP730" s="42"/>
      <c r="AQ730" s="42"/>
      <c r="AR730" s="42"/>
      <c r="AS730" s="51"/>
      <c r="AT730" s="51"/>
      <c r="AU730" s="51"/>
      <c r="AV730" s="42"/>
      <c r="AW730" s="42"/>
      <c r="AX730" s="42"/>
      <c r="AY730" s="42"/>
      <c r="AZ730" s="42"/>
      <c r="BA730" s="42"/>
    </row>
    <row r="731" ht="20.25" customHeight="1">
      <c r="B731" s="41"/>
      <c r="C731" s="42"/>
      <c r="D731" s="43"/>
      <c r="E731" s="44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8"/>
      <c r="W731" s="49"/>
      <c r="X731" s="49"/>
      <c r="Y731" s="42"/>
      <c r="Z731" s="42"/>
      <c r="AA731" s="50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42"/>
      <c r="AP731" s="42"/>
      <c r="AQ731" s="42"/>
      <c r="AR731" s="42"/>
      <c r="AS731" s="51"/>
      <c r="AT731" s="51"/>
      <c r="AU731" s="51"/>
      <c r="AV731" s="42"/>
      <c r="AW731" s="42"/>
      <c r="AX731" s="42"/>
      <c r="AY731" s="42"/>
      <c r="AZ731" s="42"/>
      <c r="BA731" s="42"/>
    </row>
    <row r="732" ht="20.25" customHeight="1">
      <c r="B732" s="41"/>
      <c r="C732" s="42"/>
      <c r="D732" s="43"/>
      <c r="E732" s="44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8"/>
      <c r="W732" s="49"/>
      <c r="X732" s="49"/>
      <c r="Y732" s="42"/>
      <c r="Z732" s="42"/>
      <c r="AA732" s="50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42"/>
      <c r="AP732" s="42"/>
      <c r="AQ732" s="42"/>
      <c r="AR732" s="42"/>
      <c r="AS732" s="51"/>
      <c r="AT732" s="51"/>
      <c r="AU732" s="51"/>
      <c r="AV732" s="42"/>
      <c r="AW732" s="42"/>
      <c r="AX732" s="42"/>
      <c r="AY732" s="42"/>
      <c r="AZ732" s="42"/>
      <c r="BA732" s="42"/>
    </row>
    <row r="733" ht="20.25" customHeight="1">
      <c r="B733" s="41"/>
      <c r="C733" s="42"/>
      <c r="D733" s="43"/>
      <c r="E733" s="44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8"/>
      <c r="W733" s="49"/>
      <c r="X733" s="49"/>
      <c r="Y733" s="42"/>
      <c r="Z733" s="42"/>
      <c r="AA733" s="50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42"/>
      <c r="AP733" s="42"/>
      <c r="AQ733" s="42"/>
      <c r="AR733" s="42"/>
      <c r="AS733" s="51"/>
      <c r="AT733" s="51"/>
      <c r="AU733" s="51"/>
      <c r="AV733" s="42"/>
      <c r="AW733" s="42"/>
      <c r="AX733" s="42"/>
      <c r="AY733" s="42"/>
      <c r="AZ733" s="42"/>
      <c r="BA733" s="42"/>
    </row>
    <row r="734" ht="20.25" customHeight="1">
      <c r="B734" s="41"/>
      <c r="C734" s="42"/>
      <c r="D734" s="43"/>
      <c r="E734" s="44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8"/>
      <c r="W734" s="49"/>
      <c r="X734" s="49"/>
      <c r="Y734" s="42"/>
      <c r="Z734" s="42"/>
      <c r="AA734" s="50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42"/>
      <c r="AP734" s="42"/>
      <c r="AQ734" s="42"/>
      <c r="AR734" s="42"/>
      <c r="AS734" s="51"/>
      <c r="AT734" s="51"/>
      <c r="AU734" s="51"/>
      <c r="AV734" s="42"/>
      <c r="AW734" s="42"/>
      <c r="AX734" s="42"/>
      <c r="AY734" s="42"/>
      <c r="AZ734" s="42"/>
      <c r="BA734" s="42"/>
    </row>
    <row r="735" ht="20.25" customHeight="1">
      <c r="B735" s="41"/>
      <c r="C735" s="42"/>
      <c r="D735" s="43"/>
      <c r="E735" s="44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8"/>
      <c r="W735" s="49"/>
      <c r="X735" s="49"/>
      <c r="Y735" s="42"/>
      <c r="Z735" s="42"/>
      <c r="AA735" s="50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42"/>
      <c r="AP735" s="42"/>
      <c r="AQ735" s="42"/>
      <c r="AR735" s="42"/>
      <c r="AS735" s="51"/>
      <c r="AT735" s="51"/>
      <c r="AU735" s="51"/>
      <c r="AV735" s="42"/>
      <c r="AW735" s="42"/>
      <c r="AX735" s="42"/>
      <c r="AY735" s="42"/>
      <c r="AZ735" s="42"/>
      <c r="BA735" s="42"/>
    </row>
    <row r="736" ht="20.25" customHeight="1">
      <c r="B736" s="41"/>
      <c r="C736" s="42"/>
      <c r="D736" s="43"/>
      <c r="E736" s="44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8"/>
      <c r="W736" s="49"/>
      <c r="X736" s="49"/>
      <c r="Y736" s="42"/>
      <c r="Z736" s="42"/>
      <c r="AA736" s="50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42"/>
      <c r="AP736" s="42"/>
      <c r="AQ736" s="42"/>
      <c r="AR736" s="42"/>
      <c r="AS736" s="51"/>
      <c r="AT736" s="51"/>
      <c r="AU736" s="51"/>
      <c r="AV736" s="42"/>
      <c r="AW736" s="42"/>
      <c r="AX736" s="42"/>
      <c r="AY736" s="42"/>
      <c r="AZ736" s="42"/>
      <c r="BA736" s="42"/>
    </row>
    <row r="737" ht="20.25" customHeight="1">
      <c r="B737" s="41"/>
      <c r="C737" s="42"/>
      <c r="D737" s="43"/>
      <c r="E737" s="44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8"/>
      <c r="W737" s="49"/>
      <c r="X737" s="49"/>
      <c r="Y737" s="42"/>
      <c r="Z737" s="42"/>
      <c r="AA737" s="50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42"/>
      <c r="AP737" s="42"/>
      <c r="AQ737" s="42"/>
      <c r="AR737" s="42"/>
      <c r="AS737" s="51"/>
      <c r="AT737" s="51"/>
      <c r="AU737" s="51"/>
      <c r="AV737" s="42"/>
      <c r="AW737" s="42"/>
      <c r="AX737" s="42"/>
      <c r="AY737" s="42"/>
      <c r="AZ737" s="42"/>
      <c r="BA737" s="42"/>
    </row>
    <row r="738" ht="20.25" customHeight="1">
      <c r="B738" s="41"/>
      <c r="C738" s="42"/>
      <c r="D738" s="43"/>
      <c r="E738" s="44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8"/>
      <c r="W738" s="49"/>
      <c r="X738" s="49"/>
      <c r="Y738" s="42"/>
      <c r="Z738" s="42"/>
      <c r="AA738" s="50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42"/>
      <c r="AP738" s="42"/>
      <c r="AQ738" s="42"/>
      <c r="AR738" s="42"/>
      <c r="AS738" s="51"/>
      <c r="AT738" s="51"/>
      <c r="AU738" s="51"/>
      <c r="AV738" s="42"/>
      <c r="AW738" s="42"/>
      <c r="AX738" s="42"/>
      <c r="AY738" s="42"/>
      <c r="AZ738" s="42"/>
      <c r="BA738" s="42"/>
    </row>
    <row r="739" ht="20.25" customHeight="1">
      <c r="B739" s="41"/>
      <c r="C739" s="42"/>
      <c r="D739" s="43"/>
      <c r="E739" s="44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8"/>
      <c r="W739" s="49"/>
      <c r="X739" s="49"/>
      <c r="Y739" s="42"/>
      <c r="Z739" s="42"/>
      <c r="AA739" s="50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42"/>
      <c r="AP739" s="42"/>
      <c r="AQ739" s="42"/>
      <c r="AR739" s="42"/>
      <c r="AS739" s="51"/>
      <c r="AT739" s="51"/>
      <c r="AU739" s="51"/>
      <c r="AV739" s="42"/>
      <c r="AW739" s="42"/>
      <c r="AX739" s="42"/>
      <c r="AY739" s="42"/>
      <c r="AZ739" s="42"/>
      <c r="BA739" s="42"/>
    </row>
    <row r="740" ht="20.25" customHeight="1">
      <c r="B740" s="41"/>
      <c r="C740" s="42"/>
      <c r="D740" s="43"/>
      <c r="E740" s="44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8"/>
      <c r="W740" s="49"/>
      <c r="X740" s="49"/>
      <c r="Y740" s="42"/>
      <c r="Z740" s="42"/>
      <c r="AA740" s="50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42"/>
      <c r="AP740" s="42"/>
      <c r="AQ740" s="42"/>
      <c r="AR740" s="42"/>
      <c r="AS740" s="51"/>
      <c r="AT740" s="51"/>
      <c r="AU740" s="51"/>
      <c r="AV740" s="42"/>
      <c r="AW740" s="42"/>
      <c r="AX740" s="42"/>
      <c r="AY740" s="42"/>
      <c r="AZ740" s="42"/>
      <c r="BA740" s="42"/>
    </row>
    <row r="741" ht="20.25" customHeight="1">
      <c r="B741" s="41"/>
      <c r="C741" s="42"/>
      <c r="D741" s="43"/>
      <c r="E741" s="44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8"/>
      <c r="W741" s="49"/>
      <c r="X741" s="49"/>
      <c r="Y741" s="42"/>
      <c r="Z741" s="42"/>
      <c r="AA741" s="50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42"/>
      <c r="AP741" s="42"/>
      <c r="AQ741" s="42"/>
      <c r="AR741" s="42"/>
      <c r="AS741" s="51"/>
      <c r="AT741" s="51"/>
      <c r="AU741" s="51"/>
      <c r="AV741" s="42"/>
      <c r="AW741" s="42"/>
      <c r="AX741" s="42"/>
      <c r="AY741" s="42"/>
      <c r="AZ741" s="42"/>
      <c r="BA741" s="42"/>
    </row>
    <row r="742" ht="20.25" customHeight="1">
      <c r="B742" s="41"/>
      <c r="C742" s="42"/>
      <c r="D742" s="43"/>
      <c r="E742" s="44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8"/>
      <c r="W742" s="49"/>
      <c r="X742" s="49"/>
      <c r="Y742" s="42"/>
      <c r="Z742" s="42"/>
      <c r="AA742" s="50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42"/>
      <c r="AP742" s="42"/>
      <c r="AQ742" s="42"/>
      <c r="AR742" s="42"/>
      <c r="AS742" s="51"/>
      <c r="AT742" s="51"/>
      <c r="AU742" s="51"/>
      <c r="AV742" s="42"/>
      <c r="AW742" s="42"/>
      <c r="AX742" s="42"/>
      <c r="AY742" s="42"/>
      <c r="AZ742" s="42"/>
      <c r="BA742" s="42"/>
    </row>
    <row r="743" ht="20.25" customHeight="1">
      <c r="B743" s="41"/>
      <c r="C743" s="42"/>
      <c r="D743" s="43"/>
      <c r="E743" s="44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8"/>
      <c r="W743" s="49"/>
      <c r="X743" s="49"/>
      <c r="Y743" s="42"/>
      <c r="Z743" s="42"/>
      <c r="AA743" s="50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42"/>
      <c r="AP743" s="42"/>
      <c r="AQ743" s="42"/>
      <c r="AR743" s="42"/>
      <c r="AS743" s="51"/>
      <c r="AT743" s="51"/>
      <c r="AU743" s="51"/>
      <c r="AV743" s="42"/>
      <c r="AW743" s="42"/>
      <c r="AX743" s="42"/>
      <c r="AY743" s="42"/>
      <c r="AZ743" s="42"/>
      <c r="BA743" s="42"/>
    </row>
    <row r="744" ht="20.25" customHeight="1">
      <c r="B744" s="41"/>
      <c r="C744" s="42"/>
      <c r="D744" s="43"/>
      <c r="E744" s="44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8"/>
      <c r="W744" s="49"/>
      <c r="X744" s="49"/>
      <c r="Y744" s="42"/>
      <c r="Z744" s="42"/>
      <c r="AA744" s="50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42"/>
      <c r="AP744" s="42"/>
      <c r="AQ744" s="42"/>
      <c r="AR744" s="42"/>
      <c r="AS744" s="51"/>
      <c r="AT744" s="51"/>
      <c r="AU744" s="51"/>
      <c r="AV744" s="42"/>
      <c r="AW744" s="42"/>
      <c r="AX744" s="42"/>
      <c r="AY744" s="42"/>
      <c r="AZ744" s="42"/>
      <c r="BA744" s="42"/>
    </row>
    <row r="745" ht="20.25" customHeight="1">
      <c r="B745" s="41"/>
      <c r="C745" s="42"/>
      <c r="D745" s="43"/>
      <c r="E745" s="44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8"/>
      <c r="W745" s="49"/>
      <c r="X745" s="49"/>
      <c r="Y745" s="42"/>
      <c r="Z745" s="42"/>
      <c r="AA745" s="50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42"/>
      <c r="AP745" s="42"/>
      <c r="AQ745" s="42"/>
      <c r="AR745" s="42"/>
      <c r="AS745" s="51"/>
      <c r="AT745" s="51"/>
      <c r="AU745" s="51"/>
      <c r="AV745" s="42"/>
      <c r="AW745" s="42"/>
      <c r="AX745" s="42"/>
      <c r="AY745" s="42"/>
      <c r="AZ745" s="42"/>
      <c r="BA745" s="42"/>
    </row>
    <row r="746" ht="20.25" customHeight="1">
      <c r="B746" s="41"/>
      <c r="C746" s="42"/>
      <c r="D746" s="43"/>
      <c r="E746" s="44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8"/>
      <c r="W746" s="49"/>
      <c r="X746" s="49"/>
      <c r="Y746" s="42"/>
      <c r="Z746" s="42"/>
      <c r="AA746" s="50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42"/>
      <c r="AP746" s="42"/>
      <c r="AQ746" s="42"/>
      <c r="AR746" s="42"/>
      <c r="AS746" s="51"/>
      <c r="AT746" s="51"/>
      <c r="AU746" s="51"/>
      <c r="AV746" s="42"/>
      <c r="AW746" s="42"/>
      <c r="AX746" s="42"/>
      <c r="AY746" s="42"/>
      <c r="AZ746" s="42"/>
      <c r="BA746" s="42"/>
    </row>
    <row r="747" ht="20.25" customHeight="1">
      <c r="B747" s="41"/>
      <c r="C747" s="42"/>
      <c r="D747" s="43"/>
      <c r="E747" s="44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8"/>
      <c r="W747" s="49"/>
      <c r="X747" s="49"/>
      <c r="Y747" s="42"/>
      <c r="Z747" s="42"/>
      <c r="AA747" s="50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42"/>
      <c r="AP747" s="42"/>
      <c r="AQ747" s="42"/>
      <c r="AR747" s="42"/>
      <c r="AS747" s="51"/>
      <c r="AT747" s="51"/>
      <c r="AU747" s="51"/>
      <c r="AV747" s="42"/>
      <c r="AW747" s="42"/>
      <c r="AX747" s="42"/>
      <c r="AY747" s="42"/>
      <c r="AZ747" s="42"/>
      <c r="BA747" s="42"/>
    </row>
    <row r="748" ht="20.25" customHeight="1">
      <c r="B748" s="41"/>
      <c r="C748" s="42"/>
      <c r="D748" s="43"/>
      <c r="E748" s="44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8"/>
      <c r="W748" s="49"/>
      <c r="X748" s="49"/>
      <c r="Y748" s="42"/>
      <c r="Z748" s="42"/>
      <c r="AA748" s="50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42"/>
      <c r="AP748" s="42"/>
      <c r="AQ748" s="42"/>
      <c r="AR748" s="42"/>
      <c r="AS748" s="51"/>
      <c r="AT748" s="51"/>
      <c r="AU748" s="51"/>
      <c r="AV748" s="42"/>
      <c r="AW748" s="42"/>
      <c r="AX748" s="42"/>
      <c r="AY748" s="42"/>
      <c r="AZ748" s="42"/>
      <c r="BA748" s="42"/>
    </row>
    <row r="749" ht="20.25" customHeight="1">
      <c r="B749" s="41"/>
      <c r="C749" s="42"/>
      <c r="D749" s="43"/>
      <c r="E749" s="44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8"/>
      <c r="W749" s="49"/>
      <c r="X749" s="49"/>
      <c r="Y749" s="42"/>
      <c r="Z749" s="42"/>
      <c r="AA749" s="50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42"/>
      <c r="AP749" s="42"/>
      <c r="AQ749" s="42"/>
      <c r="AR749" s="42"/>
      <c r="AS749" s="51"/>
      <c r="AT749" s="51"/>
      <c r="AU749" s="51"/>
      <c r="AV749" s="42"/>
      <c r="AW749" s="42"/>
      <c r="AX749" s="42"/>
      <c r="AY749" s="42"/>
      <c r="AZ749" s="42"/>
      <c r="BA749" s="42"/>
    </row>
    <row r="750" ht="20.25" customHeight="1">
      <c r="B750" s="41"/>
      <c r="C750" s="42"/>
      <c r="D750" s="43"/>
      <c r="E750" s="44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8"/>
      <c r="W750" s="49"/>
      <c r="X750" s="49"/>
      <c r="Y750" s="42"/>
      <c r="Z750" s="42"/>
      <c r="AA750" s="50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42"/>
      <c r="AP750" s="42"/>
      <c r="AQ750" s="42"/>
      <c r="AR750" s="42"/>
      <c r="AS750" s="51"/>
      <c r="AT750" s="51"/>
      <c r="AU750" s="51"/>
      <c r="AV750" s="42"/>
      <c r="AW750" s="42"/>
      <c r="AX750" s="42"/>
      <c r="AY750" s="42"/>
      <c r="AZ750" s="42"/>
      <c r="BA750" s="42"/>
    </row>
    <row r="751" ht="20.25" customHeight="1">
      <c r="B751" s="41"/>
      <c r="C751" s="42"/>
      <c r="D751" s="43"/>
      <c r="E751" s="44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8"/>
      <c r="W751" s="49"/>
      <c r="X751" s="49"/>
      <c r="Y751" s="42"/>
      <c r="Z751" s="42"/>
      <c r="AA751" s="50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42"/>
      <c r="AP751" s="42"/>
      <c r="AQ751" s="42"/>
      <c r="AR751" s="42"/>
      <c r="AS751" s="51"/>
      <c r="AT751" s="51"/>
      <c r="AU751" s="51"/>
      <c r="AV751" s="42"/>
      <c r="AW751" s="42"/>
      <c r="AX751" s="42"/>
      <c r="AY751" s="42"/>
      <c r="AZ751" s="42"/>
      <c r="BA751" s="42"/>
    </row>
    <row r="752" ht="20.25" customHeight="1">
      <c r="B752" s="41"/>
      <c r="C752" s="42"/>
      <c r="D752" s="43"/>
      <c r="E752" s="44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8"/>
      <c r="W752" s="49"/>
      <c r="X752" s="49"/>
      <c r="Y752" s="42"/>
      <c r="Z752" s="42"/>
      <c r="AA752" s="50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42"/>
      <c r="AP752" s="42"/>
      <c r="AQ752" s="42"/>
      <c r="AR752" s="42"/>
      <c r="AS752" s="51"/>
      <c r="AT752" s="51"/>
      <c r="AU752" s="51"/>
      <c r="AV752" s="42"/>
      <c r="AW752" s="42"/>
      <c r="AX752" s="42"/>
      <c r="AY752" s="42"/>
      <c r="AZ752" s="42"/>
      <c r="BA752" s="42"/>
    </row>
    <row r="753" ht="20.25" customHeight="1">
      <c r="B753" s="41"/>
      <c r="C753" s="42"/>
      <c r="D753" s="43"/>
      <c r="E753" s="44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8"/>
      <c r="W753" s="49"/>
      <c r="X753" s="49"/>
      <c r="Y753" s="42"/>
      <c r="Z753" s="42"/>
      <c r="AA753" s="50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42"/>
      <c r="AP753" s="42"/>
      <c r="AQ753" s="42"/>
      <c r="AR753" s="42"/>
      <c r="AS753" s="51"/>
      <c r="AT753" s="51"/>
      <c r="AU753" s="51"/>
      <c r="AV753" s="42"/>
      <c r="AW753" s="42"/>
      <c r="AX753" s="42"/>
      <c r="AY753" s="42"/>
      <c r="AZ753" s="42"/>
      <c r="BA753" s="42"/>
    </row>
    <row r="754" ht="20.25" customHeight="1">
      <c r="B754" s="41"/>
      <c r="C754" s="42"/>
      <c r="D754" s="43"/>
      <c r="E754" s="44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8"/>
      <c r="W754" s="49"/>
      <c r="X754" s="49"/>
      <c r="Y754" s="42"/>
      <c r="Z754" s="42"/>
      <c r="AA754" s="50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42"/>
      <c r="AP754" s="42"/>
      <c r="AQ754" s="42"/>
      <c r="AR754" s="42"/>
      <c r="AS754" s="51"/>
      <c r="AT754" s="51"/>
      <c r="AU754" s="51"/>
      <c r="AV754" s="42"/>
      <c r="AW754" s="42"/>
      <c r="AX754" s="42"/>
      <c r="AY754" s="42"/>
      <c r="AZ754" s="42"/>
      <c r="BA754" s="42"/>
    </row>
    <row r="755" ht="20.25" customHeight="1">
      <c r="B755" s="41"/>
      <c r="C755" s="42"/>
      <c r="D755" s="43"/>
      <c r="E755" s="44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8"/>
      <c r="W755" s="49"/>
      <c r="X755" s="49"/>
      <c r="Y755" s="42"/>
      <c r="Z755" s="42"/>
      <c r="AA755" s="50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42"/>
      <c r="AP755" s="42"/>
      <c r="AQ755" s="42"/>
      <c r="AR755" s="42"/>
      <c r="AS755" s="51"/>
      <c r="AT755" s="51"/>
      <c r="AU755" s="51"/>
      <c r="AV755" s="42"/>
      <c r="AW755" s="42"/>
      <c r="AX755" s="42"/>
      <c r="AY755" s="42"/>
      <c r="AZ755" s="42"/>
      <c r="BA755" s="42"/>
    </row>
    <row r="756" ht="20.25" customHeight="1">
      <c r="B756" s="41"/>
      <c r="C756" s="42"/>
      <c r="D756" s="43"/>
      <c r="E756" s="44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8"/>
      <c r="W756" s="49"/>
      <c r="X756" s="49"/>
      <c r="Y756" s="42"/>
      <c r="Z756" s="42"/>
      <c r="AA756" s="50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42"/>
      <c r="AP756" s="42"/>
      <c r="AQ756" s="42"/>
      <c r="AR756" s="42"/>
      <c r="AS756" s="51"/>
      <c r="AT756" s="51"/>
      <c r="AU756" s="51"/>
      <c r="AV756" s="42"/>
      <c r="AW756" s="42"/>
      <c r="AX756" s="42"/>
      <c r="AY756" s="42"/>
      <c r="AZ756" s="42"/>
      <c r="BA756" s="42"/>
    </row>
    <row r="757" ht="20.25" customHeight="1">
      <c r="B757" s="41"/>
      <c r="C757" s="42"/>
      <c r="D757" s="43"/>
      <c r="E757" s="44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8"/>
      <c r="W757" s="49"/>
      <c r="X757" s="49"/>
      <c r="Y757" s="42"/>
      <c r="Z757" s="42"/>
      <c r="AA757" s="50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42"/>
      <c r="AP757" s="42"/>
      <c r="AQ757" s="42"/>
      <c r="AR757" s="42"/>
      <c r="AS757" s="51"/>
      <c r="AT757" s="51"/>
      <c r="AU757" s="51"/>
      <c r="AV757" s="42"/>
      <c r="AW757" s="42"/>
      <c r="AX757" s="42"/>
      <c r="AY757" s="42"/>
      <c r="AZ757" s="42"/>
      <c r="BA757" s="42"/>
    </row>
    <row r="758" ht="20.25" customHeight="1">
      <c r="B758" s="41"/>
      <c r="C758" s="42"/>
      <c r="D758" s="43"/>
      <c r="E758" s="44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8"/>
      <c r="W758" s="49"/>
      <c r="X758" s="49"/>
      <c r="Y758" s="42"/>
      <c r="Z758" s="42"/>
      <c r="AA758" s="50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42"/>
      <c r="AP758" s="42"/>
      <c r="AQ758" s="42"/>
      <c r="AR758" s="42"/>
      <c r="AS758" s="51"/>
      <c r="AT758" s="51"/>
      <c r="AU758" s="51"/>
      <c r="AV758" s="42"/>
      <c r="AW758" s="42"/>
      <c r="AX758" s="42"/>
      <c r="AY758" s="42"/>
      <c r="AZ758" s="42"/>
      <c r="BA758" s="42"/>
    </row>
    <row r="759" ht="20.25" customHeight="1">
      <c r="B759" s="41"/>
      <c r="C759" s="42"/>
      <c r="D759" s="43"/>
      <c r="E759" s="44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8"/>
      <c r="W759" s="49"/>
      <c r="X759" s="49"/>
      <c r="Y759" s="42"/>
      <c r="Z759" s="42"/>
      <c r="AA759" s="50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42"/>
      <c r="AP759" s="42"/>
      <c r="AQ759" s="42"/>
      <c r="AR759" s="42"/>
      <c r="AS759" s="51"/>
      <c r="AT759" s="51"/>
      <c r="AU759" s="51"/>
      <c r="AV759" s="42"/>
      <c r="AW759" s="42"/>
      <c r="AX759" s="42"/>
      <c r="AY759" s="42"/>
      <c r="AZ759" s="42"/>
      <c r="BA759" s="42"/>
    </row>
    <row r="760" ht="20.25" customHeight="1">
      <c r="B760" s="41"/>
      <c r="C760" s="42"/>
      <c r="D760" s="43"/>
      <c r="E760" s="44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8"/>
      <c r="W760" s="49"/>
      <c r="X760" s="49"/>
      <c r="Y760" s="42"/>
      <c r="Z760" s="42"/>
      <c r="AA760" s="50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42"/>
      <c r="AP760" s="42"/>
      <c r="AQ760" s="42"/>
      <c r="AR760" s="42"/>
      <c r="AS760" s="51"/>
      <c r="AT760" s="51"/>
      <c r="AU760" s="51"/>
      <c r="AV760" s="42"/>
      <c r="AW760" s="42"/>
      <c r="AX760" s="42"/>
      <c r="AY760" s="42"/>
      <c r="AZ760" s="42"/>
      <c r="BA760" s="42"/>
    </row>
    <row r="761" ht="20.25" customHeight="1">
      <c r="B761" s="41"/>
      <c r="C761" s="42"/>
      <c r="D761" s="43"/>
      <c r="E761" s="44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8"/>
      <c r="W761" s="49"/>
      <c r="X761" s="49"/>
      <c r="Y761" s="42"/>
      <c r="Z761" s="42"/>
      <c r="AA761" s="50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42"/>
      <c r="AP761" s="42"/>
      <c r="AQ761" s="42"/>
      <c r="AR761" s="42"/>
      <c r="AS761" s="51"/>
      <c r="AT761" s="51"/>
      <c r="AU761" s="51"/>
      <c r="AV761" s="42"/>
      <c r="AW761" s="42"/>
      <c r="AX761" s="42"/>
      <c r="AY761" s="42"/>
      <c r="AZ761" s="42"/>
      <c r="BA761" s="42"/>
    </row>
    <row r="762" ht="20.25" customHeight="1">
      <c r="B762" s="41"/>
      <c r="C762" s="42"/>
      <c r="D762" s="43"/>
      <c r="E762" s="44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8"/>
      <c r="W762" s="49"/>
      <c r="X762" s="49"/>
      <c r="Y762" s="42"/>
      <c r="Z762" s="42"/>
      <c r="AA762" s="50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42"/>
      <c r="AP762" s="42"/>
      <c r="AQ762" s="42"/>
      <c r="AR762" s="42"/>
      <c r="AS762" s="51"/>
      <c r="AT762" s="51"/>
      <c r="AU762" s="51"/>
      <c r="AV762" s="42"/>
      <c r="AW762" s="42"/>
      <c r="AX762" s="42"/>
      <c r="AY762" s="42"/>
      <c r="AZ762" s="42"/>
      <c r="BA762" s="42"/>
    </row>
    <row r="763" ht="20.25" customHeight="1">
      <c r="B763" s="41"/>
      <c r="C763" s="42"/>
      <c r="D763" s="43"/>
      <c r="E763" s="44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8"/>
      <c r="W763" s="49"/>
      <c r="X763" s="49"/>
      <c r="Y763" s="42"/>
      <c r="Z763" s="42"/>
      <c r="AA763" s="50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42"/>
      <c r="AP763" s="42"/>
      <c r="AQ763" s="42"/>
      <c r="AR763" s="42"/>
      <c r="AS763" s="51"/>
      <c r="AT763" s="51"/>
      <c r="AU763" s="51"/>
      <c r="AV763" s="42"/>
      <c r="AW763" s="42"/>
      <c r="AX763" s="42"/>
      <c r="AY763" s="42"/>
      <c r="AZ763" s="42"/>
      <c r="BA763" s="42"/>
    </row>
    <row r="764" ht="20.25" customHeight="1">
      <c r="B764" s="41"/>
      <c r="C764" s="42"/>
      <c r="D764" s="43"/>
      <c r="E764" s="44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8"/>
      <c r="W764" s="49"/>
      <c r="X764" s="49"/>
      <c r="Y764" s="42"/>
      <c r="Z764" s="42"/>
      <c r="AA764" s="50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42"/>
      <c r="AP764" s="42"/>
      <c r="AQ764" s="42"/>
      <c r="AR764" s="42"/>
      <c r="AS764" s="51"/>
      <c r="AT764" s="51"/>
      <c r="AU764" s="51"/>
      <c r="AV764" s="42"/>
      <c r="AW764" s="42"/>
      <c r="AX764" s="42"/>
      <c r="AY764" s="42"/>
      <c r="AZ764" s="42"/>
      <c r="BA764" s="42"/>
    </row>
    <row r="765" ht="20.25" customHeight="1">
      <c r="B765" s="41"/>
      <c r="C765" s="42"/>
      <c r="D765" s="43"/>
      <c r="E765" s="44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8"/>
      <c r="W765" s="49"/>
      <c r="X765" s="49"/>
      <c r="Y765" s="42"/>
      <c r="Z765" s="42"/>
      <c r="AA765" s="50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42"/>
      <c r="AP765" s="42"/>
      <c r="AQ765" s="42"/>
      <c r="AR765" s="42"/>
      <c r="AS765" s="51"/>
      <c r="AT765" s="51"/>
      <c r="AU765" s="51"/>
      <c r="AV765" s="42"/>
      <c r="AW765" s="42"/>
      <c r="AX765" s="42"/>
      <c r="AY765" s="42"/>
      <c r="AZ765" s="42"/>
      <c r="BA765" s="42"/>
    </row>
    <row r="766" ht="20.25" customHeight="1">
      <c r="B766" s="41"/>
      <c r="C766" s="42"/>
      <c r="D766" s="43"/>
      <c r="E766" s="44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8"/>
      <c r="W766" s="49"/>
      <c r="X766" s="49"/>
      <c r="Y766" s="42"/>
      <c r="Z766" s="42"/>
      <c r="AA766" s="50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42"/>
      <c r="AP766" s="42"/>
      <c r="AQ766" s="42"/>
      <c r="AR766" s="42"/>
      <c r="AS766" s="51"/>
      <c r="AT766" s="51"/>
      <c r="AU766" s="51"/>
      <c r="AV766" s="42"/>
      <c r="AW766" s="42"/>
      <c r="AX766" s="42"/>
      <c r="AY766" s="42"/>
      <c r="AZ766" s="42"/>
      <c r="BA766" s="42"/>
    </row>
    <row r="767" ht="20.25" customHeight="1">
      <c r="B767" s="41"/>
      <c r="C767" s="42"/>
      <c r="D767" s="43"/>
      <c r="E767" s="44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8"/>
      <c r="W767" s="49"/>
      <c r="X767" s="49"/>
      <c r="Y767" s="42"/>
      <c r="Z767" s="42"/>
      <c r="AA767" s="50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42"/>
      <c r="AP767" s="42"/>
      <c r="AQ767" s="42"/>
      <c r="AR767" s="42"/>
      <c r="AS767" s="51"/>
      <c r="AT767" s="51"/>
      <c r="AU767" s="51"/>
      <c r="AV767" s="42"/>
      <c r="AW767" s="42"/>
      <c r="AX767" s="42"/>
      <c r="AY767" s="42"/>
      <c r="AZ767" s="42"/>
      <c r="BA767" s="42"/>
    </row>
    <row r="768" ht="20.25" customHeight="1">
      <c r="B768" s="41"/>
      <c r="C768" s="42"/>
      <c r="D768" s="43"/>
      <c r="E768" s="44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8"/>
      <c r="W768" s="49"/>
      <c r="X768" s="49"/>
      <c r="Y768" s="42"/>
      <c r="Z768" s="42"/>
      <c r="AA768" s="50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42"/>
      <c r="AP768" s="42"/>
      <c r="AQ768" s="42"/>
      <c r="AR768" s="42"/>
      <c r="AS768" s="51"/>
      <c r="AT768" s="51"/>
      <c r="AU768" s="51"/>
      <c r="AV768" s="42"/>
      <c r="AW768" s="42"/>
      <c r="AX768" s="42"/>
      <c r="AY768" s="42"/>
      <c r="AZ768" s="42"/>
      <c r="BA768" s="42"/>
    </row>
    <row r="769" ht="20.25" customHeight="1">
      <c r="B769" s="41"/>
      <c r="C769" s="42"/>
      <c r="D769" s="43"/>
      <c r="E769" s="44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8"/>
      <c r="W769" s="49"/>
      <c r="X769" s="49"/>
      <c r="Y769" s="42"/>
      <c r="Z769" s="42"/>
      <c r="AA769" s="50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42"/>
      <c r="AP769" s="42"/>
      <c r="AQ769" s="42"/>
      <c r="AR769" s="42"/>
      <c r="AS769" s="51"/>
      <c r="AT769" s="51"/>
      <c r="AU769" s="51"/>
      <c r="AV769" s="42"/>
      <c r="AW769" s="42"/>
      <c r="AX769" s="42"/>
      <c r="AY769" s="42"/>
      <c r="AZ769" s="42"/>
      <c r="BA769" s="42"/>
    </row>
    <row r="770" ht="20.25" customHeight="1">
      <c r="B770" s="41"/>
      <c r="C770" s="42"/>
      <c r="D770" s="43"/>
      <c r="E770" s="44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8"/>
      <c r="W770" s="49"/>
      <c r="X770" s="49"/>
      <c r="Y770" s="42"/>
      <c r="Z770" s="42"/>
      <c r="AA770" s="50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42"/>
      <c r="AP770" s="42"/>
      <c r="AQ770" s="42"/>
      <c r="AR770" s="42"/>
      <c r="AS770" s="51"/>
      <c r="AT770" s="51"/>
      <c r="AU770" s="51"/>
      <c r="AV770" s="42"/>
      <c r="AW770" s="42"/>
      <c r="AX770" s="42"/>
      <c r="AY770" s="42"/>
      <c r="AZ770" s="42"/>
      <c r="BA770" s="42"/>
    </row>
    <row r="771" ht="20.25" customHeight="1">
      <c r="B771" s="41"/>
      <c r="C771" s="42"/>
      <c r="D771" s="43"/>
      <c r="E771" s="44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8"/>
      <c r="W771" s="49"/>
      <c r="X771" s="49"/>
      <c r="Y771" s="42"/>
      <c r="Z771" s="42"/>
      <c r="AA771" s="50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42"/>
      <c r="AP771" s="42"/>
      <c r="AQ771" s="42"/>
      <c r="AR771" s="42"/>
      <c r="AS771" s="51"/>
      <c r="AT771" s="51"/>
      <c r="AU771" s="51"/>
      <c r="AV771" s="42"/>
      <c r="AW771" s="42"/>
      <c r="AX771" s="42"/>
      <c r="AY771" s="42"/>
      <c r="AZ771" s="42"/>
      <c r="BA771" s="42"/>
    </row>
    <row r="772" ht="20.25" customHeight="1">
      <c r="B772" s="41"/>
      <c r="C772" s="42"/>
      <c r="D772" s="43"/>
      <c r="E772" s="44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8"/>
      <c r="W772" s="49"/>
      <c r="X772" s="49"/>
      <c r="Y772" s="42"/>
      <c r="Z772" s="42"/>
      <c r="AA772" s="50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42"/>
      <c r="AP772" s="42"/>
      <c r="AQ772" s="42"/>
      <c r="AR772" s="42"/>
      <c r="AS772" s="51"/>
      <c r="AT772" s="51"/>
      <c r="AU772" s="51"/>
      <c r="AV772" s="42"/>
      <c r="AW772" s="42"/>
      <c r="AX772" s="42"/>
      <c r="AY772" s="42"/>
      <c r="AZ772" s="42"/>
      <c r="BA772" s="42"/>
    </row>
    <row r="773" ht="20.25" customHeight="1">
      <c r="B773" s="41"/>
      <c r="C773" s="42"/>
      <c r="D773" s="43"/>
      <c r="E773" s="44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8"/>
      <c r="W773" s="49"/>
      <c r="X773" s="49"/>
      <c r="Y773" s="42"/>
      <c r="Z773" s="42"/>
      <c r="AA773" s="50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42"/>
      <c r="AP773" s="42"/>
      <c r="AQ773" s="42"/>
      <c r="AR773" s="42"/>
      <c r="AS773" s="51"/>
      <c r="AT773" s="51"/>
      <c r="AU773" s="51"/>
      <c r="AV773" s="42"/>
      <c r="AW773" s="42"/>
      <c r="AX773" s="42"/>
      <c r="AY773" s="42"/>
      <c r="AZ773" s="42"/>
      <c r="BA773" s="42"/>
    </row>
    <row r="774" ht="20.25" customHeight="1">
      <c r="B774" s="41"/>
      <c r="C774" s="42"/>
      <c r="D774" s="43"/>
      <c r="E774" s="44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8"/>
      <c r="W774" s="49"/>
      <c r="X774" s="49"/>
      <c r="Y774" s="42"/>
      <c r="Z774" s="42"/>
      <c r="AA774" s="50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42"/>
      <c r="AP774" s="42"/>
      <c r="AQ774" s="42"/>
      <c r="AR774" s="42"/>
      <c r="AS774" s="51"/>
      <c r="AT774" s="51"/>
      <c r="AU774" s="51"/>
      <c r="AV774" s="42"/>
      <c r="AW774" s="42"/>
      <c r="AX774" s="42"/>
      <c r="AY774" s="42"/>
      <c r="AZ774" s="42"/>
      <c r="BA774" s="42"/>
    </row>
    <row r="775" ht="20.25" customHeight="1">
      <c r="B775" s="41"/>
      <c r="C775" s="42"/>
      <c r="D775" s="43"/>
      <c r="E775" s="44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8"/>
      <c r="W775" s="49"/>
      <c r="X775" s="49"/>
      <c r="Y775" s="42"/>
      <c r="Z775" s="42"/>
      <c r="AA775" s="50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42"/>
      <c r="AP775" s="42"/>
      <c r="AQ775" s="42"/>
      <c r="AR775" s="42"/>
      <c r="AS775" s="51"/>
      <c r="AT775" s="51"/>
      <c r="AU775" s="51"/>
      <c r="AV775" s="42"/>
      <c r="AW775" s="42"/>
      <c r="AX775" s="42"/>
      <c r="AY775" s="42"/>
      <c r="AZ775" s="42"/>
      <c r="BA775" s="42"/>
    </row>
    <row r="776" ht="20.25" customHeight="1">
      <c r="B776" s="41"/>
      <c r="C776" s="42"/>
      <c r="D776" s="43"/>
      <c r="E776" s="44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8"/>
      <c r="W776" s="49"/>
      <c r="X776" s="49"/>
      <c r="Y776" s="42"/>
      <c r="Z776" s="42"/>
      <c r="AA776" s="50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42"/>
      <c r="AP776" s="42"/>
      <c r="AQ776" s="42"/>
      <c r="AR776" s="42"/>
      <c r="AS776" s="51"/>
      <c r="AT776" s="51"/>
      <c r="AU776" s="51"/>
      <c r="AV776" s="42"/>
      <c r="AW776" s="42"/>
      <c r="AX776" s="42"/>
      <c r="AY776" s="42"/>
      <c r="AZ776" s="42"/>
      <c r="BA776" s="42"/>
    </row>
    <row r="777" ht="20.25" customHeight="1">
      <c r="B777" s="41"/>
      <c r="C777" s="42"/>
      <c r="D777" s="43"/>
      <c r="E777" s="44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8"/>
      <c r="W777" s="49"/>
      <c r="X777" s="49"/>
      <c r="Y777" s="42"/>
      <c r="Z777" s="42"/>
      <c r="AA777" s="50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42"/>
      <c r="AP777" s="42"/>
      <c r="AQ777" s="42"/>
      <c r="AR777" s="42"/>
      <c r="AS777" s="51"/>
      <c r="AT777" s="51"/>
      <c r="AU777" s="51"/>
      <c r="AV777" s="42"/>
      <c r="AW777" s="42"/>
      <c r="AX777" s="42"/>
      <c r="AY777" s="42"/>
      <c r="AZ777" s="42"/>
      <c r="BA777" s="42"/>
    </row>
    <row r="778" ht="20.25" customHeight="1">
      <c r="B778" s="41"/>
      <c r="C778" s="42"/>
      <c r="D778" s="43"/>
      <c r="E778" s="44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8"/>
      <c r="W778" s="49"/>
      <c r="X778" s="49"/>
      <c r="Y778" s="42"/>
      <c r="Z778" s="42"/>
      <c r="AA778" s="50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42"/>
      <c r="AP778" s="42"/>
      <c r="AQ778" s="42"/>
      <c r="AR778" s="42"/>
      <c r="AS778" s="51"/>
      <c r="AT778" s="51"/>
      <c r="AU778" s="51"/>
      <c r="AV778" s="42"/>
      <c r="AW778" s="42"/>
      <c r="AX778" s="42"/>
      <c r="AY778" s="42"/>
      <c r="AZ778" s="42"/>
      <c r="BA778" s="42"/>
    </row>
    <row r="779" ht="20.25" customHeight="1">
      <c r="B779" s="41"/>
      <c r="C779" s="42"/>
      <c r="D779" s="43"/>
      <c r="E779" s="44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8"/>
      <c r="W779" s="49"/>
      <c r="X779" s="49"/>
      <c r="Y779" s="42"/>
      <c r="Z779" s="42"/>
      <c r="AA779" s="50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42"/>
      <c r="AP779" s="42"/>
      <c r="AQ779" s="42"/>
      <c r="AR779" s="42"/>
      <c r="AS779" s="51"/>
      <c r="AT779" s="51"/>
      <c r="AU779" s="51"/>
      <c r="AV779" s="42"/>
      <c r="AW779" s="42"/>
      <c r="AX779" s="42"/>
      <c r="AY779" s="42"/>
      <c r="AZ779" s="42"/>
      <c r="BA779" s="42"/>
    </row>
    <row r="780" ht="20.25" customHeight="1">
      <c r="B780" s="41"/>
      <c r="C780" s="42"/>
      <c r="D780" s="43"/>
      <c r="E780" s="44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8"/>
      <c r="W780" s="49"/>
      <c r="X780" s="49"/>
      <c r="Y780" s="42"/>
      <c r="Z780" s="42"/>
      <c r="AA780" s="50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42"/>
      <c r="AP780" s="42"/>
      <c r="AQ780" s="42"/>
      <c r="AR780" s="42"/>
      <c r="AS780" s="51"/>
      <c r="AT780" s="51"/>
      <c r="AU780" s="51"/>
      <c r="AV780" s="42"/>
      <c r="AW780" s="42"/>
      <c r="AX780" s="42"/>
      <c r="AY780" s="42"/>
      <c r="AZ780" s="42"/>
      <c r="BA780" s="42"/>
    </row>
    <row r="781" ht="20.25" customHeight="1">
      <c r="B781" s="41"/>
      <c r="C781" s="42"/>
      <c r="D781" s="43"/>
      <c r="E781" s="44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8"/>
      <c r="W781" s="49"/>
      <c r="X781" s="49"/>
      <c r="Y781" s="42"/>
      <c r="Z781" s="42"/>
      <c r="AA781" s="50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42"/>
      <c r="AP781" s="42"/>
      <c r="AQ781" s="42"/>
      <c r="AR781" s="42"/>
      <c r="AS781" s="51"/>
      <c r="AT781" s="51"/>
      <c r="AU781" s="51"/>
      <c r="AV781" s="42"/>
      <c r="AW781" s="42"/>
      <c r="AX781" s="42"/>
      <c r="AY781" s="42"/>
      <c r="AZ781" s="42"/>
      <c r="BA781" s="42"/>
    </row>
    <row r="782" ht="20.25" customHeight="1">
      <c r="B782" s="41"/>
      <c r="C782" s="42"/>
      <c r="D782" s="43"/>
      <c r="E782" s="44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8"/>
      <c r="W782" s="49"/>
      <c r="X782" s="49"/>
      <c r="Y782" s="42"/>
      <c r="Z782" s="42"/>
      <c r="AA782" s="50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42"/>
      <c r="AP782" s="42"/>
      <c r="AQ782" s="42"/>
      <c r="AR782" s="42"/>
      <c r="AS782" s="51"/>
      <c r="AT782" s="51"/>
      <c r="AU782" s="51"/>
      <c r="AV782" s="42"/>
      <c r="AW782" s="42"/>
      <c r="AX782" s="42"/>
      <c r="AY782" s="42"/>
      <c r="AZ782" s="42"/>
      <c r="BA782" s="42"/>
    </row>
    <row r="783" ht="20.25" customHeight="1">
      <c r="B783" s="41"/>
      <c r="C783" s="42"/>
      <c r="D783" s="43"/>
      <c r="E783" s="44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8"/>
      <c r="W783" s="49"/>
      <c r="X783" s="49"/>
      <c r="Y783" s="42"/>
      <c r="Z783" s="42"/>
      <c r="AA783" s="50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42"/>
      <c r="AP783" s="42"/>
      <c r="AQ783" s="42"/>
      <c r="AR783" s="42"/>
      <c r="AS783" s="51"/>
      <c r="AT783" s="51"/>
      <c r="AU783" s="51"/>
      <c r="AV783" s="42"/>
      <c r="AW783" s="42"/>
      <c r="AX783" s="42"/>
      <c r="AY783" s="42"/>
      <c r="AZ783" s="42"/>
      <c r="BA783" s="42"/>
    </row>
    <row r="784" ht="20.25" customHeight="1">
      <c r="B784" s="41"/>
      <c r="C784" s="42"/>
      <c r="D784" s="43"/>
      <c r="E784" s="44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8"/>
      <c r="W784" s="49"/>
      <c r="X784" s="49"/>
      <c r="Y784" s="42"/>
      <c r="Z784" s="42"/>
      <c r="AA784" s="50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42"/>
      <c r="AP784" s="42"/>
      <c r="AQ784" s="42"/>
      <c r="AR784" s="42"/>
      <c r="AS784" s="51"/>
      <c r="AT784" s="51"/>
      <c r="AU784" s="51"/>
      <c r="AV784" s="42"/>
      <c r="AW784" s="42"/>
      <c r="AX784" s="42"/>
      <c r="AY784" s="42"/>
      <c r="AZ784" s="42"/>
      <c r="BA784" s="42"/>
    </row>
    <row r="785" ht="20.25" customHeight="1">
      <c r="B785" s="41"/>
      <c r="C785" s="42"/>
      <c r="D785" s="43"/>
      <c r="E785" s="44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8"/>
      <c r="W785" s="49"/>
      <c r="X785" s="49"/>
      <c r="Y785" s="42"/>
      <c r="Z785" s="42"/>
      <c r="AA785" s="50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42"/>
      <c r="AP785" s="42"/>
      <c r="AQ785" s="42"/>
      <c r="AR785" s="42"/>
      <c r="AS785" s="51"/>
      <c r="AT785" s="51"/>
      <c r="AU785" s="51"/>
      <c r="AV785" s="42"/>
      <c r="AW785" s="42"/>
      <c r="AX785" s="42"/>
      <c r="AY785" s="42"/>
      <c r="AZ785" s="42"/>
      <c r="BA785" s="42"/>
    </row>
    <row r="786" ht="20.25" customHeight="1">
      <c r="B786" s="41"/>
      <c r="C786" s="42"/>
      <c r="D786" s="43"/>
      <c r="E786" s="44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8"/>
      <c r="W786" s="49"/>
      <c r="X786" s="49"/>
      <c r="Y786" s="42"/>
      <c r="Z786" s="42"/>
      <c r="AA786" s="50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42"/>
      <c r="AP786" s="42"/>
      <c r="AQ786" s="42"/>
      <c r="AR786" s="42"/>
      <c r="AS786" s="51"/>
      <c r="AT786" s="51"/>
      <c r="AU786" s="51"/>
      <c r="AV786" s="42"/>
      <c r="AW786" s="42"/>
      <c r="AX786" s="42"/>
      <c r="AY786" s="42"/>
      <c r="AZ786" s="42"/>
      <c r="BA786" s="42"/>
    </row>
    <row r="787" ht="20.25" customHeight="1">
      <c r="B787" s="41"/>
      <c r="C787" s="42"/>
      <c r="D787" s="43"/>
      <c r="E787" s="44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8"/>
      <c r="W787" s="49"/>
      <c r="X787" s="49"/>
      <c r="Y787" s="42"/>
      <c r="Z787" s="42"/>
      <c r="AA787" s="50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42"/>
      <c r="AP787" s="42"/>
      <c r="AQ787" s="42"/>
      <c r="AR787" s="42"/>
      <c r="AS787" s="51"/>
      <c r="AT787" s="51"/>
      <c r="AU787" s="51"/>
      <c r="AV787" s="42"/>
      <c r="AW787" s="42"/>
      <c r="AX787" s="42"/>
      <c r="AY787" s="42"/>
      <c r="AZ787" s="42"/>
      <c r="BA787" s="42"/>
    </row>
    <row r="788" ht="20.25" customHeight="1">
      <c r="B788" s="41"/>
      <c r="C788" s="42"/>
      <c r="D788" s="43"/>
      <c r="E788" s="44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8"/>
      <c r="W788" s="49"/>
      <c r="X788" s="49"/>
      <c r="Y788" s="42"/>
      <c r="Z788" s="42"/>
      <c r="AA788" s="50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42"/>
      <c r="AP788" s="42"/>
      <c r="AQ788" s="42"/>
      <c r="AR788" s="42"/>
      <c r="AS788" s="51"/>
      <c r="AT788" s="51"/>
      <c r="AU788" s="51"/>
      <c r="AV788" s="42"/>
      <c r="AW788" s="42"/>
      <c r="AX788" s="42"/>
      <c r="AY788" s="42"/>
      <c r="AZ788" s="42"/>
      <c r="BA788" s="42"/>
    </row>
    <row r="789" ht="20.25" customHeight="1">
      <c r="B789" s="41"/>
      <c r="C789" s="42"/>
      <c r="D789" s="43"/>
      <c r="E789" s="44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8"/>
      <c r="W789" s="49"/>
      <c r="X789" s="49"/>
      <c r="Y789" s="42"/>
      <c r="Z789" s="42"/>
      <c r="AA789" s="50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42"/>
      <c r="AP789" s="42"/>
      <c r="AQ789" s="42"/>
      <c r="AR789" s="42"/>
      <c r="AS789" s="51"/>
      <c r="AT789" s="51"/>
      <c r="AU789" s="51"/>
      <c r="AV789" s="42"/>
      <c r="AW789" s="42"/>
      <c r="AX789" s="42"/>
      <c r="AY789" s="42"/>
      <c r="AZ789" s="42"/>
      <c r="BA789" s="42"/>
    </row>
    <row r="790" ht="20.25" customHeight="1">
      <c r="B790" s="41"/>
      <c r="C790" s="42"/>
      <c r="D790" s="43"/>
      <c r="E790" s="44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8"/>
      <c r="W790" s="49"/>
      <c r="X790" s="49"/>
      <c r="Y790" s="42"/>
      <c r="Z790" s="42"/>
      <c r="AA790" s="50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42"/>
      <c r="AP790" s="42"/>
      <c r="AQ790" s="42"/>
      <c r="AR790" s="42"/>
      <c r="AS790" s="51"/>
      <c r="AT790" s="51"/>
      <c r="AU790" s="51"/>
      <c r="AV790" s="42"/>
      <c r="AW790" s="42"/>
      <c r="AX790" s="42"/>
      <c r="AY790" s="42"/>
      <c r="AZ790" s="42"/>
      <c r="BA790" s="42"/>
    </row>
    <row r="791" ht="20.25" customHeight="1">
      <c r="B791" s="41"/>
      <c r="C791" s="42"/>
      <c r="D791" s="43"/>
      <c r="E791" s="44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8"/>
      <c r="W791" s="49"/>
      <c r="X791" s="49"/>
      <c r="Y791" s="42"/>
      <c r="Z791" s="42"/>
      <c r="AA791" s="50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42"/>
      <c r="AP791" s="42"/>
      <c r="AQ791" s="42"/>
      <c r="AR791" s="42"/>
      <c r="AS791" s="51"/>
      <c r="AT791" s="51"/>
      <c r="AU791" s="51"/>
      <c r="AV791" s="42"/>
      <c r="AW791" s="42"/>
      <c r="AX791" s="42"/>
      <c r="AY791" s="42"/>
      <c r="AZ791" s="42"/>
      <c r="BA791" s="42"/>
    </row>
    <row r="792" ht="20.25" customHeight="1">
      <c r="B792" s="41"/>
      <c r="C792" s="42"/>
      <c r="D792" s="43"/>
      <c r="E792" s="44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8"/>
      <c r="W792" s="49"/>
      <c r="X792" s="49"/>
      <c r="Y792" s="42"/>
      <c r="Z792" s="42"/>
      <c r="AA792" s="50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42"/>
      <c r="AP792" s="42"/>
      <c r="AQ792" s="42"/>
      <c r="AR792" s="42"/>
      <c r="AS792" s="51"/>
      <c r="AT792" s="51"/>
      <c r="AU792" s="51"/>
      <c r="AV792" s="42"/>
      <c r="AW792" s="42"/>
      <c r="AX792" s="42"/>
      <c r="AY792" s="42"/>
      <c r="AZ792" s="42"/>
      <c r="BA792" s="42"/>
    </row>
    <row r="793" ht="20.25" customHeight="1">
      <c r="B793" s="41"/>
      <c r="C793" s="42"/>
      <c r="D793" s="43"/>
      <c r="E793" s="44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8"/>
      <c r="W793" s="49"/>
      <c r="X793" s="49"/>
      <c r="Y793" s="42"/>
      <c r="Z793" s="42"/>
      <c r="AA793" s="50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42"/>
      <c r="AP793" s="42"/>
      <c r="AQ793" s="42"/>
      <c r="AR793" s="42"/>
      <c r="AS793" s="51"/>
      <c r="AT793" s="51"/>
      <c r="AU793" s="51"/>
      <c r="AV793" s="42"/>
      <c r="AW793" s="42"/>
      <c r="AX793" s="42"/>
      <c r="AY793" s="42"/>
      <c r="AZ793" s="42"/>
      <c r="BA793" s="42"/>
    </row>
    <row r="794" ht="20.25" customHeight="1">
      <c r="B794" s="41"/>
      <c r="C794" s="42"/>
      <c r="D794" s="43"/>
      <c r="E794" s="44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8"/>
      <c r="W794" s="49"/>
      <c r="X794" s="49"/>
      <c r="Y794" s="42"/>
      <c r="Z794" s="42"/>
      <c r="AA794" s="50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42"/>
      <c r="AP794" s="42"/>
      <c r="AQ794" s="42"/>
      <c r="AR794" s="42"/>
      <c r="AS794" s="51"/>
      <c r="AT794" s="51"/>
      <c r="AU794" s="51"/>
      <c r="AV794" s="42"/>
      <c r="AW794" s="42"/>
      <c r="AX794" s="42"/>
      <c r="AY794" s="42"/>
      <c r="AZ794" s="42"/>
      <c r="BA794" s="42"/>
    </row>
    <row r="795" ht="20.25" customHeight="1">
      <c r="B795" s="41"/>
      <c r="C795" s="42"/>
      <c r="D795" s="43"/>
      <c r="E795" s="44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8"/>
      <c r="W795" s="49"/>
      <c r="X795" s="49"/>
      <c r="Y795" s="42"/>
      <c r="Z795" s="42"/>
      <c r="AA795" s="50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42"/>
      <c r="AP795" s="42"/>
      <c r="AQ795" s="42"/>
      <c r="AR795" s="42"/>
      <c r="AS795" s="51"/>
      <c r="AT795" s="51"/>
      <c r="AU795" s="51"/>
      <c r="AV795" s="42"/>
      <c r="AW795" s="42"/>
      <c r="AX795" s="42"/>
      <c r="AY795" s="42"/>
      <c r="AZ795" s="42"/>
      <c r="BA795" s="42"/>
    </row>
    <row r="796" ht="20.25" customHeight="1">
      <c r="B796" s="41"/>
      <c r="C796" s="42"/>
      <c r="D796" s="43"/>
      <c r="E796" s="44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8"/>
      <c r="W796" s="49"/>
      <c r="X796" s="49"/>
      <c r="Y796" s="42"/>
      <c r="Z796" s="42"/>
      <c r="AA796" s="50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42"/>
      <c r="AP796" s="42"/>
      <c r="AQ796" s="42"/>
      <c r="AR796" s="42"/>
      <c r="AS796" s="51"/>
      <c r="AT796" s="51"/>
      <c r="AU796" s="51"/>
      <c r="AV796" s="42"/>
      <c r="AW796" s="42"/>
      <c r="AX796" s="42"/>
      <c r="AY796" s="42"/>
      <c r="AZ796" s="42"/>
      <c r="BA796" s="42"/>
    </row>
    <row r="797" ht="20.25" customHeight="1">
      <c r="B797" s="41"/>
      <c r="C797" s="42"/>
      <c r="D797" s="43"/>
      <c r="E797" s="44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8"/>
      <c r="W797" s="49"/>
      <c r="X797" s="49"/>
      <c r="Y797" s="42"/>
      <c r="Z797" s="42"/>
      <c r="AA797" s="50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42"/>
      <c r="AP797" s="42"/>
      <c r="AQ797" s="42"/>
      <c r="AR797" s="42"/>
      <c r="AS797" s="51"/>
      <c r="AT797" s="51"/>
      <c r="AU797" s="51"/>
      <c r="AV797" s="42"/>
      <c r="AW797" s="42"/>
      <c r="AX797" s="42"/>
      <c r="AY797" s="42"/>
      <c r="AZ797" s="42"/>
      <c r="BA797" s="42"/>
    </row>
    <row r="798" ht="20.25" customHeight="1">
      <c r="B798" s="41"/>
      <c r="C798" s="42"/>
      <c r="D798" s="43"/>
      <c r="E798" s="44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8"/>
      <c r="W798" s="49"/>
      <c r="X798" s="49"/>
      <c r="Y798" s="42"/>
      <c r="Z798" s="42"/>
      <c r="AA798" s="50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42"/>
      <c r="AP798" s="42"/>
      <c r="AQ798" s="42"/>
      <c r="AR798" s="42"/>
      <c r="AS798" s="51"/>
      <c r="AT798" s="51"/>
      <c r="AU798" s="51"/>
      <c r="AV798" s="42"/>
      <c r="AW798" s="42"/>
      <c r="AX798" s="42"/>
      <c r="AY798" s="42"/>
      <c r="AZ798" s="42"/>
      <c r="BA798" s="42"/>
    </row>
    <row r="799" ht="20.25" customHeight="1">
      <c r="B799" s="41"/>
      <c r="C799" s="42"/>
      <c r="D799" s="43"/>
      <c r="E799" s="44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8"/>
      <c r="W799" s="49"/>
      <c r="X799" s="49"/>
      <c r="Y799" s="42"/>
      <c r="Z799" s="42"/>
      <c r="AA799" s="50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42"/>
      <c r="AP799" s="42"/>
      <c r="AQ799" s="42"/>
      <c r="AR799" s="42"/>
      <c r="AS799" s="51"/>
      <c r="AT799" s="51"/>
      <c r="AU799" s="51"/>
      <c r="AV799" s="42"/>
      <c r="AW799" s="42"/>
      <c r="AX799" s="42"/>
      <c r="AY799" s="42"/>
      <c r="AZ799" s="42"/>
      <c r="BA799" s="42"/>
    </row>
    <row r="800" ht="20.25" customHeight="1">
      <c r="B800" s="41"/>
      <c r="C800" s="42"/>
      <c r="D800" s="43"/>
      <c r="E800" s="44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8"/>
      <c r="W800" s="49"/>
      <c r="X800" s="49"/>
      <c r="Y800" s="42"/>
      <c r="Z800" s="42"/>
      <c r="AA800" s="50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42"/>
      <c r="AP800" s="42"/>
      <c r="AQ800" s="42"/>
      <c r="AR800" s="42"/>
      <c r="AS800" s="51"/>
      <c r="AT800" s="51"/>
      <c r="AU800" s="51"/>
      <c r="AV800" s="42"/>
      <c r="AW800" s="42"/>
      <c r="AX800" s="42"/>
      <c r="AY800" s="42"/>
      <c r="AZ800" s="42"/>
      <c r="BA800" s="42"/>
    </row>
    <row r="801" ht="20.25" customHeight="1">
      <c r="B801" s="41"/>
      <c r="C801" s="42"/>
      <c r="D801" s="43"/>
      <c r="E801" s="44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8"/>
      <c r="W801" s="49"/>
      <c r="X801" s="49"/>
      <c r="Y801" s="42"/>
      <c r="Z801" s="42"/>
      <c r="AA801" s="50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42"/>
      <c r="AP801" s="42"/>
      <c r="AQ801" s="42"/>
      <c r="AR801" s="42"/>
      <c r="AS801" s="51"/>
      <c r="AT801" s="51"/>
      <c r="AU801" s="51"/>
      <c r="AV801" s="42"/>
      <c r="AW801" s="42"/>
      <c r="AX801" s="42"/>
      <c r="AY801" s="42"/>
      <c r="AZ801" s="42"/>
      <c r="BA801" s="42"/>
    </row>
    <row r="802" ht="20.25" customHeight="1">
      <c r="B802" s="41"/>
      <c r="C802" s="42"/>
      <c r="D802" s="43"/>
      <c r="E802" s="44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8"/>
      <c r="W802" s="49"/>
      <c r="X802" s="49"/>
      <c r="Y802" s="42"/>
      <c r="Z802" s="42"/>
      <c r="AA802" s="50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42"/>
      <c r="AP802" s="42"/>
      <c r="AQ802" s="42"/>
      <c r="AR802" s="42"/>
      <c r="AS802" s="51"/>
      <c r="AT802" s="51"/>
      <c r="AU802" s="51"/>
      <c r="AV802" s="42"/>
      <c r="AW802" s="42"/>
      <c r="AX802" s="42"/>
      <c r="AY802" s="42"/>
      <c r="AZ802" s="42"/>
      <c r="BA802" s="42"/>
    </row>
    <row r="803" ht="20.25" customHeight="1">
      <c r="B803" s="41"/>
      <c r="C803" s="42"/>
      <c r="D803" s="43"/>
      <c r="E803" s="44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8"/>
      <c r="W803" s="49"/>
      <c r="X803" s="49"/>
      <c r="Y803" s="42"/>
      <c r="Z803" s="42"/>
      <c r="AA803" s="50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42"/>
      <c r="AP803" s="42"/>
      <c r="AQ803" s="42"/>
      <c r="AR803" s="42"/>
      <c r="AS803" s="51"/>
      <c r="AT803" s="51"/>
      <c r="AU803" s="51"/>
      <c r="AV803" s="42"/>
      <c r="AW803" s="42"/>
      <c r="AX803" s="42"/>
      <c r="AY803" s="42"/>
      <c r="AZ803" s="42"/>
      <c r="BA803" s="42"/>
    </row>
    <row r="804" ht="20.25" customHeight="1">
      <c r="B804" s="41"/>
      <c r="C804" s="42"/>
      <c r="D804" s="43"/>
      <c r="E804" s="44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8"/>
      <c r="W804" s="49"/>
      <c r="X804" s="49"/>
      <c r="Y804" s="42"/>
      <c r="Z804" s="42"/>
      <c r="AA804" s="50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42"/>
      <c r="AP804" s="42"/>
      <c r="AQ804" s="42"/>
      <c r="AR804" s="42"/>
      <c r="AS804" s="51"/>
      <c r="AT804" s="51"/>
      <c r="AU804" s="51"/>
      <c r="AV804" s="42"/>
      <c r="AW804" s="42"/>
      <c r="AX804" s="42"/>
      <c r="AY804" s="42"/>
      <c r="AZ804" s="42"/>
      <c r="BA804" s="42"/>
    </row>
    <row r="805" ht="20.25" customHeight="1">
      <c r="B805" s="41"/>
      <c r="C805" s="42"/>
      <c r="D805" s="43"/>
      <c r="E805" s="44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8"/>
      <c r="W805" s="49"/>
      <c r="X805" s="49"/>
      <c r="Y805" s="42"/>
      <c r="Z805" s="42"/>
      <c r="AA805" s="50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42"/>
      <c r="AP805" s="42"/>
      <c r="AQ805" s="42"/>
      <c r="AR805" s="42"/>
      <c r="AS805" s="51"/>
      <c r="AT805" s="51"/>
      <c r="AU805" s="51"/>
      <c r="AV805" s="42"/>
      <c r="AW805" s="42"/>
      <c r="AX805" s="42"/>
      <c r="AY805" s="42"/>
      <c r="AZ805" s="42"/>
      <c r="BA805" s="42"/>
    </row>
    <row r="806" ht="20.25" customHeight="1">
      <c r="B806" s="41"/>
      <c r="C806" s="42"/>
      <c r="D806" s="43"/>
      <c r="E806" s="44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8"/>
      <c r="W806" s="49"/>
      <c r="X806" s="49"/>
      <c r="Y806" s="42"/>
      <c r="Z806" s="42"/>
      <c r="AA806" s="50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42"/>
      <c r="AP806" s="42"/>
      <c r="AQ806" s="42"/>
      <c r="AR806" s="42"/>
      <c r="AS806" s="51"/>
      <c r="AT806" s="51"/>
      <c r="AU806" s="51"/>
      <c r="AV806" s="42"/>
      <c r="AW806" s="42"/>
      <c r="AX806" s="42"/>
      <c r="AY806" s="42"/>
      <c r="AZ806" s="42"/>
      <c r="BA806" s="42"/>
    </row>
    <row r="807" ht="20.25" customHeight="1">
      <c r="B807" s="41"/>
      <c r="C807" s="42"/>
      <c r="D807" s="43"/>
      <c r="E807" s="44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8"/>
      <c r="W807" s="49"/>
      <c r="X807" s="49"/>
      <c r="Y807" s="42"/>
      <c r="Z807" s="42"/>
      <c r="AA807" s="50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42"/>
      <c r="AP807" s="42"/>
      <c r="AQ807" s="42"/>
      <c r="AR807" s="42"/>
      <c r="AS807" s="51"/>
      <c r="AT807" s="51"/>
      <c r="AU807" s="51"/>
      <c r="AV807" s="42"/>
      <c r="AW807" s="42"/>
      <c r="AX807" s="42"/>
      <c r="AY807" s="42"/>
      <c r="AZ807" s="42"/>
      <c r="BA807" s="42"/>
    </row>
    <row r="808" ht="20.25" customHeight="1">
      <c r="B808" s="41"/>
      <c r="C808" s="42"/>
      <c r="D808" s="43"/>
      <c r="E808" s="44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8"/>
      <c r="W808" s="49"/>
      <c r="X808" s="49"/>
      <c r="Y808" s="42"/>
      <c r="Z808" s="42"/>
      <c r="AA808" s="50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42"/>
      <c r="AP808" s="42"/>
      <c r="AQ808" s="42"/>
      <c r="AR808" s="42"/>
      <c r="AS808" s="51"/>
      <c r="AT808" s="51"/>
      <c r="AU808" s="51"/>
      <c r="AV808" s="42"/>
      <c r="AW808" s="42"/>
      <c r="AX808" s="42"/>
      <c r="AY808" s="42"/>
      <c r="AZ808" s="42"/>
      <c r="BA808" s="42"/>
    </row>
    <row r="809" ht="20.25" customHeight="1">
      <c r="B809" s="41"/>
      <c r="C809" s="42"/>
      <c r="D809" s="43"/>
      <c r="E809" s="44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8"/>
      <c r="W809" s="49"/>
      <c r="X809" s="49"/>
      <c r="Y809" s="42"/>
      <c r="Z809" s="42"/>
      <c r="AA809" s="50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42"/>
      <c r="AP809" s="42"/>
      <c r="AQ809" s="42"/>
      <c r="AR809" s="42"/>
      <c r="AS809" s="51"/>
      <c r="AT809" s="51"/>
      <c r="AU809" s="51"/>
      <c r="AV809" s="42"/>
      <c r="AW809" s="42"/>
      <c r="AX809" s="42"/>
      <c r="AY809" s="42"/>
      <c r="AZ809" s="42"/>
      <c r="BA809" s="42"/>
    </row>
    <row r="810" ht="20.25" customHeight="1">
      <c r="B810" s="41"/>
      <c r="C810" s="42"/>
      <c r="D810" s="43"/>
      <c r="E810" s="44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8"/>
      <c r="W810" s="49"/>
      <c r="X810" s="49"/>
      <c r="Y810" s="42"/>
      <c r="Z810" s="42"/>
      <c r="AA810" s="50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42"/>
      <c r="AP810" s="42"/>
      <c r="AQ810" s="42"/>
      <c r="AR810" s="42"/>
      <c r="AS810" s="51"/>
      <c r="AT810" s="51"/>
      <c r="AU810" s="51"/>
      <c r="AV810" s="42"/>
      <c r="AW810" s="42"/>
      <c r="AX810" s="42"/>
      <c r="AY810" s="42"/>
      <c r="AZ810" s="42"/>
      <c r="BA810" s="42"/>
    </row>
    <row r="811" ht="20.25" customHeight="1">
      <c r="B811" s="41"/>
      <c r="C811" s="42"/>
      <c r="D811" s="43"/>
      <c r="E811" s="44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8"/>
      <c r="W811" s="49"/>
      <c r="X811" s="49"/>
      <c r="Y811" s="42"/>
      <c r="Z811" s="42"/>
      <c r="AA811" s="50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42"/>
      <c r="AP811" s="42"/>
      <c r="AQ811" s="42"/>
      <c r="AR811" s="42"/>
      <c r="AS811" s="51"/>
      <c r="AT811" s="51"/>
      <c r="AU811" s="51"/>
      <c r="AV811" s="42"/>
      <c r="AW811" s="42"/>
      <c r="AX811" s="42"/>
      <c r="AY811" s="42"/>
      <c r="AZ811" s="42"/>
      <c r="BA811" s="42"/>
    </row>
    <row r="812" ht="20.25" customHeight="1">
      <c r="B812" s="41"/>
      <c r="C812" s="42"/>
      <c r="D812" s="43"/>
      <c r="E812" s="44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8"/>
      <c r="W812" s="49"/>
      <c r="X812" s="49"/>
      <c r="Y812" s="42"/>
      <c r="Z812" s="42"/>
      <c r="AA812" s="50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42"/>
      <c r="AP812" s="42"/>
      <c r="AQ812" s="42"/>
      <c r="AR812" s="42"/>
      <c r="AS812" s="51"/>
      <c r="AT812" s="51"/>
      <c r="AU812" s="51"/>
      <c r="AV812" s="42"/>
      <c r="AW812" s="42"/>
      <c r="AX812" s="42"/>
      <c r="AY812" s="42"/>
      <c r="AZ812" s="42"/>
      <c r="BA812" s="42"/>
    </row>
    <row r="813" ht="20.25" customHeight="1">
      <c r="B813" s="41"/>
      <c r="C813" s="42"/>
      <c r="D813" s="43"/>
      <c r="E813" s="44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8"/>
      <c r="W813" s="49"/>
      <c r="X813" s="49"/>
      <c r="Y813" s="42"/>
      <c r="Z813" s="42"/>
      <c r="AA813" s="50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42"/>
      <c r="AP813" s="42"/>
      <c r="AQ813" s="42"/>
      <c r="AR813" s="42"/>
      <c r="AS813" s="51"/>
      <c r="AT813" s="51"/>
      <c r="AU813" s="51"/>
      <c r="AV813" s="42"/>
      <c r="AW813" s="42"/>
      <c r="AX813" s="42"/>
      <c r="AY813" s="42"/>
      <c r="AZ813" s="42"/>
      <c r="BA813" s="42"/>
    </row>
    <row r="814" ht="20.25" customHeight="1">
      <c r="B814" s="41"/>
      <c r="C814" s="42"/>
      <c r="D814" s="43"/>
      <c r="E814" s="44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8"/>
      <c r="W814" s="49"/>
      <c r="X814" s="49"/>
      <c r="Y814" s="42"/>
      <c r="Z814" s="42"/>
      <c r="AA814" s="50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42"/>
      <c r="AP814" s="42"/>
      <c r="AQ814" s="42"/>
      <c r="AR814" s="42"/>
      <c r="AS814" s="51"/>
      <c r="AT814" s="51"/>
      <c r="AU814" s="51"/>
      <c r="AV814" s="42"/>
      <c r="AW814" s="42"/>
      <c r="AX814" s="42"/>
      <c r="AY814" s="42"/>
      <c r="AZ814" s="42"/>
      <c r="BA814" s="42"/>
    </row>
    <row r="815" ht="20.25" customHeight="1">
      <c r="B815" s="41"/>
      <c r="C815" s="42"/>
      <c r="D815" s="43"/>
      <c r="E815" s="44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8"/>
      <c r="W815" s="49"/>
      <c r="X815" s="49"/>
      <c r="Y815" s="42"/>
      <c r="Z815" s="42"/>
      <c r="AA815" s="50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42"/>
      <c r="AP815" s="42"/>
      <c r="AQ815" s="42"/>
      <c r="AR815" s="42"/>
      <c r="AS815" s="51"/>
      <c r="AT815" s="51"/>
      <c r="AU815" s="51"/>
      <c r="AV815" s="42"/>
      <c r="AW815" s="42"/>
      <c r="AX815" s="42"/>
      <c r="AY815" s="42"/>
      <c r="AZ815" s="42"/>
      <c r="BA815" s="42"/>
    </row>
    <row r="816" ht="20.25" customHeight="1">
      <c r="B816" s="41"/>
      <c r="C816" s="42"/>
      <c r="D816" s="43"/>
      <c r="E816" s="44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8"/>
      <c r="W816" s="49"/>
      <c r="X816" s="49"/>
      <c r="Y816" s="42"/>
      <c r="Z816" s="42"/>
      <c r="AA816" s="50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42"/>
      <c r="AP816" s="42"/>
      <c r="AQ816" s="42"/>
      <c r="AR816" s="42"/>
      <c r="AS816" s="51"/>
      <c r="AT816" s="51"/>
      <c r="AU816" s="51"/>
      <c r="AV816" s="42"/>
      <c r="AW816" s="42"/>
      <c r="AX816" s="42"/>
      <c r="AY816" s="42"/>
      <c r="AZ816" s="42"/>
      <c r="BA816" s="42"/>
    </row>
    <row r="817" ht="20.25" customHeight="1">
      <c r="B817" s="41"/>
      <c r="C817" s="42"/>
      <c r="D817" s="43"/>
      <c r="E817" s="44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8"/>
      <c r="W817" s="49"/>
      <c r="X817" s="49"/>
      <c r="Y817" s="42"/>
      <c r="Z817" s="42"/>
      <c r="AA817" s="50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42"/>
      <c r="AP817" s="42"/>
      <c r="AQ817" s="42"/>
      <c r="AR817" s="42"/>
      <c r="AS817" s="51"/>
      <c r="AT817" s="51"/>
      <c r="AU817" s="51"/>
      <c r="AV817" s="42"/>
      <c r="AW817" s="42"/>
      <c r="AX817" s="42"/>
      <c r="AY817" s="42"/>
      <c r="AZ817" s="42"/>
      <c r="BA817" s="42"/>
    </row>
    <row r="818" ht="20.25" customHeight="1">
      <c r="B818" s="41"/>
      <c r="C818" s="42"/>
      <c r="D818" s="43"/>
      <c r="E818" s="44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8"/>
      <c r="W818" s="49"/>
      <c r="X818" s="49"/>
      <c r="Y818" s="42"/>
      <c r="Z818" s="42"/>
      <c r="AA818" s="50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42"/>
      <c r="AP818" s="42"/>
      <c r="AQ818" s="42"/>
      <c r="AR818" s="42"/>
      <c r="AS818" s="51"/>
      <c r="AT818" s="51"/>
      <c r="AU818" s="51"/>
      <c r="AV818" s="42"/>
      <c r="AW818" s="42"/>
      <c r="AX818" s="42"/>
      <c r="AY818" s="42"/>
      <c r="AZ818" s="42"/>
      <c r="BA818" s="42"/>
    </row>
    <row r="819" ht="20.25" customHeight="1">
      <c r="B819" s="41"/>
      <c r="C819" s="42"/>
      <c r="D819" s="43"/>
      <c r="E819" s="44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8"/>
      <c r="W819" s="49"/>
      <c r="X819" s="49"/>
      <c r="Y819" s="42"/>
      <c r="Z819" s="42"/>
      <c r="AA819" s="50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42"/>
      <c r="AP819" s="42"/>
      <c r="AQ819" s="42"/>
      <c r="AR819" s="42"/>
      <c r="AS819" s="51"/>
      <c r="AT819" s="51"/>
      <c r="AU819" s="51"/>
      <c r="AV819" s="42"/>
      <c r="AW819" s="42"/>
      <c r="AX819" s="42"/>
      <c r="AY819" s="42"/>
      <c r="AZ819" s="42"/>
      <c r="BA819" s="42"/>
    </row>
    <row r="820" ht="20.25" customHeight="1">
      <c r="B820" s="41"/>
      <c r="C820" s="42"/>
      <c r="D820" s="43"/>
      <c r="E820" s="44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8"/>
      <c r="W820" s="49"/>
      <c r="X820" s="49"/>
      <c r="Y820" s="42"/>
      <c r="Z820" s="42"/>
      <c r="AA820" s="50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42"/>
      <c r="AP820" s="42"/>
      <c r="AQ820" s="42"/>
      <c r="AR820" s="42"/>
      <c r="AS820" s="51"/>
      <c r="AT820" s="51"/>
      <c r="AU820" s="51"/>
      <c r="AV820" s="42"/>
      <c r="AW820" s="42"/>
      <c r="AX820" s="42"/>
      <c r="AY820" s="42"/>
      <c r="AZ820" s="42"/>
      <c r="BA820" s="42"/>
    </row>
    <row r="821" ht="20.25" customHeight="1">
      <c r="B821" s="41"/>
      <c r="C821" s="42"/>
      <c r="D821" s="43"/>
      <c r="E821" s="44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8"/>
      <c r="W821" s="49"/>
      <c r="X821" s="49"/>
      <c r="Y821" s="42"/>
      <c r="Z821" s="42"/>
      <c r="AA821" s="50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42"/>
      <c r="AP821" s="42"/>
      <c r="AQ821" s="42"/>
      <c r="AR821" s="42"/>
      <c r="AS821" s="51"/>
      <c r="AT821" s="51"/>
      <c r="AU821" s="51"/>
      <c r="AV821" s="42"/>
      <c r="AW821" s="42"/>
      <c r="AX821" s="42"/>
      <c r="AY821" s="42"/>
      <c r="AZ821" s="42"/>
      <c r="BA821" s="42"/>
    </row>
    <row r="822" ht="20.25" customHeight="1">
      <c r="B822" s="41"/>
      <c r="C822" s="42"/>
      <c r="D822" s="43"/>
      <c r="E822" s="44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8"/>
      <c r="W822" s="49"/>
      <c r="X822" s="49"/>
      <c r="Y822" s="42"/>
      <c r="Z822" s="42"/>
      <c r="AA822" s="50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42"/>
      <c r="AP822" s="42"/>
      <c r="AQ822" s="42"/>
      <c r="AR822" s="42"/>
      <c r="AS822" s="51"/>
      <c r="AT822" s="51"/>
      <c r="AU822" s="51"/>
      <c r="AV822" s="42"/>
      <c r="AW822" s="42"/>
      <c r="AX822" s="42"/>
      <c r="AY822" s="42"/>
      <c r="AZ822" s="42"/>
      <c r="BA822" s="42"/>
    </row>
    <row r="823" ht="20.25" customHeight="1">
      <c r="B823" s="41"/>
      <c r="C823" s="42"/>
      <c r="D823" s="43"/>
      <c r="E823" s="44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8"/>
      <c r="W823" s="49"/>
      <c r="X823" s="49"/>
      <c r="Y823" s="42"/>
      <c r="Z823" s="42"/>
      <c r="AA823" s="50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42"/>
      <c r="AP823" s="42"/>
      <c r="AQ823" s="42"/>
      <c r="AR823" s="42"/>
      <c r="AS823" s="51"/>
      <c r="AT823" s="51"/>
      <c r="AU823" s="51"/>
      <c r="AV823" s="42"/>
      <c r="AW823" s="42"/>
      <c r="AX823" s="42"/>
      <c r="AY823" s="42"/>
      <c r="AZ823" s="42"/>
      <c r="BA823" s="42"/>
    </row>
    <row r="824" ht="20.25" customHeight="1">
      <c r="B824" s="41"/>
      <c r="C824" s="42"/>
      <c r="D824" s="43"/>
      <c r="E824" s="44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8"/>
      <c r="W824" s="49"/>
      <c r="X824" s="49"/>
      <c r="Y824" s="42"/>
      <c r="Z824" s="42"/>
      <c r="AA824" s="50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42"/>
      <c r="AP824" s="42"/>
      <c r="AQ824" s="42"/>
      <c r="AR824" s="42"/>
      <c r="AS824" s="51"/>
      <c r="AT824" s="51"/>
      <c r="AU824" s="51"/>
      <c r="AV824" s="42"/>
      <c r="AW824" s="42"/>
      <c r="AX824" s="42"/>
      <c r="AY824" s="42"/>
      <c r="AZ824" s="42"/>
      <c r="BA824" s="42"/>
    </row>
    <row r="825" ht="20.25" customHeight="1">
      <c r="B825" s="41"/>
      <c r="C825" s="42"/>
      <c r="D825" s="43"/>
      <c r="E825" s="44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8"/>
      <c r="W825" s="49"/>
      <c r="X825" s="49"/>
      <c r="Y825" s="42"/>
      <c r="Z825" s="42"/>
      <c r="AA825" s="50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42"/>
      <c r="AP825" s="42"/>
      <c r="AQ825" s="42"/>
      <c r="AR825" s="42"/>
      <c r="AS825" s="51"/>
      <c r="AT825" s="51"/>
      <c r="AU825" s="51"/>
      <c r="AV825" s="42"/>
      <c r="AW825" s="42"/>
      <c r="AX825" s="42"/>
      <c r="AY825" s="42"/>
      <c r="AZ825" s="42"/>
      <c r="BA825" s="42"/>
    </row>
    <row r="826" ht="20.25" customHeight="1">
      <c r="B826" s="41"/>
      <c r="C826" s="42"/>
      <c r="D826" s="43"/>
      <c r="E826" s="44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8"/>
      <c r="W826" s="49"/>
      <c r="X826" s="49"/>
      <c r="Y826" s="42"/>
      <c r="Z826" s="42"/>
      <c r="AA826" s="50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42"/>
      <c r="AP826" s="42"/>
      <c r="AQ826" s="42"/>
      <c r="AR826" s="42"/>
      <c r="AS826" s="51"/>
      <c r="AT826" s="51"/>
      <c r="AU826" s="51"/>
      <c r="AV826" s="42"/>
      <c r="AW826" s="42"/>
      <c r="AX826" s="42"/>
      <c r="AY826" s="42"/>
      <c r="AZ826" s="42"/>
      <c r="BA826" s="42"/>
    </row>
    <row r="827" ht="20.25" customHeight="1">
      <c r="B827" s="41"/>
      <c r="C827" s="42"/>
      <c r="D827" s="43"/>
      <c r="E827" s="44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8"/>
      <c r="W827" s="49"/>
      <c r="X827" s="49"/>
      <c r="Y827" s="42"/>
      <c r="Z827" s="42"/>
      <c r="AA827" s="50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42"/>
      <c r="AP827" s="42"/>
      <c r="AQ827" s="42"/>
      <c r="AR827" s="42"/>
      <c r="AS827" s="51"/>
      <c r="AT827" s="51"/>
      <c r="AU827" s="51"/>
      <c r="AV827" s="42"/>
      <c r="AW827" s="42"/>
      <c r="AX827" s="42"/>
      <c r="AY827" s="42"/>
      <c r="AZ827" s="42"/>
      <c r="BA827" s="42"/>
    </row>
    <row r="828" ht="20.25" customHeight="1">
      <c r="B828" s="41"/>
      <c r="C828" s="42"/>
      <c r="D828" s="43"/>
      <c r="E828" s="44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8"/>
      <c r="W828" s="49"/>
      <c r="X828" s="49"/>
      <c r="Y828" s="42"/>
      <c r="Z828" s="42"/>
      <c r="AA828" s="50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42"/>
      <c r="AP828" s="42"/>
      <c r="AQ828" s="42"/>
      <c r="AR828" s="42"/>
      <c r="AS828" s="51"/>
      <c r="AT828" s="51"/>
      <c r="AU828" s="51"/>
      <c r="AV828" s="42"/>
      <c r="AW828" s="42"/>
      <c r="AX828" s="42"/>
      <c r="AY828" s="42"/>
      <c r="AZ828" s="42"/>
      <c r="BA828" s="42"/>
    </row>
    <row r="829" ht="20.25" customHeight="1">
      <c r="B829" s="41"/>
      <c r="C829" s="42"/>
      <c r="D829" s="43"/>
      <c r="E829" s="44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8"/>
      <c r="W829" s="49"/>
      <c r="X829" s="49"/>
      <c r="Y829" s="42"/>
      <c r="Z829" s="42"/>
      <c r="AA829" s="50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42"/>
      <c r="AP829" s="42"/>
      <c r="AQ829" s="42"/>
      <c r="AR829" s="42"/>
      <c r="AS829" s="51"/>
      <c r="AT829" s="51"/>
      <c r="AU829" s="51"/>
      <c r="AV829" s="42"/>
      <c r="AW829" s="42"/>
      <c r="AX829" s="42"/>
      <c r="AY829" s="42"/>
      <c r="AZ829" s="42"/>
      <c r="BA829" s="42"/>
    </row>
    <row r="830" ht="20.25" customHeight="1">
      <c r="B830" s="41"/>
      <c r="C830" s="42"/>
      <c r="D830" s="43"/>
      <c r="E830" s="44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8"/>
      <c r="W830" s="49"/>
      <c r="X830" s="49"/>
      <c r="Y830" s="42"/>
      <c r="Z830" s="42"/>
      <c r="AA830" s="50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42"/>
      <c r="AP830" s="42"/>
      <c r="AQ830" s="42"/>
      <c r="AR830" s="42"/>
      <c r="AS830" s="51"/>
      <c r="AT830" s="51"/>
      <c r="AU830" s="51"/>
      <c r="AV830" s="42"/>
      <c r="AW830" s="42"/>
      <c r="AX830" s="42"/>
      <c r="AY830" s="42"/>
      <c r="AZ830" s="42"/>
      <c r="BA830" s="42"/>
    </row>
    <row r="831" ht="20.25" customHeight="1">
      <c r="B831" s="41"/>
      <c r="C831" s="42"/>
      <c r="D831" s="43"/>
      <c r="E831" s="44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8"/>
      <c r="W831" s="49"/>
      <c r="X831" s="49"/>
      <c r="Y831" s="42"/>
      <c r="Z831" s="42"/>
      <c r="AA831" s="50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42"/>
      <c r="AP831" s="42"/>
      <c r="AQ831" s="42"/>
      <c r="AR831" s="42"/>
      <c r="AS831" s="51"/>
      <c r="AT831" s="51"/>
      <c r="AU831" s="51"/>
      <c r="AV831" s="42"/>
      <c r="AW831" s="42"/>
      <c r="AX831" s="42"/>
      <c r="AY831" s="42"/>
      <c r="AZ831" s="42"/>
      <c r="BA831" s="42"/>
    </row>
    <row r="832" ht="20.25" customHeight="1">
      <c r="B832" s="41"/>
      <c r="C832" s="42"/>
      <c r="D832" s="43"/>
      <c r="E832" s="44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8"/>
      <c r="W832" s="49"/>
      <c r="X832" s="49"/>
      <c r="Y832" s="42"/>
      <c r="Z832" s="42"/>
      <c r="AA832" s="50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42"/>
      <c r="AP832" s="42"/>
      <c r="AQ832" s="42"/>
      <c r="AR832" s="42"/>
      <c r="AS832" s="51"/>
      <c r="AT832" s="51"/>
      <c r="AU832" s="51"/>
      <c r="AV832" s="42"/>
      <c r="AW832" s="42"/>
      <c r="AX832" s="42"/>
      <c r="AY832" s="42"/>
      <c r="AZ832" s="42"/>
      <c r="BA832" s="42"/>
    </row>
    <row r="833" ht="20.25" customHeight="1">
      <c r="B833" s="41"/>
      <c r="C833" s="42"/>
      <c r="D833" s="43"/>
      <c r="E833" s="44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8"/>
      <c r="W833" s="49"/>
      <c r="X833" s="49"/>
      <c r="Y833" s="42"/>
      <c r="Z833" s="42"/>
      <c r="AA833" s="50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42"/>
      <c r="AP833" s="42"/>
      <c r="AQ833" s="42"/>
      <c r="AR833" s="42"/>
      <c r="AS833" s="51"/>
      <c r="AT833" s="51"/>
      <c r="AU833" s="51"/>
      <c r="AV833" s="42"/>
      <c r="AW833" s="42"/>
      <c r="AX833" s="42"/>
      <c r="AY833" s="42"/>
      <c r="AZ833" s="42"/>
      <c r="BA833" s="42"/>
    </row>
    <row r="834" ht="20.25" customHeight="1">
      <c r="B834" s="41"/>
      <c r="C834" s="42"/>
      <c r="D834" s="43"/>
      <c r="E834" s="44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8"/>
      <c r="W834" s="49"/>
      <c r="X834" s="49"/>
      <c r="Y834" s="42"/>
      <c r="Z834" s="42"/>
      <c r="AA834" s="50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42"/>
      <c r="AP834" s="42"/>
      <c r="AQ834" s="42"/>
      <c r="AR834" s="42"/>
      <c r="AS834" s="51"/>
      <c r="AT834" s="51"/>
      <c r="AU834" s="51"/>
      <c r="AV834" s="42"/>
      <c r="AW834" s="42"/>
      <c r="AX834" s="42"/>
      <c r="AY834" s="42"/>
      <c r="AZ834" s="42"/>
      <c r="BA834" s="42"/>
    </row>
    <row r="835" ht="20.25" customHeight="1">
      <c r="B835" s="41"/>
      <c r="C835" s="42"/>
      <c r="D835" s="43"/>
      <c r="E835" s="44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8"/>
      <c r="W835" s="49"/>
      <c r="X835" s="49"/>
      <c r="Y835" s="42"/>
      <c r="Z835" s="42"/>
      <c r="AA835" s="50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42"/>
      <c r="AP835" s="42"/>
      <c r="AQ835" s="42"/>
      <c r="AR835" s="42"/>
      <c r="AS835" s="51"/>
      <c r="AT835" s="51"/>
      <c r="AU835" s="51"/>
      <c r="AV835" s="42"/>
      <c r="AW835" s="42"/>
      <c r="AX835" s="42"/>
      <c r="AY835" s="42"/>
      <c r="AZ835" s="42"/>
      <c r="BA835" s="42"/>
    </row>
    <row r="836" ht="20.25" customHeight="1">
      <c r="B836" s="41"/>
      <c r="C836" s="42"/>
      <c r="D836" s="43"/>
      <c r="E836" s="44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8"/>
      <c r="W836" s="49"/>
      <c r="X836" s="49"/>
      <c r="Y836" s="42"/>
      <c r="Z836" s="42"/>
      <c r="AA836" s="50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42"/>
      <c r="AP836" s="42"/>
      <c r="AQ836" s="42"/>
      <c r="AR836" s="42"/>
      <c r="AS836" s="51"/>
      <c r="AT836" s="51"/>
      <c r="AU836" s="51"/>
      <c r="AV836" s="42"/>
      <c r="AW836" s="42"/>
      <c r="AX836" s="42"/>
      <c r="AY836" s="42"/>
      <c r="AZ836" s="42"/>
      <c r="BA836" s="42"/>
    </row>
    <row r="837" ht="20.25" customHeight="1">
      <c r="B837" s="41"/>
      <c r="C837" s="42"/>
      <c r="D837" s="43"/>
      <c r="E837" s="44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8"/>
      <c r="W837" s="49"/>
      <c r="X837" s="49"/>
      <c r="Y837" s="42"/>
      <c r="Z837" s="42"/>
      <c r="AA837" s="50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42"/>
      <c r="AP837" s="42"/>
      <c r="AQ837" s="42"/>
      <c r="AR837" s="42"/>
      <c r="AS837" s="51"/>
      <c r="AT837" s="51"/>
      <c r="AU837" s="51"/>
      <c r="AV837" s="42"/>
      <c r="AW837" s="42"/>
      <c r="AX837" s="42"/>
      <c r="AY837" s="42"/>
      <c r="AZ837" s="42"/>
      <c r="BA837" s="42"/>
    </row>
    <row r="838" ht="20.25" customHeight="1">
      <c r="B838" s="41"/>
      <c r="C838" s="42"/>
      <c r="D838" s="43"/>
      <c r="E838" s="44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8"/>
      <c r="W838" s="49"/>
      <c r="X838" s="49"/>
      <c r="Y838" s="42"/>
      <c r="Z838" s="42"/>
      <c r="AA838" s="50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42"/>
      <c r="AP838" s="42"/>
      <c r="AQ838" s="42"/>
      <c r="AR838" s="42"/>
      <c r="AS838" s="51"/>
      <c r="AT838" s="51"/>
      <c r="AU838" s="51"/>
      <c r="AV838" s="42"/>
      <c r="AW838" s="42"/>
      <c r="AX838" s="42"/>
      <c r="AY838" s="42"/>
      <c r="AZ838" s="42"/>
      <c r="BA838" s="42"/>
    </row>
    <row r="839" ht="20.25" customHeight="1">
      <c r="B839" s="41"/>
      <c r="C839" s="42"/>
      <c r="D839" s="43"/>
      <c r="E839" s="44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8"/>
      <c r="W839" s="49"/>
      <c r="X839" s="49"/>
      <c r="Y839" s="42"/>
      <c r="Z839" s="42"/>
      <c r="AA839" s="50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42"/>
      <c r="AP839" s="42"/>
      <c r="AQ839" s="42"/>
      <c r="AR839" s="42"/>
      <c r="AS839" s="51"/>
      <c r="AT839" s="51"/>
      <c r="AU839" s="51"/>
      <c r="AV839" s="42"/>
      <c r="AW839" s="42"/>
      <c r="AX839" s="42"/>
      <c r="AY839" s="42"/>
      <c r="AZ839" s="42"/>
      <c r="BA839" s="42"/>
    </row>
    <row r="840" ht="20.25" customHeight="1">
      <c r="B840" s="41"/>
      <c r="C840" s="42"/>
      <c r="D840" s="43"/>
      <c r="E840" s="44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8"/>
      <c r="W840" s="49"/>
      <c r="X840" s="49"/>
      <c r="Y840" s="42"/>
      <c r="Z840" s="42"/>
      <c r="AA840" s="50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42"/>
      <c r="AP840" s="42"/>
      <c r="AQ840" s="42"/>
      <c r="AR840" s="42"/>
      <c r="AS840" s="51"/>
      <c r="AT840" s="51"/>
      <c r="AU840" s="51"/>
      <c r="AV840" s="42"/>
      <c r="AW840" s="42"/>
      <c r="AX840" s="42"/>
      <c r="AY840" s="42"/>
      <c r="AZ840" s="42"/>
      <c r="BA840" s="42"/>
    </row>
    <row r="841" ht="20.25" customHeight="1">
      <c r="B841" s="41"/>
      <c r="C841" s="42"/>
      <c r="D841" s="43"/>
      <c r="E841" s="44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8"/>
      <c r="W841" s="49"/>
      <c r="X841" s="49"/>
      <c r="Y841" s="42"/>
      <c r="Z841" s="42"/>
      <c r="AA841" s="50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42"/>
      <c r="AP841" s="42"/>
      <c r="AQ841" s="42"/>
      <c r="AR841" s="42"/>
      <c r="AS841" s="51"/>
      <c r="AT841" s="51"/>
      <c r="AU841" s="51"/>
      <c r="AV841" s="42"/>
      <c r="AW841" s="42"/>
      <c r="AX841" s="42"/>
      <c r="AY841" s="42"/>
      <c r="AZ841" s="42"/>
      <c r="BA841" s="42"/>
    </row>
    <row r="842" ht="20.25" customHeight="1">
      <c r="B842" s="41"/>
      <c r="C842" s="42"/>
      <c r="D842" s="43"/>
      <c r="E842" s="44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8"/>
      <c r="W842" s="49"/>
      <c r="X842" s="49"/>
      <c r="Y842" s="42"/>
      <c r="Z842" s="42"/>
      <c r="AA842" s="50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42"/>
      <c r="AP842" s="42"/>
      <c r="AQ842" s="42"/>
      <c r="AR842" s="42"/>
      <c r="AS842" s="51"/>
      <c r="AT842" s="51"/>
      <c r="AU842" s="51"/>
      <c r="AV842" s="42"/>
      <c r="AW842" s="42"/>
      <c r="AX842" s="42"/>
      <c r="AY842" s="42"/>
      <c r="AZ842" s="42"/>
      <c r="BA842" s="42"/>
    </row>
    <row r="843" ht="20.25" customHeight="1">
      <c r="B843" s="41"/>
      <c r="C843" s="42"/>
      <c r="D843" s="43"/>
      <c r="E843" s="44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8"/>
      <c r="W843" s="49"/>
      <c r="X843" s="49"/>
      <c r="Y843" s="42"/>
      <c r="Z843" s="42"/>
      <c r="AA843" s="50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42"/>
      <c r="AP843" s="42"/>
      <c r="AQ843" s="42"/>
      <c r="AR843" s="42"/>
      <c r="AS843" s="51"/>
      <c r="AT843" s="51"/>
      <c r="AU843" s="51"/>
      <c r="AV843" s="42"/>
      <c r="AW843" s="42"/>
      <c r="AX843" s="42"/>
      <c r="AY843" s="42"/>
      <c r="AZ843" s="42"/>
      <c r="BA843" s="42"/>
    </row>
    <row r="844" ht="20.25" customHeight="1">
      <c r="B844" s="41"/>
      <c r="C844" s="42"/>
      <c r="D844" s="43"/>
      <c r="E844" s="44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8"/>
      <c r="W844" s="49"/>
      <c r="X844" s="49"/>
      <c r="Y844" s="42"/>
      <c r="Z844" s="42"/>
      <c r="AA844" s="50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42"/>
      <c r="AP844" s="42"/>
      <c r="AQ844" s="42"/>
      <c r="AR844" s="42"/>
      <c r="AS844" s="51"/>
      <c r="AT844" s="51"/>
      <c r="AU844" s="51"/>
      <c r="AV844" s="42"/>
      <c r="AW844" s="42"/>
      <c r="AX844" s="42"/>
      <c r="AY844" s="42"/>
      <c r="AZ844" s="42"/>
      <c r="BA844" s="42"/>
    </row>
    <row r="845" ht="20.25" customHeight="1">
      <c r="B845" s="41"/>
      <c r="C845" s="42"/>
      <c r="D845" s="43"/>
      <c r="E845" s="44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8"/>
      <c r="W845" s="49"/>
      <c r="X845" s="49"/>
      <c r="Y845" s="42"/>
      <c r="Z845" s="42"/>
      <c r="AA845" s="50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42"/>
      <c r="AP845" s="42"/>
      <c r="AQ845" s="42"/>
      <c r="AR845" s="42"/>
      <c r="AS845" s="51"/>
      <c r="AT845" s="51"/>
      <c r="AU845" s="51"/>
      <c r="AV845" s="42"/>
      <c r="AW845" s="42"/>
      <c r="AX845" s="42"/>
      <c r="AY845" s="42"/>
      <c r="AZ845" s="42"/>
      <c r="BA845" s="42"/>
    </row>
    <row r="846" ht="20.25" customHeight="1">
      <c r="B846" s="41"/>
      <c r="C846" s="42"/>
      <c r="D846" s="43"/>
      <c r="E846" s="44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8"/>
      <c r="W846" s="49"/>
      <c r="X846" s="49"/>
      <c r="Y846" s="42"/>
      <c r="Z846" s="42"/>
      <c r="AA846" s="50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42"/>
      <c r="AP846" s="42"/>
      <c r="AQ846" s="42"/>
      <c r="AR846" s="42"/>
      <c r="AS846" s="51"/>
      <c r="AT846" s="51"/>
      <c r="AU846" s="51"/>
      <c r="AV846" s="42"/>
      <c r="AW846" s="42"/>
      <c r="AX846" s="42"/>
      <c r="AY846" s="42"/>
      <c r="AZ846" s="42"/>
      <c r="BA846" s="42"/>
    </row>
    <row r="847" ht="20.25" customHeight="1">
      <c r="B847" s="41"/>
      <c r="C847" s="42"/>
      <c r="D847" s="43"/>
      <c r="E847" s="44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8"/>
      <c r="W847" s="49"/>
      <c r="X847" s="49"/>
      <c r="Y847" s="42"/>
      <c r="Z847" s="42"/>
      <c r="AA847" s="50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42"/>
      <c r="AP847" s="42"/>
      <c r="AQ847" s="42"/>
      <c r="AR847" s="42"/>
      <c r="AS847" s="51"/>
      <c r="AT847" s="51"/>
      <c r="AU847" s="51"/>
      <c r="AV847" s="42"/>
      <c r="AW847" s="42"/>
      <c r="AX847" s="42"/>
      <c r="AY847" s="42"/>
      <c r="AZ847" s="42"/>
      <c r="BA847" s="42"/>
    </row>
    <row r="848" ht="20.25" customHeight="1">
      <c r="B848" s="41"/>
      <c r="C848" s="42"/>
      <c r="D848" s="43"/>
      <c r="E848" s="44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8"/>
      <c r="W848" s="49"/>
      <c r="X848" s="49"/>
      <c r="Y848" s="42"/>
      <c r="Z848" s="42"/>
      <c r="AA848" s="50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42"/>
      <c r="AP848" s="42"/>
      <c r="AQ848" s="42"/>
      <c r="AR848" s="42"/>
      <c r="AS848" s="51"/>
      <c r="AT848" s="51"/>
      <c r="AU848" s="51"/>
      <c r="AV848" s="42"/>
      <c r="AW848" s="42"/>
      <c r="AX848" s="42"/>
      <c r="AY848" s="42"/>
      <c r="AZ848" s="42"/>
      <c r="BA848" s="42"/>
    </row>
    <row r="849" ht="20.25" customHeight="1">
      <c r="B849" s="41"/>
      <c r="C849" s="42"/>
      <c r="D849" s="43"/>
      <c r="E849" s="44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8"/>
      <c r="W849" s="49"/>
      <c r="X849" s="49"/>
      <c r="Y849" s="42"/>
      <c r="Z849" s="42"/>
      <c r="AA849" s="50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42"/>
      <c r="AP849" s="42"/>
      <c r="AQ849" s="42"/>
      <c r="AR849" s="42"/>
      <c r="AS849" s="51"/>
      <c r="AT849" s="51"/>
      <c r="AU849" s="51"/>
      <c r="AV849" s="42"/>
      <c r="AW849" s="42"/>
      <c r="AX849" s="42"/>
      <c r="AY849" s="42"/>
      <c r="AZ849" s="42"/>
      <c r="BA849" s="42"/>
    </row>
    <row r="850" ht="20.25" customHeight="1">
      <c r="B850" s="41"/>
      <c r="C850" s="42"/>
      <c r="D850" s="43"/>
      <c r="E850" s="44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8"/>
      <c r="W850" s="49"/>
      <c r="X850" s="49"/>
      <c r="Y850" s="42"/>
      <c r="Z850" s="42"/>
      <c r="AA850" s="50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42"/>
      <c r="AP850" s="42"/>
      <c r="AQ850" s="42"/>
      <c r="AR850" s="42"/>
      <c r="AS850" s="51"/>
      <c r="AT850" s="51"/>
      <c r="AU850" s="51"/>
      <c r="AV850" s="42"/>
      <c r="AW850" s="42"/>
      <c r="AX850" s="42"/>
      <c r="AY850" s="42"/>
      <c r="AZ850" s="42"/>
      <c r="BA850" s="42"/>
    </row>
    <row r="851" ht="20.25" customHeight="1">
      <c r="B851" s="41"/>
      <c r="C851" s="42"/>
      <c r="D851" s="43"/>
      <c r="E851" s="44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8"/>
      <c r="W851" s="49"/>
      <c r="X851" s="49"/>
      <c r="Y851" s="42"/>
      <c r="Z851" s="42"/>
      <c r="AA851" s="50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42"/>
      <c r="AP851" s="42"/>
      <c r="AQ851" s="42"/>
      <c r="AR851" s="42"/>
      <c r="AS851" s="51"/>
      <c r="AT851" s="51"/>
      <c r="AU851" s="51"/>
      <c r="AV851" s="42"/>
      <c r="AW851" s="42"/>
      <c r="AX851" s="42"/>
      <c r="AY851" s="42"/>
      <c r="AZ851" s="42"/>
      <c r="BA851" s="42"/>
    </row>
    <row r="852" ht="20.25" customHeight="1">
      <c r="B852" s="41"/>
      <c r="C852" s="42"/>
      <c r="D852" s="43"/>
      <c r="E852" s="44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8"/>
      <c r="W852" s="49"/>
      <c r="X852" s="49"/>
      <c r="Y852" s="42"/>
      <c r="Z852" s="42"/>
      <c r="AA852" s="50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42"/>
      <c r="AP852" s="42"/>
      <c r="AQ852" s="42"/>
      <c r="AR852" s="42"/>
      <c r="AS852" s="51"/>
      <c r="AT852" s="51"/>
      <c r="AU852" s="51"/>
      <c r="AV852" s="42"/>
      <c r="AW852" s="42"/>
      <c r="AX852" s="42"/>
      <c r="AY852" s="42"/>
      <c r="AZ852" s="42"/>
      <c r="BA852" s="42"/>
    </row>
    <row r="853" ht="20.25" customHeight="1">
      <c r="B853" s="41"/>
      <c r="C853" s="42"/>
      <c r="D853" s="43"/>
      <c r="E853" s="44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8"/>
      <c r="W853" s="49"/>
      <c r="X853" s="49"/>
      <c r="Y853" s="42"/>
      <c r="Z853" s="42"/>
      <c r="AA853" s="50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42"/>
      <c r="AP853" s="42"/>
      <c r="AQ853" s="42"/>
      <c r="AR853" s="42"/>
      <c r="AS853" s="51"/>
      <c r="AT853" s="51"/>
      <c r="AU853" s="51"/>
      <c r="AV853" s="42"/>
      <c r="AW853" s="42"/>
      <c r="AX853" s="42"/>
      <c r="AY853" s="42"/>
      <c r="AZ853" s="42"/>
      <c r="BA853" s="42"/>
    </row>
    <row r="854" ht="20.25" customHeight="1">
      <c r="B854" s="41"/>
      <c r="C854" s="42"/>
      <c r="D854" s="43"/>
      <c r="E854" s="44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8"/>
      <c r="W854" s="49"/>
      <c r="X854" s="49"/>
      <c r="Y854" s="42"/>
      <c r="Z854" s="42"/>
      <c r="AA854" s="50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42"/>
      <c r="AP854" s="42"/>
      <c r="AQ854" s="42"/>
      <c r="AR854" s="42"/>
      <c r="AS854" s="51"/>
      <c r="AT854" s="51"/>
      <c r="AU854" s="51"/>
      <c r="AV854" s="42"/>
      <c r="AW854" s="42"/>
      <c r="AX854" s="42"/>
      <c r="AY854" s="42"/>
      <c r="AZ854" s="42"/>
      <c r="BA854" s="42"/>
    </row>
    <row r="855" ht="20.25" customHeight="1">
      <c r="B855" s="41"/>
      <c r="C855" s="42"/>
      <c r="D855" s="43"/>
      <c r="E855" s="44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8"/>
      <c r="W855" s="49"/>
      <c r="X855" s="49"/>
      <c r="Y855" s="42"/>
      <c r="Z855" s="42"/>
      <c r="AA855" s="50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42"/>
      <c r="AP855" s="42"/>
      <c r="AQ855" s="42"/>
      <c r="AR855" s="42"/>
      <c r="AS855" s="51"/>
      <c r="AT855" s="51"/>
      <c r="AU855" s="51"/>
      <c r="AV855" s="42"/>
      <c r="AW855" s="42"/>
      <c r="AX855" s="42"/>
      <c r="AY855" s="42"/>
      <c r="AZ855" s="42"/>
      <c r="BA855" s="42"/>
    </row>
    <row r="856" ht="20.25" customHeight="1">
      <c r="B856" s="41"/>
      <c r="C856" s="42"/>
      <c r="D856" s="43"/>
      <c r="E856" s="44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8"/>
      <c r="W856" s="49"/>
      <c r="X856" s="49"/>
      <c r="Y856" s="42"/>
      <c r="Z856" s="42"/>
      <c r="AA856" s="50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42"/>
      <c r="AP856" s="42"/>
      <c r="AQ856" s="42"/>
      <c r="AR856" s="42"/>
      <c r="AS856" s="51"/>
      <c r="AT856" s="51"/>
      <c r="AU856" s="51"/>
      <c r="AV856" s="42"/>
      <c r="AW856" s="42"/>
      <c r="AX856" s="42"/>
      <c r="AY856" s="42"/>
      <c r="AZ856" s="42"/>
      <c r="BA856" s="42"/>
    </row>
    <row r="857" ht="20.25" customHeight="1">
      <c r="B857" s="41"/>
      <c r="C857" s="42"/>
      <c r="D857" s="43"/>
      <c r="E857" s="44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8"/>
      <c r="W857" s="49"/>
      <c r="X857" s="49"/>
      <c r="Y857" s="42"/>
      <c r="Z857" s="42"/>
      <c r="AA857" s="50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42"/>
      <c r="AP857" s="42"/>
      <c r="AQ857" s="42"/>
      <c r="AR857" s="42"/>
      <c r="AS857" s="51"/>
      <c r="AT857" s="51"/>
      <c r="AU857" s="51"/>
      <c r="AV857" s="42"/>
      <c r="AW857" s="42"/>
      <c r="AX857" s="42"/>
      <c r="AY857" s="42"/>
      <c r="AZ857" s="42"/>
      <c r="BA857" s="42"/>
    </row>
    <row r="858" ht="20.25" customHeight="1">
      <c r="B858" s="41"/>
      <c r="C858" s="42"/>
      <c r="D858" s="43"/>
      <c r="E858" s="44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8"/>
      <c r="W858" s="49"/>
      <c r="X858" s="49"/>
      <c r="Y858" s="42"/>
      <c r="Z858" s="42"/>
      <c r="AA858" s="50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42"/>
      <c r="AP858" s="42"/>
      <c r="AQ858" s="42"/>
      <c r="AR858" s="42"/>
      <c r="AS858" s="51"/>
      <c r="AT858" s="51"/>
      <c r="AU858" s="51"/>
      <c r="AV858" s="42"/>
      <c r="AW858" s="42"/>
      <c r="AX858" s="42"/>
      <c r="AY858" s="42"/>
      <c r="AZ858" s="42"/>
      <c r="BA858" s="42"/>
    </row>
    <row r="859" ht="20.25" customHeight="1">
      <c r="B859" s="41"/>
      <c r="C859" s="42"/>
      <c r="D859" s="43"/>
      <c r="E859" s="44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8"/>
      <c r="W859" s="49"/>
      <c r="X859" s="49"/>
      <c r="Y859" s="42"/>
      <c r="Z859" s="42"/>
      <c r="AA859" s="50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42"/>
      <c r="AP859" s="42"/>
      <c r="AQ859" s="42"/>
      <c r="AR859" s="42"/>
      <c r="AS859" s="51"/>
      <c r="AT859" s="51"/>
      <c r="AU859" s="51"/>
      <c r="AV859" s="42"/>
      <c r="AW859" s="42"/>
      <c r="AX859" s="42"/>
      <c r="AY859" s="42"/>
      <c r="AZ859" s="42"/>
      <c r="BA859" s="42"/>
    </row>
    <row r="860" ht="20.25" customHeight="1">
      <c r="B860" s="41"/>
      <c r="C860" s="42"/>
      <c r="D860" s="43"/>
      <c r="E860" s="44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8"/>
      <c r="W860" s="49"/>
      <c r="X860" s="49"/>
      <c r="Y860" s="42"/>
      <c r="Z860" s="42"/>
      <c r="AA860" s="50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42"/>
      <c r="AP860" s="42"/>
      <c r="AQ860" s="42"/>
      <c r="AR860" s="42"/>
      <c r="AS860" s="51"/>
      <c r="AT860" s="51"/>
      <c r="AU860" s="51"/>
      <c r="AV860" s="42"/>
      <c r="AW860" s="42"/>
      <c r="AX860" s="42"/>
      <c r="AY860" s="42"/>
      <c r="AZ860" s="42"/>
      <c r="BA860" s="42"/>
    </row>
    <row r="861" ht="20.25" customHeight="1">
      <c r="B861" s="41"/>
      <c r="C861" s="42"/>
      <c r="D861" s="43"/>
      <c r="E861" s="44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8"/>
      <c r="W861" s="49"/>
      <c r="X861" s="49"/>
      <c r="Y861" s="42"/>
      <c r="Z861" s="42"/>
      <c r="AA861" s="50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42"/>
      <c r="AP861" s="42"/>
      <c r="AQ861" s="42"/>
      <c r="AR861" s="42"/>
      <c r="AS861" s="51"/>
      <c r="AT861" s="51"/>
      <c r="AU861" s="51"/>
      <c r="AV861" s="42"/>
      <c r="AW861" s="42"/>
      <c r="AX861" s="42"/>
      <c r="AY861" s="42"/>
      <c r="AZ861" s="42"/>
      <c r="BA861" s="42"/>
    </row>
    <row r="862" ht="20.25" customHeight="1">
      <c r="B862" s="41"/>
      <c r="C862" s="42"/>
      <c r="D862" s="43"/>
      <c r="E862" s="44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8"/>
      <c r="W862" s="49"/>
      <c r="X862" s="49"/>
      <c r="Y862" s="42"/>
      <c r="Z862" s="42"/>
      <c r="AA862" s="50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42"/>
      <c r="AP862" s="42"/>
      <c r="AQ862" s="42"/>
      <c r="AR862" s="42"/>
      <c r="AS862" s="51"/>
      <c r="AT862" s="51"/>
      <c r="AU862" s="51"/>
      <c r="AV862" s="42"/>
      <c r="AW862" s="42"/>
      <c r="AX862" s="42"/>
      <c r="AY862" s="42"/>
      <c r="AZ862" s="42"/>
      <c r="BA862" s="42"/>
    </row>
    <row r="863" ht="20.25" customHeight="1">
      <c r="B863" s="41"/>
      <c r="C863" s="42"/>
      <c r="D863" s="43"/>
      <c r="E863" s="44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8"/>
      <c r="W863" s="49"/>
      <c r="X863" s="49"/>
      <c r="Y863" s="42"/>
      <c r="Z863" s="42"/>
      <c r="AA863" s="50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42"/>
      <c r="AP863" s="42"/>
      <c r="AQ863" s="42"/>
      <c r="AR863" s="42"/>
      <c r="AS863" s="51"/>
      <c r="AT863" s="51"/>
      <c r="AU863" s="51"/>
      <c r="AV863" s="42"/>
      <c r="AW863" s="42"/>
      <c r="AX863" s="42"/>
      <c r="AY863" s="42"/>
      <c r="AZ863" s="42"/>
      <c r="BA863" s="42"/>
    </row>
    <row r="864" ht="20.25" customHeight="1">
      <c r="B864" s="41"/>
      <c r="C864" s="42"/>
      <c r="D864" s="43"/>
      <c r="E864" s="44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8"/>
      <c r="W864" s="49"/>
      <c r="X864" s="49"/>
      <c r="Y864" s="42"/>
      <c r="Z864" s="42"/>
      <c r="AA864" s="50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42"/>
      <c r="AP864" s="42"/>
      <c r="AQ864" s="42"/>
      <c r="AR864" s="42"/>
      <c r="AS864" s="51"/>
      <c r="AT864" s="51"/>
      <c r="AU864" s="51"/>
      <c r="AV864" s="42"/>
      <c r="AW864" s="42"/>
      <c r="AX864" s="42"/>
      <c r="AY864" s="42"/>
      <c r="AZ864" s="42"/>
      <c r="BA864" s="42"/>
    </row>
    <row r="865" ht="20.25" customHeight="1">
      <c r="B865" s="41"/>
      <c r="C865" s="42"/>
      <c r="D865" s="43"/>
      <c r="E865" s="44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8"/>
      <c r="W865" s="49"/>
      <c r="X865" s="49"/>
      <c r="Y865" s="42"/>
      <c r="Z865" s="42"/>
      <c r="AA865" s="50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42"/>
      <c r="AP865" s="42"/>
      <c r="AQ865" s="42"/>
      <c r="AR865" s="42"/>
      <c r="AS865" s="51"/>
      <c r="AT865" s="51"/>
      <c r="AU865" s="51"/>
      <c r="AV865" s="42"/>
      <c r="AW865" s="42"/>
      <c r="AX865" s="42"/>
      <c r="AY865" s="42"/>
      <c r="AZ865" s="42"/>
      <c r="BA865" s="42"/>
    </row>
    <row r="866" ht="20.25" customHeight="1">
      <c r="B866" s="41"/>
      <c r="C866" s="42"/>
      <c r="D866" s="43"/>
      <c r="E866" s="44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8"/>
      <c r="W866" s="49"/>
      <c r="X866" s="49"/>
      <c r="Y866" s="42"/>
      <c r="Z866" s="42"/>
      <c r="AA866" s="50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42"/>
      <c r="AP866" s="42"/>
      <c r="AQ866" s="42"/>
      <c r="AR866" s="42"/>
      <c r="AS866" s="51"/>
      <c r="AT866" s="51"/>
      <c r="AU866" s="51"/>
      <c r="AV866" s="42"/>
      <c r="AW866" s="42"/>
      <c r="AX866" s="42"/>
      <c r="AY866" s="42"/>
      <c r="AZ866" s="42"/>
      <c r="BA866" s="42"/>
    </row>
    <row r="867" ht="20.25" customHeight="1">
      <c r="B867" s="41"/>
      <c r="C867" s="42"/>
      <c r="D867" s="43"/>
      <c r="E867" s="44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8"/>
      <c r="W867" s="49"/>
      <c r="X867" s="49"/>
      <c r="Y867" s="42"/>
      <c r="Z867" s="42"/>
      <c r="AA867" s="50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42"/>
      <c r="AP867" s="42"/>
      <c r="AQ867" s="42"/>
      <c r="AR867" s="42"/>
      <c r="AS867" s="51"/>
      <c r="AT867" s="51"/>
      <c r="AU867" s="51"/>
      <c r="AV867" s="42"/>
      <c r="AW867" s="42"/>
      <c r="AX867" s="42"/>
      <c r="AY867" s="42"/>
      <c r="AZ867" s="42"/>
      <c r="BA867" s="42"/>
    </row>
    <row r="868" ht="20.25" customHeight="1">
      <c r="B868" s="41"/>
      <c r="C868" s="42"/>
      <c r="D868" s="43"/>
      <c r="E868" s="44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8"/>
      <c r="W868" s="49"/>
      <c r="X868" s="49"/>
      <c r="Y868" s="42"/>
      <c r="Z868" s="42"/>
      <c r="AA868" s="50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42"/>
      <c r="AP868" s="42"/>
      <c r="AQ868" s="42"/>
      <c r="AR868" s="42"/>
      <c r="AS868" s="51"/>
      <c r="AT868" s="51"/>
      <c r="AU868" s="51"/>
      <c r="AV868" s="42"/>
      <c r="AW868" s="42"/>
      <c r="AX868" s="42"/>
      <c r="AY868" s="42"/>
      <c r="AZ868" s="42"/>
      <c r="BA868" s="42"/>
    </row>
    <row r="869" ht="20.25" customHeight="1">
      <c r="B869" s="41"/>
      <c r="C869" s="42"/>
      <c r="D869" s="43"/>
      <c r="E869" s="44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8"/>
      <c r="W869" s="49"/>
      <c r="X869" s="49"/>
      <c r="Y869" s="42"/>
      <c r="Z869" s="42"/>
      <c r="AA869" s="50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42"/>
      <c r="AP869" s="42"/>
      <c r="AQ869" s="42"/>
      <c r="AR869" s="42"/>
      <c r="AS869" s="51"/>
      <c r="AT869" s="51"/>
      <c r="AU869" s="51"/>
      <c r="AV869" s="42"/>
      <c r="AW869" s="42"/>
      <c r="AX869" s="42"/>
      <c r="AY869" s="42"/>
      <c r="AZ869" s="42"/>
      <c r="BA869" s="42"/>
    </row>
    <row r="870" ht="20.25" customHeight="1">
      <c r="B870" s="41"/>
      <c r="C870" s="42"/>
      <c r="D870" s="43"/>
      <c r="E870" s="44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8"/>
      <c r="W870" s="49"/>
      <c r="X870" s="49"/>
      <c r="Y870" s="42"/>
      <c r="Z870" s="42"/>
      <c r="AA870" s="50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42"/>
      <c r="AP870" s="42"/>
      <c r="AQ870" s="42"/>
      <c r="AR870" s="42"/>
      <c r="AS870" s="51"/>
      <c r="AT870" s="51"/>
      <c r="AU870" s="51"/>
      <c r="AV870" s="42"/>
      <c r="AW870" s="42"/>
      <c r="AX870" s="42"/>
      <c r="AY870" s="42"/>
      <c r="AZ870" s="42"/>
      <c r="BA870" s="42"/>
    </row>
    <row r="871" ht="20.25" customHeight="1">
      <c r="B871" s="41"/>
      <c r="C871" s="42"/>
      <c r="D871" s="43"/>
      <c r="E871" s="44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8"/>
      <c r="W871" s="49"/>
      <c r="X871" s="49"/>
      <c r="Y871" s="42"/>
      <c r="Z871" s="42"/>
      <c r="AA871" s="50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42"/>
      <c r="AP871" s="42"/>
      <c r="AQ871" s="42"/>
      <c r="AR871" s="42"/>
      <c r="AS871" s="51"/>
      <c r="AT871" s="51"/>
      <c r="AU871" s="51"/>
      <c r="AV871" s="42"/>
      <c r="AW871" s="42"/>
      <c r="AX871" s="42"/>
      <c r="AY871" s="42"/>
      <c r="AZ871" s="42"/>
      <c r="BA871" s="42"/>
    </row>
    <row r="872" ht="20.25" customHeight="1">
      <c r="B872" s="41"/>
      <c r="C872" s="42"/>
      <c r="D872" s="43"/>
      <c r="E872" s="44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8"/>
      <c r="W872" s="49"/>
      <c r="X872" s="49"/>
      <c r="Y872" s="42"/>
      <c r="Z872" s="42"/>
      <c r="AA872" s="50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42"/>
      <c r="AP872" s="42"/>
      <c r="AQ872" s="42"/>
      <c r="AR872" s="42"/>
      <c r="AS872" s="51"/>
      <c r="AT872" s="51"/>
      <c r="AU872" s="51"/>
      <c r="AV872" s="42"/>
      <c r="AW872" s="42"/>
      <c r="AX872" s="42"/>
      <c r="AY872" s="42"/>
      <c r="AZ872" s="42"/>
      <c r="BA872" s="42"/>
    </row>
    <row r="873" ht="20.25" customHeight="1">
      <c r="B873" s="41"/>
      <c r="C873" s="42"/>
      <c r="D873" s="43"/>
      <c r="E873" s="44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8"/>
      <c r="W873" s="49"/>
      <c r="X873" s="49"/>
      <c r="Y873" s="42"/>
      <c r="Z873" s="42"/>
      <c r="AA873" s="50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42"/>
      <c r="AP873" s="42"/>
      <c r="AQ873" s="42"/>
      <c r="AR873" s="42"/>
      <c r="AS873" s="51"/>
      <c r="AT873" s="51"/>
      <c r="AU873" s="51"/>
      <c r="AV873" s="42"/>
      <c r="AW873" s="42"/>
      <c r="AX873" s="42"/>
      <c r="AY873" s="42"/>
      <c r="AZ873" s="42"/>
      <c r="BA873" s="42"/>
    </row>
    <row r="874" ht="20.25" customHeight="1">
      <c r="B874" s="41"/>
      <c r="C874" s="42"/>
      <c r="D874" s="43"/>
      <c r="E874" s="44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8"/>
      <c r="W874" s="49"/>
      <c r="X874" s="49"/>
      <c r="Y874" s="42"/>
      <c r="Z874" s="42"/>
      <c r="AA874" s="50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42"/>
      <c r="AP874" s="42"/>
      <c r="AQ874" s="42"/>
      <c r="AR874" s="42"/>
      <c r="AS874" s="51"/>
      <c r="AT874" s="51"/>
      <c r="AU874" s="51"/>
      <c r="AV874" s="42"/>
      <c r="AW874" s="42"/>
      <c r="AX874" s="42"/>
      <c r="AY874" s="42"/>
      <c r="AZ874" s="42"/>
      <c r="BA874" s="42"/>
    </row>
    <row r="875" ht="20.25" customHeight="1">
      <c r="B875" s="41"/>
      <c r="C875" s="42"/>
      <c r="D875" s="43"/>
      <c r="E875" s="44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8"/>
      <c r="W875" s="49"/>
      <c r="X875" s="49"/>
      <c r="Y875" s="42"/>
      <c r="Z875" s="42"/>
      <c r="AA875" s="50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42"/>
      <c r="AP875" s="42"/>
      <c r="AQ875" s="42"/>
      <c r="AR875" s="42"/>
      <c r="AS875" s="51"/>
      <c r="AT875" s="51"/>
      <c r="AU875" s="51"/>
      <c r="AV875" s="42"/>
      <c r="AW875" s="42"/>
      <c r="AX875" s="42"/>
      <c r="AY875" s="42"/>
      <c r="AZ875" s="42"/>
      <c r="BA875" s="42"/>
    </row>
    <row r="876" ht="20.25" customHeight="1">
      <c r="B876" s="41"/>
      <c r="C876" s="42"/>
      <c r="D876" s="43"/>
      <c r="E876" s="44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8"/>
      <c r="W876" s="49"/>
      <c r="X876" s="49"/>
      <c r="Y876" s="42"/>
      <c r="Z876" s="42"/>
      <c r="AA876" s="50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42"/>
      <c r="AP876" s="42"/>
      <c r="AQ876" s="42"/>
      <c r="AR876" s="42"/>
      <c r="AS876" s="51"/>
      <c r="AT876" s="51"/>
      <c r="AU876" s="51"/>
      <c r="AV876" s="42"/>
      <c r="AW876" s="42"/>
      <c r="AX876" s="42"/>
      <c r="AY876" s="42"/>
      <c r="AZ876" s="42"/>
      <c r="BA876" s="42"/>
    </row>
    <row r="877" ht="20.25" customHeight="1">
      <c r="B877" s="41"/>
      <c r="C877" s="42"/>
      <c r="D877" s="43"/>
      <c r="E877" s="44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8"/>
      <c r="W877" s="49"/>
      <c r="X877" s="49"/>
      <c r="Y877" s="42"/>
      <c r="Z877" s="42"/>
      <c r="AA877" s="50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42"/>
      <c r="AP877" s="42"/>
      <c r="AQ877" s="42"/>
      <c r="AR877" s="42"/>
      <c r="AS877" s="51"/>
      <c r="AT877" s="51"/>
      <c r="AU877" s="51"/>
      <c r="AV877" s="42"/>
      <c r="AW877" s="42"/>
      <c r="AX877" s="42"/>
      <c r="AY877" s="42"/>
      <c r="AZ877" s="42"/>
      <c r="BA877" s="42"/>
    </row>
    <row r="878" ht="20.25" customHeight="1">
      <c r="B878" s="41"/>
      <c r="C878" s="42"/>
      <c r="D878" s="43"/>
      <c r="E878" s="44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8"/>
      <c r="W878" s="49"/>
      <c r="X878" s="49"/>
      <c r="Y878" s="42"/>
      <c r="Z878" s="42"/>
      <c r="AA878" s="50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42"/>
      <c r="AP878" s="42"/>
      <c r="AQ878" s="42"/>
      <c r="AR878" s="42"/>
      <c r="AS878" s="51"/>
      <c r="AT878" s="51"/>
      <c r="AU878" s="51"/>
      <c r="AV878" s="42"/>
      <c r="AW878" s="42"/>
      <c r="AX878" s="42"/>
      <c r="AY878" s="42"/>
      <c r="AZ878" s="42"/>
      <c r="BA878" s="42"/>
    </row>
    <row r="879" ht="20.25" customHeight="1">
      <c r="B879" s="41"/>
      <c r="C879" s="42"/>
      <c r="D879" s="43"/>
      <c r="E879" s="44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8"/>
      <c r="W879" s="49"/>
      <c r="X879" s="49"/>
      <c r="Y879" s="42"/>
      <c r="Z879" s="42"/>
      <c r="AA879" s="50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42"/>
      <c r="AP879" s="42"/>
      <c r="AQ879" s="42"/>
      <c r="AR879" s="42"/>
      <c r="AS879" s="51"/>
      <c r="AT879" s="51"/>
      <c r="AU879" s="51"/>
      <c r="AV879" s="42"/>
      <c r="AW879" s="42"/>
      <c r="AX879" s="42"/>
      <c r="AY879" s="42"/>
      <c r="AZ879" s="42"/>
      <c r="BA879" s="42"/>
    </row>
    <row r="880" ht="20.25" customHeight="1">
      <c r="B880" s="41"/>
      <c r="C880" s="42"/>
      <c r="D880" s="43"/>
      <c r="E880" s="44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8"/>
      <c r="W880" s="49"/>
      <c r="X880" s="49"/>
      <c r="Y880" s="42"/>
      <c r="Z880" s="42"/>
      <c r="AA880" s="50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42"/>
      <c r="AP880" s="42"/>
      <c r="AQ880" s="42"/>
      <c r="AR880" s="42"/>
      <c r="AS880" s="51"/>
      <c r="AT880" s="51"/>
      <c r="AU880" s="51"/>
      <c r="AV880" s="42"/>
      <c r="AW880" s="42"/>
      <c r="AX880" s="42"/>
      <c r="AY880" s="42"/>
      <c r="AZ880" s="42"/>
      <c r="BA880" s="42"/>
    </row>
    <row r="881" ht="20.25" customHeight="1">
      <c r="B881" s="41"/>
      <c r="C881" s="42"/>
      <c r="D881" s="43"/>
      <c r="E881" s="44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8"/>
      <c r="W881" s="49"/>
      <c r="X881" s="49"/>
      <c r="Y881" s="42"/>
      <c r="Z881" s="42"/>
      <c r="AA881" s="50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42"/>
      <c r="AP881" s="42"/>
      <c r="AQ881" s="42"/>
      <c r="AR881" s="42"/>
      <c r="AS881" s="51"/>
      <c r="AT881" s="51"/>
      <c r="AU881" s="51"/>
      <c r="AV881" s="42"/>
      <c r="AW881" s="42"/>
      <c r="AX881" s="42"/>
      <c r="AY881" s="42"/>
      <c r="AZ881" s="42"/>
      <c r="BA881" s="42"/>
    </row>
    <row r="882" ht="20.25" customHeight="1">
      <c r="B882" s="41"/>
      <c r="C882" s="42"/>
      <c r="D882" s="43"/>
      <c r="E882" s="44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8"/>
      <c r="W882" s="49"/>
      <c r="X882" s="49"/>
      <c r="Y882" s="42"/>
      <c r="Z882" s="42"/>
      <c r="AA882" s="50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42"/>
      <c r="AP882" s="42"/>
      <c r="AQ882" s="42"/>
      <c r="AR882" s="42"/>
      <c r="AS882" s="51"/>
      <c r="AT882" s="51"/>
      <c r="AU882" s="51"/>
      <c r="AV882" s="42"/>
      <c r="AW882" s="42"/>
      <c r="AX882" s="42"/>
      <c r="AY882" s="42"/>
      <c r="AZ882" s="42"/>
      <c r="BA882" s="42"/>
    </row>
    <row r="883" ht="20.25" customHeight="1">
      <c r="B883" s="41"/>
      <c r="C883" s="42"/>
      <c r="D883" s="43"/>
      <c r="E883" s="44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8"/>
      <c r="W883" s="49"/>
      <c r="X883" s="49"/>
      <c r="Y883" s="42"/>
      <c r="Z883" s="42"/>
      <c r="AA883" s="50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42"/>
      <c r="AP883" s="42"/>
      <c r="AQ883" s="42"/>
      <c r="AR883" s="42"/>
      <c r="AS883" s="51"/>
      <c r="AT883" s="51"/>
      <c r="AU883" s="51"/>
      <c r="AV883" s="42"/>
      <c r="AW883" s="42"/>
      <c r="AX883" s="42"/>
      <c r="AY883" s="42"/>
      <c r="AZ883" s="42"/>
      <c r="BA883" s="42"/>
    </row>
    <row r="884" ht="20.25" customHeight="1">
      <c r="B884" s="41"/>
      <c r="C884" s="42"/>
      <c r="D884" s="43"/>
      <c r="E884" s="44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8"/>
      <c r="W884" s="49"/>
      <c r="X884" s="49"/>
      <c r="Y884" s="42"/>
      <c r="Z884" s="42"/>
      <c r="AA884" s="50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42"/>
      <c r="AP884" s="42"/>
      <c r="AQ884" s="42"/>
      <c r="AR884" s="42"/>
      <c r="AS884" s="51"/>
      <c r="AT884" s="51"/>
      <c r="AU884" s="51"/>
      <c r="AV884" s="42"/>
      <c r="AW884" s="42"/>
      <c r="AX884" s="42"/>
      <c r="AY884" s="42"/>
      <c r="AZ884" s="42"/>
      <c r="BA884" s="42"/>
    </row>
    <row r="885" ht="20.25" customHeight="1">
      <c r="B885" s="41"/>
      <c r="C885" s="42"/>
      <c r="D885" s="43"/>
      <c r="E885" s="44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8"/>
      <c r="W885" s="49"/>
      <c r="X885" s="49"/>
      <c r="Y885" s="42"/>
      <c r="Z885" s="42"/>
      <c r="AA885" s="50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42"/>
      <c r="AP885" s="42"/>
      <c r="AQ885" s="42"/>
      <c r="AR885" s="42"/>
      <c r="AS885" s="51"/>
      <c r="AT885" s="51"/>
      <c r="AU885" s="51"/>
      <c r="AV885" s="42"/>
      <c r="AW885" s="42"/>
      <c r="AX885" s="42"/>
      <c r="AY885" s="42"/>
      <c r="AZ885" s="42"/>
      <c r="BA885" s="42"/>
    </row>
    <row r="886" ht="20.25" customHeight="1">
      <c r="B886" s="41"/>
      <c r="C886" s="42"/>
      <c r="D886" s="43"/>
      <c r="E886" s="44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8"/>
      <c r="W886" s="49"/>
      <c r="X886" s="49"/>
      <c r="Y886" s="42"/>
      <c r="Z886" s="42"/>
      <c r="AA886" s="50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42"/>
      <c r="AP886" s="42"/>
      <c r="AQ886" s="42"/>
      <c r="AR886" s="42"/>
      <c r="AS886" s="51"/>
      <c r="AT886" s="51"/>
      <c r="AU886" s="51"/>
      <c r="AV886" s="42"/>
      <c r="AW886" s="42"/>
      <c r="AX886" s="42"/>
      <c r="AY886" s="42"/>
      <c r="AZ886" s="42"/>
      <c r="BA886" s="42"/>
    </row>
    <row r="887" ht="20.25" customHeight="1">
      <c r="B887" s="41"/>
      <c r="C887" s="42"/>
      <c r="D887" s="43"/>
      <c r="E887" s="44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8"/>
      <c r="W887" s="49"/>
      <c r="X887" s="49"/>
      <c r="Y887" s="42"/>
      <c r="Z887" s="42"/>
      <c r="AA887" s="50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42"/>
      <c r="AP887" s="42"/>
      <c r="AQ887" s="42"/>
      <c r="AR887" s="42"/>
      <c r="AS887" s="51"/>
      <c r="AT887" s="51"/>
      <c r="AU887" s="51"/>
      <c r="AV887" s="42"/>
      <c r="AW887" s="42"/>
      <c r="AX887" s="42"/>
      <c r="AY887" s="42"/>
      <c r="AZ887" s="42"/>
      <c r="BA887" s="42"/>
    </row>
    <row r="888" ht="20.25" customHeight="1">
      <c r="B888" s="41"/>
      <c r="C888" s="42"/>
      <c r="D888" s="43"/>
      <c r="E888" s="44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8"/>
      <c r="W888" s="49"/>
      <c r="X888" s="49"/>
      <c r="Y888" s="42"/>
      <c r="Z888" s="42"/>
      <c r="AA888" s="50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42"/>
      <c r="AP888" s="42"/>
      <c r="AQ888" s="42"/>
      <c r="AR888" s="42"/>
      <c r="AS888" s="51"/>
      <c r="AT888" s="51"/>
      <c r="AU888" s="51"/>
      <c r="AV888" s="42"/>
      <c r="AW888" s="42"/>
      <c r="AX888" s="42"/>
      <c r="AY888" s="42"/>
      <c r="AZ888" s="42"/>
      <c r="BA888" s="42"/>
    </row>
    <row r="889" ht="20.25" customHeight="1">
      <c r="B889" s="41"/>
      <c r="C889" s="42"/>
      <c r="D889" s="43"/>
      <c r="E889" s="44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8"/>
      <c r="W889" s="49"/>
      <c r="X889" s="49"/>
      <c r="Y889" s="42"/>
      <c r="Z889" s="42"/>
      <c r="AA889" s="50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42"/>
      <c r="AP889" s="42"/>
      <c r="AQ889" s="42"/>
      <c r="AR889" s="42"/>
      <c r="AS889" s="51"/>
      <c r="AT889" s="51"/>
      <c r="AU889" s="51"/>
      <c r="AV889" s="42"/>
      <c r="AW889" s="42"/>
      <c r="AX889" s="42"/>
      <c r="AY889" s="42"/>
      <c r="AZ889" s="42"/>
      <c r="BA889" s="42"/>
    </row>
    <row r="890" ht="20.25" customHeight="1">
      <c r="B890" s="41"/>
      <c r="C890" s="42"/>
      <c r="D890" s="43"/>
      <c r="E890" s="44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8"/>
      <c r="W890" s="49"/>
      <c r="X890" s="49"/>
      <c r="Y890" s="42"/>
      <c r="Z890" s="42"/>
      <c r="AA890" s="50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42"/>
      <c r="AP890" s="42"/>
      <c r="AQ890" s="42"/>
      <c r="AR890" s="42"/>
      <c r="AS890" s="51"/>
      <c r="AT890" s="51"/>
      <c r="AU890" s="51"/>
      <c r="AV890" s="42"/>
      <c r="AW890" s="42"/>
      <c r="AX890" s="42"/>
      <c r="AY890" s="42"/>
      <c r="AZ890" s="42"/>
      <c r="BA890" s="42"/>
    </row>
    <row r="891" ht="20.25" customHeight="1">
      <c r="B891" s="41"/>
      <c r="C891" s="42"/>
      <c r="D891" s="43"/>
      <c r="E891" s="44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8"/>
      <c r="W891" s="49"/>
      <c r="X891" s="49"/>
      <c r="Y891" s="42"/>
      <c r="Z891" s="42"/>
      <c r="AA891" s="50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42"/>
      <c r="AP891" s="42"/>
      <c r="AQ891" s="42"/>
      <c r="AR891" s="42"/>
      <c r="AS891" s="51"/>
      <c r="AT891" s="51"/>
      <c r="AU891" s="51"/>
      <c r="AV891" s="42"/>
      <c r="AW891" s="42"/>
      <c r="AX891" s="42"/>
      <c r="AY891" s="42"/>
      <c r="AZ891" s="42"/>
      <c r="BA891" s="42"/>
    </row>
    <row r="892" ht="20.25" customHeight="1">
      <c r="B892" s="41"/>
      <c r="C892" s="42"/>
      <c r="D892" s="43"/>
      <c r="E892" s="44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8"/>
      <c r="W892" s="49"/>
      <c r="X892" s="49"/>
      <c r="Y892" s="42"/>
      <c r="Z892" s="42"/>
      <c r="AA892" s="50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42"/>
      <c r="AP892" s="42"/>
      <c r="AQ892" s="42"/>
      <c r="AR892" s="42"/>
      <c r="AS892" s="51"/>
      <c r="AT892" s="51"/>
      <c r="AU892" s="51"/>
      <c r="AV892" s="42"/>
      <c r="AW892" s="42"/>
      <c r="AX892" s="42"/>
      <c r="AY892" s="42"/>
      <c r="AZ892" s="42"/>
      <c r="BA892" s="42"/>
    </row>
    <row r="893" ht="20.25" customHeight="1">
      <c r="B893" s="41"/>
      <c r="C893" s="42"/>
      <c r="D893" s="43"/>
      <c r="E893" s="44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8"/>
      <c r="W893" s="49"/>
      <c r="X893" s="49"/>
      <c r="Y893" s="42"/>
      <c r="Z893" s="42"/>
      <c r="AA893" s="50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42"/>
      <c r="AP893" s="42"/>
      <c r="AQ893" s="42"/>
      <c r="AR893" s="42"/>
      <c r="AS893" s="51"/>
      <c r="AT893" s="51"/>
      <c r="AU893" s="51"/>
      <c r="AV893" s="42"/>
      <c r="AW893" s="42"/>
      <c r="AX893" s="42"/>
      <c r="AY893" s="42"/>
      <c r="AZ893" s="42"/>
      <c r="BA893" s="42"/>
    </row>
    <row r="894" ht="20.25" customHeight="1">
      <c r="B894" s="41"/>
      <c r="C894" s="42"/>
      <c r="D894" s="43"/>
      <c r="E894" s="44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8"/>
      <c r="W894" s="49"/>
      <c r="X894" s="49"/>
      <c r="Y894" s="42"/>
      <c r="Z894" s="42"/>
      <c r="AA894" s="50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42"/>
      <c r="AP894" s="42"/>
      <c r="AQ894" s="42"/>
      <c r="AR894" s="42"/>
      <c r="AS894" s="51"/>
      <c r="AT894" s="51"/>
      <c r="AU894" s="51"/>
      <c r="AV894" s="42"/>
      <c r="AW894" s="42"/>
      <c r="AX894" s="42"/>
      <c r="AY894" s="42"/>
      <c r="AZ894" s="42"/>
      <c r="BA894" s="42"/>
    </row>
    <row r="895" ht="20.25" customHeight="1">
      <c r="B895" s="41"/>
      <c r="C895" s="42"/>
      <c r="D895" s="43"/>
      <c r="E895" s="44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8"/>
      <c r="W895" s="49"/>
      <c r="X895" s="49"/>
      <c r="Y895" s="42"/>
      <c r="Z895" s="42"/>
      <c r="AA895" s="50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42"/>
      <c r="AP895" s="42"/>
      <c r="AQ895" s="42"/>
      <c r="AR895" s="42"/>
      <c r="AS895" s="51"/>
      <c r="AT895" s="51"/>
      <c r="AU895" s="51"/>
      <c r="AV895" s="42"/>
      <c r="AW895" s="42"/>
      <c r="AX895" s="42"/>
      <c r="AY895" s="42"/>
      <c r="AZ895" s="42"/>
      <c r="BA895" s="42"/>
    </row>
    <row r="896" ht="20.25" customHeight="1">
      <c r="B896" s="41"/>
      <c r="C896" s="42"/>
      <c r="D896" s="43"/>
      <c r="E896" s="44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8"/>
      <c r="W896" s="49"/>
      <c r="X896" s="49"/>
      <c r="Y896" s="42"/>
      <c r="Z896" s="42"/>
      <c r="AA896" s="50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42"/>
      <c r="AP896" s="42"/>
      <c r="AQ896" s="42"/>
      <c r="AR896" s="42"/>
      <c r="AS896" s="51"/>
      <c r="AT896" s="51"/>
      <c r="AU896" s="51"/>
      <c r="AV896" s="42"/>
      <c r="AW896" s="42"/>
      <c r="AX896" s="42"/>
      <c r="AY896" s="42"/>
      <c r="AZ896" s="42"/>
      <c r="BA896" s="42"/>
    </row>
    <row r="897" ht="20.25" customHeight="1">
      <c r="B897" s="41"/>
      <c r="C897" s="42"/>
      <c r="D897" s="43"/>
      <c r="E897" s="44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8"/>
      <c r="W897" s="49"/>
      <c r="X897" s="49"/>
      <c r="Y897" s="42"/>
      <c r="Z897" s="42"/>
      <c r="AA897" s="50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42"/>
      <c r="AP897" s="42"/>
      <c r="AQ897" s="42"/>
      <c r="AR897" s="42"/>
      <c r="AS897" s="51"/>
      <c r="AT897" s="51"/>
      <c r="AU897" s="51"/>
      <c r="AV897" s="42"/>
      <c r="AW897" s="42"/>
      <c r="AX897" s="42"/>
      <c r="AY897" s="42"/>
      <c r="AZ897" s="42"/>
      <c r="BA897" s="42"/>
    </row>
    <row r="898" ht="20.25" customHeight="1">
      <c r="B898" s="41"/>
      <c r="C898" s="42"/>
      <c r="D898" s="43"/>
      <c r="E898" s="44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8"/>
      <c r="W898" s="49"/>
      <c r="X898" s="49"/>
      <c r="Y898" s="42"/>
      <c r="Z898" s="42"/>
      <c r="AA898" s="50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42"/>
      <c r="AP898" s="42"/>
      <c r="AQ898" s="42"/>
      <c r="AR898" s="42"/>
      <c r="AS898" s="51"/>
      <c r="AT898" s="51"/>
      <c r="AU898" s="51"/>
      <c r="AV898" s="42"/>
      <c r="AW898" s="42"/>
      <c r="AX898" s="42"/>
      <c r="AY898" s="42"/>
      <c r="AZ898" s="42"/>
      <c r="BA898" s="42"/>
    </row>
    <row r="899" ht="20.25" customHeight="1">
      <c r="B899" s="41"/>
      <c r="C899" s="42"/>
      <c r="D899" s="43"/>
      <c r="E899" s="44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8"/>
      <c r="W899" s="49"/>
      <c r="X899" s="49"/>
      <c r="Y899" s="42"/>
      <c r="Z899" s="42"/>
      <c r="AA899" s="50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42"/>
      <c r="AP899" s="42"/>
      <c r="AQ899" s="42"/>
      <c r="AR899" s="42"/>
      <c r="AS899" s="51"/>
      <c r="AT899" s="51"/>
      <c r="AU899" s="51"/>
      <c r="AV899" s="42"/>
      <c r="AW899" s="42"/>
      <c r="AX899" s="42"/>
      <c r="AY899" s="42"/>
      <c r="AZ899" s="42"/>
      <c r="BA899" s="42"/>
    </row>
    <row r="900" ht="20.25" customHeight="1">
      <c r="B900" s="41"/>
      <c r="C900" s="42"/>
      <c r="D900" s="43"/>
      <c r="E900" s="44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8"/>
      <c r="W900" s="49"/>
      <c r="X900" s="49"/>
      <c r="Y900" s="42"/>
      <c r="Z900" s="42"/>
      <c r="AA900" s="50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42"/>
      <c r="AP900" s="42"/>
      <c r="AQ900" s="42"/>
      <c r="AR900" s="42"/>
      <c r="AS900" s="51"/>
      <c r="AT900" s="51"/>
      <c r="AU900" s="51"/>
      <c r="AV900" s="42"/>
      <c r="AW900" s="42"/>
      <c r="AX900" s="42"/>
      <c r="AY900" s="42"/>
      <c r="AZ900" s="42"/>
      <c r="BA900" s="42"/>
    </row>
    <row r="901" ht="20.25" customHeight="1">
      <c r="B901" s="41"/>
      <c r="C901" s="42"/>
      <c r="D901" s="43"/>
      <c r="E901" s="44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8"/>
      <c r="W901" s="49"/>
      <c r="X901" s="49"/>
      <c r="Y901" s="42"/>
      <c r="Z901" s="42"/>
      <c r="AA901" s="50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42"/>
      <c r="AP901" s="42"/>
      <c r="AQ901" s="42"/>
      <c r="AR901" s="42"/>
      <c r="AS901" s="51"/>
      <c r="AT901" s="51"/>
      <c r="AU901" s="51"/>
      <c r="AV901" s="42"/>
      <c r="AW901" s="42"/>
      <c r="AX901" s="42"/>
      <c r="AY901" s="42"/>
      <c r="AZ901" s="42"/>
      <c r="BA901" s="42"/>
    </row>
    <row r="902" ht="20.25" customHeight="1">
      <c r="B902" s="41"/>
      <c r="C902" s="42"/>
      <c r="D902" s="43"/>
      <c r="E902" s="44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8"/>
      <c r="W902" s="49"/>
      <c r="X902" s="49"/>
      <c r="Y902" s="42"/>
      <c r="Z902" s="42"/>
      <c r="AA902" s="50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42"/>
      <c r="AP902" s="42"/>
      <c r="AQ902" s="42"/>
      <c r="AR902" s="42"/>
      <c r="AS902" s="51"/>
      <c r="AT902" s="51"/>
      <c r="AU902" s="51"/>
      <c r="AV902" s="42"/>
      <c r="AW902" s="42"/>
      <c r="AX902" s="42"/>
      <c r="AY902" s="42"/>
      <c r="AZ902" s="42"/>
      <c r="BA902" s="42"/>
    </row>
    <row r="903" ht="20.25" customHeight="1">
      <c r="B903" s="41"/>
      <c r="C903" s="42"/>
      <c r="D903" s="43"/>
      <c r="E903" s="44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8"/>
      <c r="W903" s="49"/>
      <c r="X903" s="49"/>
      <c r="Y903" s="42"/>
      <c r="Z903" s="42"/>
      <c r="AA903" s="50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42"/>
      <c r="AP903" s="42"/>
      <c r="AQ903" s="42"/>
      <c r="AR903" s="42"/>
      <c r="AS903" s="51"/>
      <c r="AT903" s="51"/>
      <c r="AU903" s="51"/>
      <c r="AV903" s="42"/>
      <c r="AW903" s="42"/>
      <c r="AX903" s="42"/>
      <c r="AY903" s="42"/>
      <c r="AZ903" s="42"/>
      <c r="BA903" s="42"/>
    </row>
    <row r="904" ht="20.25" customHeight="1">
      <c r="B904" s="41"/>
      <c r="C904" s="42"/>
      <c r="D904" s="43"/>
      <c r="E904" s="44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8"/>
      <c r="W904" s="49"/>
      <c r="X904" s="49"/>
      <c r="Y904" s="42"/>
      <c r="Z904" s="42"/>
      <c r="AA904" s="50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42"/>
      <c r="AP904" s="42"/>
      <c r="AQ904" s="42"/>
      <c r="AR904" s="42"/>
      <c r="AS904" s="51"/>
      <c r="AT904" s="51"/>
      <c r="AU904" s="51"/>
      <c r="AV904" s="42"/>
      <c r="AW904" s="42"/>
      <c r="AX904" s="42"/>
      <c r="AY904" s="42"/>
      <c r="AZ904" s="42"/>
      <c r="BA904" s="42"/>
    </row>
    <row r="905" ht="20.25" customHeight="1">
      <c r="B905" s="41"/>
      <c r="C905" s="42"/>
      <c r="D905" s="43"/>
      <c r="E905" s="44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8"/>
      <c r="W905" s="49"/>
      <c r="X905" s="49"/>
      <c r="Y905" s="42"/>
      <c r="Z905" s="42"/>
      <c r="AA905" s="50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42"/>
      <c r="AP905" s="42"/>
      <c r="AQ905" s="42"/>
      <c r="AR905" s="42"/>
      <c r="AS905" s="51"/>
      <c r="AT905" s="51"/>
      <c r="AU905" s="51"/>
      <c r="AV905" s="42"/>
      <c r="AW905" s="42"/>
      <c r="AX905" s="42"/>
      <c r="AY905" s="42"/>
      <c r="AZ905" s="42"/>
      <c r="BA905" s="42"/>
    </row>
    <row r="906" ht="20.25" customHeight="1">
      <c r="B906" s="41"/>
      <c r="C906" s="42"/>
      <c r="D906" s="43"/>
      <c r="E906" s="44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8"/>
      <c r="W906" s="49"/>
      <c r="X906" s="49"/>
      <c r="Y906" s="42"/>
      <c r="Z906" s="42"/>
      <c r="AA906" s="50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42"/>
      <c r="AP906" s="42"/>
      <c r="AQ906" s="42"/>
      <c r="AR906" s="42"/>
      <c r="AS906" s="51"/>
      <c r="AT906" s="51"/>
      <c r="AU906" s="51"/>
      <c r="AV906" s="42"/>
      <c r="AW906" s="42"/>
      <c r="AX906" s="42"/>
      <c r="AY906" s="42"/>
      <c r="AZ906" s="42"/>
      <c r="BA906" s="42"/>
    </row>
    <row r="907" ht="20.25" customHeight="1">
      <c r="B907" s="41"/>
      <c r="C907" s="42"/>
      <c r="D907" s="43"/>
      <c r="E907" s="44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8"/>
      <c r="W907" s="49"/>
      <c r="X907" s="49"/>
      <c r="Y907" s="42"/>
      <c r="Z907" s="42"/>
      <c r="AA907" s="50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42"/>
      <c r="AP907" s="42"/>
      <c r="AQ907" s="42"/>
      <c r="AR907" s="42"/>
      <c r="AS907" s="51"/>
      <c r="AT907" s="51"/>
      <c r="AU907" s="51"/>
      <c r="AV907" s="42"/>
      <c r="AW907" s="42"/>
      <c r="AX907" s="42"/>
      <c r="AY907" s="42"/>
      <c r="AZ907" s="42"/>
      <c r="BA907" s="42"/>
    </row>
    <row r="908" ht="20.25" customHeight="1">
      <c r="B908" s="41"/>
      <c r="C908" s="42"/>
      <c r="D908" s="43"/>
      <c r="E908" s="44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8"/>
      <c r="W908" s="49"/>
      <c r="X908" s="49"/>
      <c r="Y908" s="42"/>
      <c r="Z908" s="42"/>
      <c r="AA908" s="50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42"/>
      <c r="AP908" s="42"/>
      <c r="AQ908" s="42"/>
      <c r="AR908" s="42"/>
      <c r="AS908" s="51"/>
      <c r="AT908" s="51"/>
      <c r="AU908" s="51"/>
      <c r="AV908" s="42"/>
      <c r="AW908" s="42"/>
      <c r="AX908" s="42"/>
      <c r="AY908" s="42"/>
      <c r="AZ908" s="42"/>
      <c r="BA908" s="42"/>
    </row>
    <row r="909" ht="20.25" customHeight="1">
      <c r="B909" s="41"/>
      <c r="C909" s="42"/>
      <c r="D909" s="43"/>
      <c r="E909" s="44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8"/>
      <c r="W909" s="49"/>
      <c r="X909" s="49"/>
      <c r="Y909" s="42"/>
      <c r="Z909" s="42"/>
      <c r="AA909" s="50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42"/>
      <c r="AP909" s="42"/>
      <c r="AQ909" s="42"/>
      <c r="AR909" s="42"/>
      <c r="AS909" s="51"/>
      <c r="AT909" s="51"/>
      <c r="AU909" s="51"/>
      <c r="AV909" s="42"/>
      <c r="AW909" s="42"/>
      <c r="AX909" s="42"/>
      <c r="AY909" s="42"/>
      <c r="AZ909" s="42"/>
      <c r="BA909" s="42"/>
    </row>
    <row r="910" ht="20.25" customHeight="1">
      <c r="B910" s="41"/>
      <c r="C910" s="42"/>
      <c r="D910" s="43"/>
      <c r="E910" s="44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8"/>
      <c r="W910" s="49"/>
      <c r="X910" s="49"/>
      <c r="Y910" s="42"/>
      <c r="Z910" s="42"/>
      <c r="AA910" s="50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42"/>
      <c r="AP910" s="42"/>
      <c r="AQ910" s="42"/>
      <c r="AR910" s="42"/>
      <c r="AS910" s="51"/>
      <c r="AT910" s="51"/>
      <c r="AU910" s="51"/>
      <c r="AV910" s="42"/>
      <c r="AW910" s="42"/>
      <c r="AX910" s="42"/>
      <c r="AY910" s="42"/>
      <c r="AZ910" s="42"/>
      <c r="BA910" s="42"/>
    </row>
    <row r="911" ht="20.25" customHeight="1">
      <c r="B911" s="41"/>
      <c r="C911" s="42"/>
      <c r="D911" s="43"/>
      <c r="E911" s="44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8"/>
      <c r="W911" s="49"/>
      <c r="X911" s="49"/>
      <c r="Y911" s="42"/>
      <c r="Z911" s="42"/>
      <c r="AA911" s="50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42"/>
      <c r="AP911" s="42"/>
      <c r="AQ911" s="42"/>
      <c r="AR911" s="42"/>
      <c r="AS911" s="51"/>
      <c r="AT911" s="51"/>
      <c r="AU911" s="51"/>
      <c r="AV911" s="42"/>
      <c r="AW911" s="42"/>
      <c r="AX911" s="42"/>
      <c r="AY911" s="42"/>
      <c r="AZ911" s="42"/>
      <c r="BA911" s="42"/>
    </row>
    <row r="912" ht="20.25" customHeight="1">
      <c r="B912" s="41"/>
      <c r="C912" s="42"/>
      <c r="D912" s="43"/>
      <c r="E912" s="44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8"/>
      <c r="W912" s="49"/>
      <c r="X912" s="49"/>
      <c r="Y912" s="42"/>
      <c r="Z912" s="42"/>
      <c r="AA912" s="50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42"/>
      <c r="AP912" s="42"/>
      <c r="AQ912" s="42"/>
      <c r="AR912" s="42"/>
      <c r="AS912" s="51"/>
      <c r="AT912" s="51"/>
      <c r="AU912" s="51"/>
      <c r="AV912" s="42"/>
      <c r="AW912" s="42"/>
      <c r="AX912" s="42"/>
      <c r="AY912" s="42"/>
      <c r="AZ912" s="42"/>
      <c r="BA912" s="42"/>
    </row>
    <row r="913" ht="20.25" customHeight="1">
      <c r="B913" s="41"/>
      <c r="C913" s="42"/>
      <c r="D913" s="43"/>
      <c r="E913" s="44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8"/>
      <c r="W913" s="49"/>
      <c r="X913" s="49"/>
      <c r="Y913" s="42"/>
      <c r="Z913" s="42"/>
      <c r="AA913" s="50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42"/>
      <c r="AP913" s="42"/>
      <c r="AQ913" s="42"/>
      <c r="AR913" s="42"/>
      <c r="AS913" s="51"/>
      <c r="AT913" s="51"/>
      <c r="AU913" s="51"/>
      <c r="AV913" s="42"/>
      <c r="AW913" s="42"/>
      <c r="AX913" s="42"/>
      <c r="AY913" s="42"/>
      <c r="AZ913" s="42"/>
      <c r="BA913" s="42"/>
    </row>
    <row r="914" ht="20.25" customHeight="1">
      <c r="B914" s="41"/>
      <c r="C914" s="42"/>
      <c r="D914" s="43"/>
      <c r="E914" s="44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8"/>
      <c r="W914" s="49"/>
      <c r="X914" s="49"/>
      <c r="Y914" s="42"/>
      <c r="Z914" s="42"/>
      <c r="AA914" s="50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42"/>
      <c r="AP914" s="42"/>
      <c r="AQ914" s="42"/>
      <c r="AR914" s="42"/>
      <c r="AS914" s="51"/>
      <c r="AT914" s="51"/>
      <c r="AU914" s="51"/>
      <c r="AV914" s="42"/>
      <c r="AW914" s="42"/>
      <c r="AX914" s="42"/>
      <c r="AY914" s="42"/>
      <c r="AZ914" s="42"/>
      <c r="BA914" s="42"/>
    </row>
    <row r="915" ht="20.25" customHeight="1">
      <c r="B915" s="41"/>
      <c r="C915" s="42"/>
      <c r="D915" s="43"/>
      <c r="E915" s="44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8"/>
      <c r="W915" s="49"/>
      <c r="X915" s="49"/>
      <c r="Y915" s="42"/>
      <c r="Z915" s="42"/>
      <c r="AA915" s="50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42"/>
      <c r="AP915" s="42"/>
      <c r="AQ915" s="42"/>
      <c r="AR915" s="42"/>
      <c r="AS915" s="51"/>
      <c r="AT915" s="51"/>
      <c r="AU915" s="51"/>
      <c r="AV915" s="42"/>
      <c r="AW915" s="42"/>
      <c r="AX915" s="42"/>
      <c r="AY915" s="42"/>
      <c r="AZ915" s="42"/>
      <c r="BA915" s="42"/>
    </row>
    <row r="916" ht="20.25" customHeight="1">
      <c r="B916" s="41"/>
      <c r="C916" s="42"/>
      <c r="D916" s="43"/>
      <c r="E916" s="44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8"/>
      <c r="W916" s="49"/>
      <c r="X916" s="49"/>
      <c r="Y916" s="42"/>
      <c r="Z916" s="42"/>
      <c r="AA916" s="50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42"/>
      <c r="AP916" s="42"/>
      <c r="AQ916" s="42"/>
      <c r="AR916" s="42"/>
      <c r="AS916" s="51"/>
      <c r="AT916" s="51"/>
      <c r="AU916" s="51"/>
      <c r="AV916" s="42"/>
      <c r="AW916" s="42"/>
      <c r="AX916" s="42"/>
      <c r="AY916" s="42"/>
      <c r="AZ916" s="42"/>
      <c r="BA916" s="42"/>
    </row>
    <row r="917" ht="20.25" customHeight="1">
      <c r="B917" s="41"/>
      <c r="C917" s="42"/>
      <c r="D917" s="43"/>
      <c r="E917" s="44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8"/>
      <c r="W917" s="49"/>
      <c r="X917" s="49"/>
      <c r="Y917" s="42"/>
      <c r="Z917" s="42"/>
      <c r="AA917" s="50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42"/>
      <c r="AP917" s="42"/>
      <c r="AQ917" s="42"/>
      <c r="AR917" s="42"/>
      <c r="AS917" s="51"/>
      <c r="AT917" s="51"/>
      <c r="AU917" s="51"/>
      <c r="AV917" s="42"/>
      <c r="AW917" s="42"/>
      <c r="AX917" s="42"/>
      <c r="AY917" s="42"/>
      <c r="AZ917" s="42"/>
      <c r="BA917" s="42"/>
    </row>
    <row r="918" ht="20.25" customHeight="1">
      <c r="B918" s="41"/>
      <c r="C918" s="42"/>
      <c r="D918" s="43"/>
      <c r="E918" s="44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8"/>
      <c r="W918" s="49"/>
      <c r="X918" s="49"/>
      <c r="Y918" s="42"/>
      <c r="Z918" s="42"/>
      <c r="AA918" s="50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42"/>
      <c r="AP918" s="42"/>
      <c r="AQ918" s="42"/>
      <c r="AR918" s="42"/>
      <c r="AS918" s="51"/>
      <c r="AT918" s="51"/>
      <c r="AU918" s="51"/>
      <c r="AV918" s="42"/>
      <c r="AW918" s="42"/>
      <c r="AX918" s="42"/>
      <c r="AY918" s="42"/>
      <c r="AZ918" s="42"/>
      <c r="BA918" s="42"/>
    </row>
    <row r="919" ht="20.25" customHeight="1">
      <c r="B919" s="41"/>
      <c r="C919" s="42"/>
      <c r="D919" s="43"/>
      <c r="E919" s="44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8"/>
      <c r="W919" s="49"/>
      <c r="X919" s="49"/>
      <c r="Y919" s="42"/>
      <c r="Z919" s="42"/>
      <c r="AA919" s="50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42"/>
      <c r="AP919" s="42"/>
      <c r="AQ919" s="42"/>
      <c r="AR919" s="42"/>
      <c r="AS919" s="51"/>
      <c r="AT919" s="51"/>
      <c r="AU919" s="51"/>
      <c r="AV919" s="42"/>
      <c r="AW919" s="42"/>
      <c r="AX919" s="42"/>
      <c r="AY919" s="42"/>
      <c r="AZ919" s="42"/>
      <c r="BA919" s="42"/>
    </row>
    <row r="920" ht="20.25" customHeight="1">
      <c r="B920" s="41"/>
      <c r="C920" s="42"/>
      <c r="D920" s="43"/>
      <c r="E920" s="44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8"/>
      <c r="W920" s="49"/>
      <c r="X920" s="49"/>
      <c r="Y920" s="42"/>
      <c r="Z920" s="42"/>
      <c r="AA920" s="50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42"/>
      <c r="AP920" s="42"/>
      <c r="AQ920" s="42"/>
      <c r="AR920" s="42"/>
      <c r="AS920" s="51"/>
      <c r="AT920" s="51"/>
      <c r="AU920" s="51"/>
      <c r="AV920" s="42"/>
      <c r="AW920" s="42"/>
      <c r="AX920" s="42"/>
      <c r="AY920" s="42"/>
      <c r="AZ920" s="42"/>
      <c r="BA920" s="42"/>
    </row>
    <row r="921" ht="20.25" customHeight="1">
      <c r="B921" s="41"/>
      <c r="C921" s="42"/>
      <c r="D921" s="43"/>
      <c r="E921" s="44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8"/>
      <c r="W921" s="49"/>
      <c r="X921" s="49"/>
      <c r="Y921" s="42"/>
      <c r="Z921" s="42"/>
      <c r="AA921" s="50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42"/>
      <c r="AP921" s="42"/>
      <c r="AQ921" s="42"/>
      <c r="AR921" s="42"/>
      <c r="AS921" s="51"/>
      <c r="AT921" s="51"/>
      <c r="AU921" s="51"/>
      <c r="AV921" s="42"/>
      <c r="AW921" s="42"/>
      <c r="AX921" s="42"/>
      <c r="AY921" s="42"/>
      <c r="AZ921" s="42"/>
      <c r="BA921" s="42"/>
    </row>
    <row r="922" ht="20.25" customHeight="1">
      <c r="B922" s="41"/>
      <c r="C922" s="42"/>
      <c r="D922" s="43"/>
      <c r="E922" s="44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8"/>
      <c r="W922" s="49"/>
      <c r="X922" s="49"/>
      <c r="Y922" s="42"/>
      <c r="Z922" s="42"/>
      <c r="AA922" s="50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42"/>
      <c r="AP922" s="42"/>
      <c r="AQ922" s="42"/>
      <c r="AR922" s="42"/>
      <c r="AS922" s="51"/>
      <c r="AT922" s="51"/>
      <c r="AU922" s="51"/>
      <c r="AV922" s="42"/>
      <c r="AW922" s="42"/>
      <c r="AX922" s="42"/>
      <c r="AY922" s="42"/>
      <c r="AZ922" s="42"/>
      <c r="BA922" s="42"/>
    </row>
    <row r="923" ht="20.25" customHeight="1">
      <c r="B923" s="41"/>
      <c r="C923" s="42"/>
      <c r="D923" s="43"/>
      <c r="E923" s="44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8"/>
      <c r="W923" s="49"/>
      <c r="X923" s="49"/>
      <c r="Y923" s="42"/>
      <c r="Z923" s="42"/>
      <c r="AA923" s="50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42"/>
      <c r="AP923" s="42"/>
      <c r="AQ923" s="42"/>
      <c r="AR923" s="42"/>
      <c r="AS923" s="51"/>
      <c r="AT923" s="51"/>
      <c r="AU923" s="51"/>
      <c r="AV923" s="42"/>
      <c r="AW923" s="42"/>
      <c r="AX923" s="42"/>
      <c r="AY923" s="42"/>
      <c r="AZ923" s="42"/>
      <c r="BA923" s="42"/>
    </row>
    <row r="924" ht="20.25" customHeight="1">
      <c r="B924" s="41"/>
      <c r="C924" s="42"/>
      <c r="D924" s="43"/>
      <c r="E924" s="44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8"/>
      <c r="W924" s="49"/>
      <c r="X924" s="49"/>
      <c r="Y924" s="42"/>
      <c r="Z924" s="42"/>
      <c r="AA924" s="50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42"/>
      <c r="AP924" s="42"/>
      <c r="AQ924" s="42"/>
      <c r="AR924" s="42"/>
      <c r="AS924" s="51"/>
      <c r="AT924" s="51"/>
      <c r="AU924" s="51"/>
      <c r="AV924" s="42"/>
      <c r="AW924" s="42"/>
      <c r="AX924" s="42"/>
      <c r="AY924" s="42"/>
      <c r="AZ924" s="42"/>
      <c r="BA924" s="42"/>
    </row>
    <row r="925" ht="20.25" customHeight="1">
      <c r="B925" s="41"/>
      <c r="C925" s="42"/>
      <c r="D925" s="43"/>
      <c r="E925" s="44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8"/>
      <c r="W925" s="49"/>
      <c r="X925" s="49"/>
      <c r="Y925" s="42"/>
      <c r="Z925" s="42"/>
      <c r="AA925" s="50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42"/>
      <c r="AP925" s="42"/>
      <c r="AQ925" s="42"/>
      <c r="AR925" s="42"/>
      <c r="AS925" s="51"/>
      <c r="AT925" s="51"/>
      <c r="AU925" s="51"/>
      <c r="AV925" s="42"/>
      <c r="AW925" s="42"/>
      <c r="AX925" s="42"/>
      <c r="AY925" s="42"/>
      <c r="AZ925" s="42"/>
      <c r="BA925" s="42"/>
    </row>
    <row r="926" ht="20.25" customHeight="1">
      <c r="B926" s="41"/>
      <c r="C926" s="42"/>
      <c r="D926" s="43"/>
      <c r="E926" s="44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8"/>
      <c r="W926" s="49"/>
      <c r="X926" s="49"/>
      <c r="Y926" s="42"/>
      <c r="Z926" s="42"/>
      <c r="AA926" s="50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42"/>
      <c r="AP926" s="42"/>
      <c r="AQ926" s="42"/>
      <c r="AR926" s="42"/>
      <c r="AS926" s="51"/>
      <c r="AT926" s="51"/>
      <c r="AU926" s="51"/>
      <c r="AV926" s="42"/>
      <c r="AW926" s="42"/>
      <c r="AX926" s="42"/>
      <c r="AY926" s="42"/>
      <c r="AZ926" s="42"/>
      <c r="BA926" s="42"/>
    </row>
    <row r="927" ht="20.25" customHeight="1">
      <c r="B927" s="41"/>
      <c r="C927" s="42"/>
      <c r="D927" s="43"/>
      <c r="E927" s="44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8"/>
      <c r="W927" s="49"/>
      <c r="X927" s="49"/>
      <c r="Y927" s="42"/>
      <c r="Z927" s="42"/>
      <c r="AA927" s="50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42"/>
      <c r="AP927" s="42"/>
      <c r="AQ927" s="42"/>
      <c r="AR927" s="42"/>
      <c r="AS927" s="51"/>
      <c r="AT927" s="51"/>
      <c r="AU927" s="51"/>
      <c r="AV927" s="42"/>
      <c r="AW927" s="42"/>
      <c r="AX927" s="42"/>
      <c r="AY927" s="42"/>
      <c r="AZ927" s="42"/>
      <c r="BA927" s="42"/>
    </row>
    <row r="928" ht="20.25" customHeight="1">
      <c r="B928" s="41"/>
      <c r="C928" s="42"/>
      <c r="D928" s="43"/>
      <c r="E928" s="44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8"/>
      <c r="W928" s="49"/>
      <c r="X928" s="49"/>
      <c r="Y928" s="42"/>
      <c r="Z928" s="42"/>
      <c r="AA928" s="50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42"/>
      <c r="AP928" s="42"/>
      <c r="AQ928" s="42"/>
      <c r="AR928" s="42"/>
      <c r="AS928" s="51"/>
      <c r="AT928" s="51"/>
      <c r="AU928" s="51"/>
      <c r="AV928" s="42"/>
      <c r="AW928" s="42"/>
      <c r="AX928" s="42"/>
      <c r="AY928" s="42"/>
      <c r="AZ928" s="42"/>
      <c r="BA928" s="42"/>
    </row>
    <row r="929" ht="20.25" customHeight="1">
      <c r="B929" s="41"/>
      <c r="C929" s="42"/>
      <c r="D929" s="43"/>
      <c r="E929" s="44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8"/>
      <c r="W929" s="49"/>
      <c r="X929" s="49"/>
      <c r="Y929" s="42"/>
      <c r="Z929" s="42"/>
      <c r="AA929" s="50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42"/>
      <c r="AP929" s="42"/>
      <c r="AQ929" s="42"/>
      <c r="AR929" s="42"/>
      <c r="AS929" s="51"/>
      <c r="AT929" s="51"/>
      <c r="AU929" s="51"/>
      <c r="AV929" s="42"/>
      <c r="AW929" s="42"/>
      <c r="AX929" s="42"/>
      <c r="AY929" s="42"/>
      <c r="AZ929" s="42"/>
      <c r="BA929" s="42"/>
    </row>
    <row r="930" ht="20.25" customHeight="1">
      <c r="B930" s="41"/>
      <c r="C930" s="42"/>
      <c r="D930" s="43"/>
      <c r="E930" s="44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8"/>
      <c r="W930" s="49"/>
      <c r="X930" s="49"/>
      <c r="Y930" s="42"/>
      <c r="Z930" s="42"/>
      <c r="AA930" s="50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42"/>
      <c r="AP930" s="42"/>
      <c r="AQ930" s="42"/>
      <c r="AR930" s="42"/>
      <c r="AS930" s="51"/>
      <c r="AT930" s="51"/>
      <c r="AU930" s="51"/>
      <c r="AV930" s="42"/>
      <c r="AW930" s="42"/>
      <c r="AX930" s="42"/>
      <c r="AY930" s="42"/>
      <c r="AZ930" s="42"/>
      <c r="BA930" s="42"/>
    </row>
    <row r="931" ht="20.25" customHeight="1">
      <c r="B931" s="41"/>
      <c r="C931" s="42"/>
      <c r="D931" s="43"/>
      <c r="E931" s="44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8"/>
      <c r="W931" s="49"/>
      <c r="X931" s="49"/>
      <c r="Y931" s="42"/>
      <c r="Z931" s="42"/>
      <c r="AA931" s="50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42"/>
      <c r="AP931" s="42"/>
      <c r="AQ931" s="42"/>
      <c r="AR931" s="42"/>
      <c r="AS931" s="51"/>
      <c r="AT931" s="51"/>
      <c r="AU931" s="51"/>
      <c r="AV931" s="42"/>
      <c r="AW931" s="42"/>
      <c r="AX931" s="42"/>
      <c r="AY931" s="42"/>
      <c r="AZ931" s="42"/>
      <c r="BA931" s="42"/>
    </row>
    <row r="932" ht="20.25" customHeight="1">
      <c r="B932" s="41"/>
      <c r="C932" s="42"/>
      <c r="D932" s="43"/>
      <c r="E932" s="44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8"/>
      <c r="W932" s="49"/>
      <c r="X932" s="49"/>
      <c r="Y932" s="42"/>
      <c r="Z932" s="42"/>
      <c r="AA932" s="50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42"/>
      <c r="AP932" s="42"/>
      <c r="AQ932" s="42"/>
      <c r="AR932" s="42"/>
      <c r="AS932" s="51"/>
      <c r="AT932" s="51"/>
      <c r="AU932" s="51"/>
      <c r="AV932" s="42"/>
      <c r="AW932" s="42"/>
      <c r="AX932" s="42"/>
      <c r="AY932" s="42"/>
      <c r="AZ932" s="42"/>
      <c r="BA932" s="42"/>
    </row>
    <row r="933" ht="20.25" customHeight="1">
      <c r="B933" s="41"/>
      <c r="C933" s="42"/>
      <c r="D933" s="43"/>
      <c r="E933" s="44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8"/>
      <c r="W933" s="49"/>
      <c r="X933" s="49"/>
      <c r="Y933" s="42"/>
      <c r="Z933" s="42"/>
      <c r="AA933" s="50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42"/>
      <c r="AP933" s="42"/>
      <c r="AQ933" s="42"/>
      <c r="AR933" s="42"/>
      <c r="AS933" s="51"/>
      <c r="AT933" s="51"/>
      <c r="AU933" s="51"/>
      <c r="AV933" s="42"/>
      <c r="AW933" s="42"/>
      <c r="AX933" s="42"/>
      <c r="AY933" s="42"/>
      <c r="AZ933" s="42"/>
      <c r="BA933" s="42"/>
    </row>
    <row r="934" ht="20.25" customHeight="1">
      <c r="B934" s="41"/>
      <c r="C934" s="42"/>
      <c r="D934" s="43"/>
      <c r="E934" s="44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8"/>
      <c r="W934" s="49"/>
      <c r="X934" s="49"/>
      <c r="Y934" s="42"/>
      <c r="Z934" s="42"/>
      <c r="AA934" s="50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42"/>
      <c r="AP934" s="42"/>
      <c r="AQ934" s="42"/>
      <c r="AR934" s="42"/>
      <c r="AS934" s="51"/>
      <c r="AT934" s="51"/>
      <c r="AU934" s="51"/>
      <c r="AV934" s="42"/>
      <c r="AW934" s="42"/>
      <c r="AX934" s="42"/>
      <c r="AY934" s="42"/>
      <c r="AZ934" s="42"/>
      <c r="BA934" s="42"/>
    </row>
    <row r="935" ht="20.25" customHeight="1">
      <c r="B935" s="41"/>
      <c r="C935" s="42"/>
      <c r="D935" s="43"/>
      <c r="E935" s="44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8"/>
      <c r="W935" s="49"/>
      <c r="X935" s="49"/>
      <c r="Y935" s="42"/>
      <c r="Z935" s="42"/>
      <c r="AA935" s="50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42"/>
      <c r="AP935" s="42"/>
      <c r="AQ935" s="42"/>
      <c r="AR935" s="42"/>
      <c r="AS935" s="51"/>
      <c r="AT935" s="51"/>
      <c r="AU935" s="51"/>
      <c r="AV935" s="42"/>
      <c r="AW935" s="42"/>
      <c r="AX935" s="42"/>
      <c r="AY935" s="42"/>
      <c r="AZ935" s="42"/>
      <c r="BA935" s="42"/>
    </row>
    <row r="936" ht="20.25" customHeight="1">
      <c r="B936" s="41"/>
      <c r="C936" s="42"/>
      <c r="D936" s="43"/>
      <c r="E936" s="44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8"/>
      <c r="W936" s="49"/>
      <c r="X936" s="49"/>
      <c r="Y936" s="42"/>
      <c r="Z936" s="42"/>
      <c r="AA936" s="50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42"/>
      <c r="AP936" s="42"/>
      <c r="AQ936" s="42"/>
      <c r="AR936" s="42"/>
      <c r="AS936" s="51"/>
      <c r="AT936" s="51"/>
      <c r="AU936" s="51"/>
      <c r="AV936" s="42"/>
      <c r="AW936" s="42"/>
      <c r="AX936" s="42"/>
      <c r="AY936" s="42"/>
      <c r="AZ936" s="42"/>
      <c r="BA936" s="42"/>
    </row>
    <row r="937" ht="20.25" customHeight="1">
      <c r="B937" s="41"/>
      <c r="C937" s="42"/>
      <c r="D937" s="43"/>
      <c r="E937" s="44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8"/>
      <c r="W937" s="49"/>
      <c r="X937" s="49"/>
      <c r="Y937" s="42"/>
      <c r="Z937" s="42"/>
      <c r="AA937" s="50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42"/>
      <c r="AP937" s="42"/>
      <c r="AQ937" s="42"/>
      <c r="AR937" s="42"/>
      <c r="AS937" s="51"/>
      <c r="AT937" s="51"/>
      <c r="AU937" s="51"/>
      <c r="AV937" s="42"/>
      <c r="AW937" s="42"/>
      <c r="AX937" s="42"/>
      <c r="AY937" s="42"/>
      <c r="AZ937" s="42"/>
      <c r="BA937" s="42"/>
    </row>
    <row r="938" ht="20.25" customHeight="1">
      <c r="B938" s="41"/>
      <c r="C938" s="42"/>
      <c r="D938" s="43"/>
      <c r="E938" s="44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8"/>
      <c r="W938" s="49"/>
      <c r="X938" s="49"/>
      <c r="Y938" s="42"/>
      <c r="Z938" s="42"/>
      <c r="AA938" s="50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42"/>
      <c r="AP938" s="42"/>
      <c r="AQ938" s="42"/>
      <c r="AR938" s="42"/>
      <c r="AS938" s="51"/>
      <c r="AT938" s="51"/>
      <c r="AU938" s="51"/>
      <c r="AV938" s="42"/>
      <c r="AW938" s="42"/>
      <c r="AX938" s="42"/>
      <c r="AY938" s="42"/>
      <c r="AZ938" s="42"/>
      <c r="BA938" s="42"/>
    </row>
    <row r="939" ht="20.25" customHeight="1">
      <c r="B939" s="41"/>
      <c r="C939" s="42"/>
      <c r="D939" s="43"/>
      <c r="E939" s="44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8"/>
      <c r="W939" s="49"/>
      <c r="X939" s="49"/>
      <c r="Y939" s="42"/>
      <c r="Z939" s="42"/>
      <c r="AA939" s="50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42"/>
      <c r="AP939" s="42"/>
      <c r="AQ939" s="42"/>
      <c r="AR939" s="42"/>
      <c r="AS939" s="51"/>
      <c r="AT939" s="51"/>
      <c r="AU939" s="51"/>
      <c r="AV939" s="42"/>
      <c r="AW939" s="42"/>
      <c r="AX939" s="42"/>
      <c r="AY939" s="42"/>
      <c r="AZ939" s="42"/>
      <c r="BA939" s="42"/>
    </row>
    <row r="940" ht="20.25" customHeight="1">
      <c r="B940" s="41"/>
      <c r="C940" s="42"/>
      <c r="D940" s="43"/>
      <c r="E940" s="44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8"/>
      <c r="W940" s="49"/>
      <c r="X940" s="49"/>
      <c r="Y940" s="42"/>
      <c r="Z940" s="42"/>
      <c r="AA940" s="50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42"/>
      <c r="AP940" s="42"/>
      <c r="AQ940" s="42"/>
      <c r="AR940" s="42"/>
      <c r="AS940" s="51"/>
      <c r="AT940" s="51"/>
      <c r="AU940" s="51"/>
      <c r="AV940" s="42"/>
      <c r="AW940" s="42"/>
      <c r="AX940" s="42"/>
      <c r="AY940" s="42"/>
      <c r="AZ940" s="42"/>
      <c r="BA940" s="42"/>
    </row>
    <row r="941" ht="20.25" customHeight="1">
      <c r="B941" s="41"/>
      <c r="C941" s="42"/>
      <c r="D941" s="43"/>
      <c r="E941" s="44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8"/>
      <c r="W941" s="49"/>
      <c r="X941" s="49"/>
      <c r="Y941" s="42"/>
      <c r="Z941" s="42"/>
      <c r="AA941" s="50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42"/>
      <c r="AP941" s="42"/>
      <c r="AQ941" s="42"/>
      <c r="AR941" s="42"/>
      <c r="AS941" s="51"/>
      <c r="AT941" s="51"/>
      <c r="AU941" s="51"/>
      <c r="AV941" s="42"/>
      <c r="AW941" s="42"/>
      <c r="AX941" s="42"/>
      <c r="AY941" s="42"/>
      <c r="AZ941" s="42"/>
      <c r="BA941" s="42"/>
    </row>
    <row r="942" ht="20.25" customHeight="1">
      <c r="B942" s="41"/>
      <c r="C942" s="42"/>
      <c r="D942" s="43"/>
      <c r="E942" s="44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8"/>
      <c r="W942" s="49"/>
      <c r="X942" s="49"/>
      <c r="Y942" s="42"/>
      <c r="Z942" s="42"/>
      <c r="AA942" s="50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42"/>
      <c r="AP942" s="42"/>
      <c r="AQ942" s="42"/>
      <c r="AR942" s="42"/>
      <c r="AS942" s="51"/>
      <c r="AT942" s="51"/>
      <c r="AU942" s="51"/>
      <c r="AV942" s="42"/>
      <c r="AW942" s="42"/>
      <c r="AX942" s="42"/>
      <c r="AY942" s="42"/>
      <c r="AZ942" s="42"/>
      <c r="BA942" s="42"/>
    </row>
    <row r="943" ht="20.25" customHeight="1">
      <c r="B943" s="41"/>
      <c r="C943" s="42"/>
      <c r="D943" s="43"/>
      <c r="E943" s="44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8"/>
      <c r="W943" s="49"/>
      <c r="X943" s="49"/>
      <c r="Y943" s="42"/>
      <c r="Z943" s="42"/>
      <c r="AA943" s="50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42"/>
      <c r="AP943" s="42"/>
      <c r="AQ943" s="42"/>
      <c r="AR943" s="42"/>
      <c r="AS943" s="51"/>
      <c r="AT943" s="51"/>
      <c r="AU943" s="51"/>
      <c r="AV943" s="42"/>
      <c r="AW943" s="42"/>
      <c r="AX943" s="42"/>
      <c r="AY943" s="42"/>
      <c r="AZ943" s="42"/>
      <c r="BA943" s="42"/>
    </row>
    <row r="944" ht="20.25" customHeight="1">
      <c r="B944" s="41"/>
      <c r="C944" s="42"/>
      <c r="D944" s="43"/>
      <c r="E944" s="44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8"/>
      <c r="W944" s="49"/>
      <c r="X944" s="49"/>
      <c r="Y944" s="42"/>
      <c r="Z944" s="42"/>
      <c r="AA944" s="50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42"/>
      <c r="AP944" s="42"/>
      <c r="AQ944" s="42"/>
      <c r="AR944" s="42"/>
      <c r="AS944" s="51"/>
      <c r="AT944" s="51"/>
      <c r="AU944" s="51"/>
      <c r="AV944" s="42"/>
      <c r="AW944" s="42"/>
      <c r="AX944" s="42"/>
      <c r="AY944" s="42"/>
      <c r="AZ944" s="42"/>
      <c r="BA944" s="42"/>
    </row>
    <row r="945" ht="20.25" customHeight="1">
      <c r="B945" s="41"/>
      <c r="C945" s="42"/>
      <c r="D945" s="43"/>
      <c r="E945" s="44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8"/>
      <c r="W945" s="49"/>
      <c r="X945" s="49"/>
      <c r="Y945" s="42"/>
      <c r="Z945" s="42"/>
      <c r="AA945" s="50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42"/>
      <c r="AP945" s="42"/>
      <c r="AQ945" s="42"/>
      <c r="AR945" s="42"/>
      <c r="AS945" s="51"/>
      <c r="AT945" s="51"/>
      <c r="AU945" s="51"/>
      <c r="AV945" s="42"/>
      <c r="AW945" s="42"/>
      <c r="AX945" s="42"/>
      <c r="AY945" s="42"/>
      <c r="AZ945" s="42"/>
      <c r="BA945" s="42"/>
    </row>
    <row r="946" ht="20.25" customHeight="1">
      <c r="B946" s="41"/>
      <c r="C946" s="42"/>
      <c r="D946" s="43"/>
      <c r="E946" s="44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8"/>
      <c r="W946" s="49"/>
      <c r="X946" s="49"/>
      <c r="Y946" s="42"/>
      <c r="Z946" s="42"/>
      <c r="AA946" s="50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42"/>
      <c r="AP946" s="42"/>
      <c r="AQ946" s="42"/>
      <c r="AR946" s="42"/>
      <c r="AS946" s="51"/>
      <c r="AT946" s="51"/>
      <c r="AU946" s="51"/>
      <c r="AV946" s="42"/>
      <c r="AW946" s="42"/>
      <c r="AX946" s="42"/>
      <c r="AY946" s="42"/>
      <c r="AZ946" s="42"/>
      <c r="BA946" s="42"/>
    </row>
    <row r="947" ht="20.25" customHeight="1">
      <c r="B947" s="41"/>
      <c r="C947" s="42"/>
      <c r="D947" s="43"/>
      <c r="E947" s="44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8"/>
      <c r="W947" s="49"/>
      <c r="X947" s="49"/>
      <c r="Y947" s="42"/>
      <c r="Z947" s="42"/>
      <c r="AA947" s="50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42"/>
      <c r="AP947" s="42"/>
      <c r="AQ947" s="42"/>
      <c r="AR947" s="42"/>
      <c r="AS947" s="51"/>
      <c r="AT947" s="51"/>
      <c r="AU947" s="51"/>
      <c r="AV947" s="42"/>
      <c r="AW947" s="42"/>
      <c r="AX947" s="42"/>
      <c r="AY947" s="42"/>
      <c r="AZ947" s="42"/>
      <c r="BA947" s="42"/>
    </row>
    <row r="948" ht="20.25" customHeight="1">
      <c r="B948" s="41"/>
      <c r="C948" s="42"/>
      <c r="D948" s="43"/>
      <c r="E948" s="44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8"/>
      <c r="W948" s="49"/>
      <c r="X948" s="49"/>
      <c r="Y948" s="42"/>
      <c r="Z948" s="42"/>
      <c r="AA948" s="50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42"/>
      <c r="AP948" s="42"/>
      <c r="AQ948" s="42"/>
      <c r="AR948" s="42"/>
      <c r="AS948" s="51"/>
      <c r="AT948" s="51"/>
      <c r="AU948" s="51"/>
      <c r="AV948" s="42"/>
      <c r="AW948" s="42"/>
      <c r="AX948" s="42"/>
      <c r="AY948" s="42"/>
      <c r="AZ948" s="42"/>
      <c r="BA948" s="42"/>
    </row>
    <row r="949" ht="20.25" customHeight="1">
      <c r="B949" s="41"/>
      <c r="C949" s="42"/>
      <c r="D949" s="43"/>
      <c r="E949" s="44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8"/>
      <c r="W949" s="49"/>
      <c r="X949" s="49"/>
      <c r="Y949" s="42"/>
      <c r="Z949" s="42"/>
      <c r="AA949" s="50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42"/>
      <c r="AP949" s="42"/>
      <c r="AQ949" s="42"/>
      <c r="AR949" s="42"/>
      <c r="AS949" s="51"/>
      <c r="AT949" s="51"/>
      <c r="AU949" s="51"/>
      <c r="AV949" s="42"/>
      <c r="AW949" s="42"/>
      <c r="AX949" s="42"/>
      <c r="AY949" s="42"/>
      <c r="AZ949" s="42"/>
      <c r="BA949" s="42"/>
    </row>
    <row r="950" ht="20.25" customHeight="1">
      <c r="B950" s="41"/>
      <c r="C950" s="42"/>
      <c r="D950" s="43"/>
      <c r="E950" s="44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8"/>
      <c r="W950" s="49"/>
      <c r="X950" s="49"/>
      <c r="Y950" s="42"/>
      <c r="Z950" s="42"/>
      <c r="AA950" s="50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42"/>
      <c r="AP950" s="42"/>
      <c r="AQ950" s="42"/>
      <c r="AR950" s="42"/>
      <c r="AS950" s="51"/>
      <c r="AT950" s="51"/>
      <c r="AU950" s="51"/>
      <c r="AV950" s="42"/>
      <c r="AW950" s="42"/>
      <c r="AX950" s="42"/>
      <c r="AY950" s="42"/>
      <c r="AZ950" s="42"/>
      <c r="BA950" s="42"/>
    </row>
    <row r="951" ht="20.25" customHeight="1">
      <c r="B951" s="41"/>
      <c r="C951" s="42"/>
      <c r="D951" s="43"/>
      <c r="E951" s="44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8"/>
      <c r="W951" s="49"/>
      <c r="X951" s="49"/>
      <c r="Y951" s="42"/>
      <c r="Z951" s="42"/>
      <c r="AA951" s="50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42"/>
      <c r="AP951" s="42"/>
      <c r="AQ951" s="42"/>
      <c r="AR951" s="42"/>
      <c r="AS951" s="51"/>
      <c r="AT951" s="51"/>
      <c r="AU951" s="51"/>
      <c r="AV951" s="42"/>
      <c r="AW951" s="42"/>
      <c r="AX951" s="42"/>
      <c r="AY951" s="42"/>
      <c r="AZ951" s="42"/>
      <c r="BA951" s="42"/>
    </row>
    <row r="952" ht="20.25" customHeight="1">
      <c r="B952" s="41"/>
      <c r="C952" s="42"/>
      <c r="D952" s="43"/>
      <c r="E952" s="44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8"/>
      <c r="W952" s="49"/>
      <c r="X952" s="49"/>
      <c r="Y952" s="42"/>
      <c r="Z952" s="42"/>
      <c r="AA952" s="50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42"/>
      <c r="AP952" s="42"/>
      <c r="AQ952" s="42"/>
      <c r="AR952" s="42"/>
      <c r="AS952" s="51"/>
      <c r="AT952" s="51"/>
      <c r="AU952" s="51"/>
      <c r="AV952" s="42"/>
      <c r="AW952" s="42"/>
      <c r="AX952" s="42"/>
      <c r="AY952" s="42"/>
      <c r="AZ952" s="42"/>
      <c r="BA952" s="42"/>
    </row>
    <row r="953" ht="20.25" customHeight="1">
      <c r="B953" s="41"/>
      <c r="C953" s="42"/>
      <c r="D953" s="43"/>
      <c r="E953" s="44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8"/>
      <c r="W953" s="49"/>
      <c r="X953" s="49"/>
      <c r="Y953" s="42"/>
      <c r="Z953" s="42"/>
      <c r="AA953" s="50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42"/>
      <c r="AP953" s="42"/>
      <c r="AQ953" s="42"/>
      <c r="AR953" s="42"/>
      <c r="AS953" s="51"/>
      <c r="AT953" s="51"/>
      <c r="AU953" s="51"/>
      <c r="AV953" s="42"/>
      <c r="AW953" s="42"/>
      <c r="AX953" s="42"/>
      <c r="AY953" s="42"/>
      <c r="AZ953" s="42"/>
      <c r="BA953" s="42"/>
    </row>
    <row r="954" ht="20.25" customHeight="1">
      <c r="B954" s="41"/>
      <c r="C954" s="42"/>
      <c r="D954" s="43"/>
      <c r="E954" s="44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8"/>
      <c r="W954" s="49"/>
      <c r="X954" s="49"/>
      <c r="Y954" s="42"/>
      <c r="Z954" s="42"/>
      <c r="AA954" s="50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42"/>
      <c r="AP954" s="42"/>
      <c r="AQ954" s="42"/>
      <c r="AR954" s="42"/>
      <c r="AS954" s="51"/>
      <c r="AT954" s="51"/>
      <c r="AU954" s="51"/>
      <c r="AV954" s="42"/>
      <c r="AW954" s="42"/>
      <c r="AX954" s="42"/>
      <c r="AY954" s="42"/>
      <c r="AZ954" s="42"/>
      <c r="BA954" s="42"/>
    </row>
    <row r="955" ht="20.25" customHeight="1">
      <c r="B955" s="41"/>
      <c r="C955" s="42"/>
      <c r="D955" s="43"/>
      <c r="E955" s="44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8"/>
      <c r="W955" s="49"/>
      <c r="X955" s="49"/>
      <c r="Y955" s="42"/>
      <c r="Z955" s="42"/>
      <c r="AA955" s="50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42"/>
      <c r="AP955" s="42"/>
      <c r="AQ955" s="42"/>
      <c r="AR955" s="42"/>
      <c r="AS955" s="51"/>
      <c r="AT955" s="51"/>
      <c r="AU955" s="51"/>
      <c r="AV955" s="42"/>
      <c r="AW955" s="42"/>
      <c r="AX955" s="42"/>
      <c r="AY955" s="42"/>
      <c r="AZ955" s="42"/>
      <c r="BA955" s="42"/>
    </row>
    <row r="956" ht="20.25" customHeight="1">
      <c r="B956" s="41"/>
      <c r="C956" s="42"/>
      <c r="D956" s="43"/>
      <c r="E956" s="44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8"/>
      <c r="W956" s="49"/>
      <c r="X956" s="49"/>
      <c r="Y956" s="42"/>
      <c r="Z956" s="42"/>
      <c r="AA956" s="50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42"/>
      <c r="AP956" s="42"/>
      <c r="AQ956" s="42"/>
      <c r="AR956" s="42"/>
      <c r="AS956" s="51"/>
      <c r="AT956" s="51"/>
      <c r="AU956" s="51"/>
      <c r="AV956" s="42"/>
      <c r="AW956" s="42"/>
      <c r="AX956" s="42"/>
      <c r="AY956" s="42"/>
      <c r="AZ956" s="42"/>
      <c r="BA956" s="42"/>
    </row>
    <row r="957" ht="20.25" customHeight="1">
      <c r="B957" s="41"/>
      <c r="C957" s="42"/>
      <c r="D957" s="43"/>
      <c r="E957" s="44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8"/>
      <c r="W957" s="49"/>
      <c r="X957" s="49"/>
      <c r="Y957" s="42"/>
      <c r="Z957" s="42"/>
      <c r="AA957" s="50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42"/>
      <c r="AP957" s="42"/>
      <c r="AQ957" s="42"/>
      <c r="AR957" s="42"/>
      <c r="AS957" s="51"/>
      <c r="AT957" s="51"/>
      <c r="AU957" s="51"/>
      <c r="AV957" s="42"/>
      <c r="AW957" s="42"/>
      <c r="AX957" s="42"/>
      <c r="AY957" s="42"/>
      <c r="AZ957" s="42"/>
      <c r="BA957" s="42"/>
    </row>
    <row r="958" ht="20.25" customHeight="1">
      <c r="B958" s="41"/>
      <c r="C958" s="42"/>
      <c r="D958" s="43"/>
      <c r="E958" s="44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8"/>
      <c r="W958" s="49"/>
      <c r="X958" s="49"/>
      <c r="Y958" s="42"/>
      <c r="Z958" s="42"/>
      <c r="AA958" s="50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42"/>
      <c r="AP958" s="42"/>
      <c r="AQ958" s="42"/>
      <c r="AR958" s="42"/>
      <c r="AS958" s="51"/>
      <c r="AT958" s="51"/>
      <c r="AU958" s="51"/>
      <c r="AV958" s="42"/>
      <c r="AW958" s="42"/>
      <c r="AX958" s="42"/>
      <c r="AY958" s="42"/>
      <c r="AZ958" s="42"/>
      <c r="BA958" s="42"/>
    </row>
    <row r="959" ht="20.25" customHeight="1">
      <c r="B959" s="41"/>
      <c r="C959" s="42"/>
      <c r="D959" s="43"/>
      <c r="E959" s="44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8"/>
      <c r="W959" s="49"/>
      <c r="X959" s="49"/>
      <c r="Y959" s="42"/>
      <c r="Z959" s="42"/>
      <c r="AA959" s="50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42"/>
      <c r="AP959" s="42"/>
      <c r="AQ959" s="42"/>
      <c r="AR959" s="42"/>
      <c r="AS959" s="51"/>
      <c r="AT959" s="51"/>
      <c r="AU959" s="51"/>
      <c r="AV959" s="42"/>
      <c r="AW959" s="42"/>
      <c r="AX959" s="42"/>
      <c r="AY959" s="42"/>
      <c r="AZ959" s="42"/>
      <c r="BA959" s="42"/>
    </row>
    <row r="960" ht="20.25" customHeight="1">
      <c r="B960" s="41"/>
      <c r="C960" s="42"/>
      <c r="D960" s="43"/>
      <c r="E960" s="44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8"/>
      <c r="W960" s="49"/>
      <c r="X960" s="49"/>
      <c r="Y960" s="42"/>
      <c r="Z960" s="42"/>
      <c r="AA960" s="50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42"/>
      <c r="AP960" s="42"/>
      <c r="AQ960" s="42"/>
      <c r="AR960" s="42"/>
      <c r="AS960" s="51"/>
      <c r="AT960" s="51"/>
      <c r="AU960" s="51"/>
      <c r="AV960" s="42"/>
      <c r="AW960" s="42"/>
      <c r="AX960" s="42"/>
      <c r="AY960" s="42"/>
      <c r="AZ960" s="42"/>
      <c r="BA960" s="42"/>
    </row>
    <row r="961" ht="20.25" customHeight="1">
      <c r="B961" s="41"/>
      <c r="C961" s="42"/>
      <c r="D961" s="43"/>
      <c r="E961" s="44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8"/>
      <c r="W961" s="49"/>
      <c r="X961" s="49"/>
      <c r="Y961" s="42"/>
      <c r="Z961" s="42"/>
      <c r="AA961" s="50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42"/>
      <c r="AP961" s="42"/>
      <c r="AQ961" s="42"/>
      <c r="AR961" s="42"/>
      <c r="AS961" s="51"/>
      <c r="AT961" s="51"/>
      <c r="AU961" s="51"/>
      <c r="AV961" s="42"/>
      <c r="AW961" s="42"/>
      <c r="AX961" s="42"/>
      <c r="AY961" s="42"/>
      <c r="AZ961" s="42"/>
      <c r="BA961" s="42"/>
    </row>
    <row r="962" ht="20.25" customHeight="1">
      <c r="B962" s="41"/>
      <c r="C962" s="42"/>
      <c r="D962" s="43"/>
      <c r="E962" s="44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8"/>
      <c r="W962" s="49"/>
      <c r="X962" s="49"/>
      <c r="Y962" s="42"/>
      <c r="Z962" s="42"/>
      <c r="AA962" s="50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42"/>
      <c r="AP962" s="42"/>
      <c r="AQ962" s="42"/>
      <c r="AR962" s="42"/>
      <c r="AS962" s="51"/>
      <c r="AT962" s="51"/>
      <c r="AU962" s="51"/>
      <c r="AV962" s="42"/>
      <c r="AW962" s="42"/>
      <c r="AX962" s="42"/>
      <c r="AY962" s="42"/>
      <c r="AZ962" s="42"/>
      <c r="BA962" s="42"/>
    </row>
    <row r="963" ht="20.25" customHeight="1">
      <c r="B963" s="41"/>
      <c r="C963" s="42"/>
      <c r="D963" s="43"/>
      <c r="E963" s="44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8"/>
      <c r="W963" s="49"/>
      <c r="X963" s="49"/>
      <c r="Y963" s="42"/>
      <c r="Z963" s="42"/>
      <c r="AA963" s="50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42"/>
      <c r="AP963" s="42"/>
      <c r="AQ963" s="42"/>
      <c r="AR963" s="42"/>
      <c r="AS963" s="51"/>
      <c r="AT963" s="51"/>
      <c r="AU963" s="51"/>
      <c r="AV963" s="42"/>
      <c r="AW963" s="42"/>
      <c r="AX963" s="42"/>
      <c r="AY963" s="42"/>
      <c r="AZ963" s="42"/>
      <c r="BA963" s="42"/>
    </row>
    <row r="964" ht="20.25" customHeight="1">
      <c r="B964" s="41"/>
      <c r="C964" s="42"/>
      <c r="D964" s="43"/>
      <c r="E964" s="44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8"/>
      <c r="W964" s="49"/>
      <c r="X964" s="49"/>
      <c r="Y964" s="42"/>
      <c r="Z964" s="42"/>
      <c r="AA964" s="50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42"/>
      <c r="AP964" s="42"/>
      <c r="AQ964" s="42"/>
      <c r="AR964" s="42"/>
      <c r="AS964" s="51"/>
      <c r="AT964" s="51"/>
      <c r="AU964" s="51"/>
      <c r="AV964" s="42"/>
      <c r="AW964" s="42"/>
      <c r="AX964" s="42"/>
      <c r="AY964" s="42"/>
      <c r="AZ964" s="42"/>
      <c r="BA964" s="42"/>
    </row>
    <row r="965" ht="20.25" customHeight="1">
      <c r="B965" s="41"/>
      <c r="C965" s="42"/>
      <c r="D965" s="43"/>
      <c r="E965" s="44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8"/>
      <c r="W965" s="49"/>
      <c r="X965" s="49"/>
      <c r="Y965" s="42"/>
      <c r="Z965" s="42"/>
      <c r="AA965" s="50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42"/>
      <c r="AP965" s="42"/>
      <c r="AQ965" s="42"/>
      <c r="AR965" s="42"/>
      <c r="AS965" s="51"/>
      <c r="AT965" s="51"/>
      <c r="AU965" s="51"/>
      <c r="AV965" s="42"/>
      <c r="AW965" s="42"/>
      <c r="AX965" s="42"/>
      <c r="AY965" s="42"/>
      <c r="AZ965" s="42"/>
      <c r="BA965" s="42"/>
    </row>
    <row r="966" ht="20.25" customHeight="1">
      <c r="B966" s="41"/>
      <c r="C966" s="42"/>
      <c r="D966" s="43"/>
      <c r="E966" s="44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8"/>
      <c r="W966" s="49"/>
      <c r="X966" s="49"/>
      <c r="Y966" s="42"/>
      <c r="Z966" s="42"/>
      <c r="AA966" s="50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42"/>
      <c r="AP966" s="42"/>
      <c r="AQ966" s="42"/>
      <c r="AR966" s="42"/>
      <c r="AS966" s="51"/>
      <c r="AT966" s="51"/>
      <c r="AU966" s="51"/>
      <c r="AV966" s="42"/>
      <c r="AW966" s="42"/>
      <c r="AX966" s="42"/>
      <c r="AY966" s="42"/>
      <c r="AZ966" s="42"/>
      <c r="BA966" s="42"/>
    </row>
    <row r="967" ht="20.25" customHeight="1">
      <c r="B967" s="41"/>
      <c r="C967" s="42"/>
      <c r="D967" s="43"/>
      <c r="E967" s="44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8"/>
      <c r="W967" s="49"/>
      <c r="X967" s="49"/>
      <c r="Y967" s="42"/>
      <c r="Z967" s="42"/>
      <c r="AA967" s="50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42"/>
      <c r="AP967" s="42"/>
      <c r="AQ967" s="42"/>
      <c r="AR967" s="42"/>
      <c r="AS967" s="51"/>
      <c r="AT967" s="51"/>
      <c r="AU967" s="51"/>
      <c r="AV967" s="42"/>
      <c r="AW967" s="42"/>
      <c r="AX967" s="42"/>
      <c r="AY967" s="42"/>
      <c r="AZ967" s="42"/>
      <c r="BA967" s="42"/>
    </row>
    <row r="968" ht="20.25" customHeight="1">
      <c r="B968" s="41"/>
      <c r="C968" s="42"/>
      <c r="D968" s="43"/>
      <c r="E968" s="44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8"/>
      <c r="W968" s="49"/>
      <c r="X968" s="49"/>
      <c r="Y968" s="42"/>
      <c r="Z968" s="42"/>
      <c r="AA968" s="50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42"/>
      <c r="AP968" s="42"/>
      <c r="AQ968" s="42"/>
      <c r="AR968" s="42"/>
      <c r="AS968" s="51"/>
      <c r="AT968" s="51"/>
      <c r="AU968" s="51"/>
      <c r="AV968" s="42"/>
      <c r="AW968" s="42"/>
      <c r="AX968" s="42"/>
      <c r="AY968" s="42"/>
      <c r="AZ968" s="42"/>
      <c r="BA968" s="42"/>
    </row>
    <row r="969" ht="20.25" customHeight="1">
      <c r="B969" s="41"/>
      <c r="C969" s="42"/>
      <c r="D969" s="43"/>
      <c r="E969" s="44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8"/>
      <c r="W969" s="49"/>
      <c r="X969" s="49"/>
      <c r="Y969" s="42"/>
      <c r="Z969" s="42"/>
      <c r="AA969" s="50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42"/>
      <c r="AP969" s="42"/>
      <c r="AQ969" s="42"/>
      <c r="AR969" s="42"/>
      <c r="AS969" s="51"/>
      <c r="AT969" s="51"/>
      <c r="AU969" s="51"/>
      <c r="AV969" s="42"/>
      <c r="AW969" s="42"/>
      <c r="AX969" s="42"/>
      <c r="AY969" s="42"/>
      <c r="AZ969" s="42"/>
      <c r="BA969" s="42"/>
    </row>
    <row r="970" ht="20.25" customHeight="1">
      <c r="B970" s="41"/>
      <c r="C970" s="42"/>
      <c r="D970" s="43"/>
      <c r="E970" s="44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8"/>
      <c r="W970" s="49"/>
      <c r="X970" s="49"/>
      <c r="Y970" s="42"/>
      <c r="Z970" s="42"/>
      <c r="AA970" s="50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42"/>
      <c r="AP970" s="42"/>
      <c r="AQ970" s="42"/>
      <c r="AR970" s="42"/>
      <c r="AS970" s="51"/>
      <c r="AT970" s="51"/>
      <c r="AU970" s="51"/>
      <c r="AV970" s="42"/>
      <c r="AW970" s="42"/>
      <c r="AX970" s="42"/>
      <c r="AY970" s="42"/>
      <c r="AZ970" s="42"/>
      <c r="BA970" s="42"/>
    </row>
    <row r="971" ht="20.25" customHeight="1">
      <c r="B971" s="41"/>
      <c r="C971" s="42"/>
      <c r="D971" s="43"/>
      <c r="E971" s="44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8"/>
      <c r="W971" s="49"/>
      <c r="X971" s="49"/>
      <c r="Y971" s="42"/>
      <c r="Z971" s="42"/>
      <c r="AA971" s="50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42"/>
      <c r="AP971" s="42"/>
      <c r="AQ971" s="42"/>
      <c r="AR971" s="42"/>
      <c r="AS971" s="51"/>
      <c r="AT971" s="51"/>
      <c r="AU971" s="51"/>
      <c r="AV971" s="42"/>
      <c r="AW971" s="42"/>
      <c r="AX971" s="42"/>
      <c r="AY971" s="42"/>
      <c r="AZ971" s="42"/>
      <c r="BA971" s="42"/>
    </row>
    <row r="972" ht="20.25" customHeight="1">
      <c r="B972" s="41"/>
      <c r="C972" s="42"/>
      <c r="D972" s="43"/>
      <c r="E972" s="44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8"/>
      <c r="W972" s="49"/>
      <c r="X972" s="49"/>
      <c r="Y972" s="42"/>
      <c r="Z972" s="42"/>
      <c r="AA972" s="50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42"/>
      <c r="AP972" s="42"/>
      <c r="AQ972" s="42"/>
      <c r="AR972" s="42"/>
      <c r="AS972" s="51"/>
      <c r="AT972" s="51"/>
      <c r="AU972" s="51"/>
      <c r="AV972" s="42"/>
      <c r="AW972" s="42"/>
      <c r="AX972" s="42"/>
      <c r="AY972" s="42"/>
      <c r="AZ972" s="42"/>
      <c r="BA972" s="42"/>
    </row>
    <row r="973" ht="20.25" customHeight="1">
      <c r="B973" s="41"/>
      <c r="C973" s="42"/>
      <c r="D973" s="43"/>
      <c r="E973" s="44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8"/>
      <c r="W973" s="49"/>
      <c r="X973" s="49"/>
      <c r="Y973" s="42"/>
      <c r="Z973" s="42"/>
      <c r="AA973" s="50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42"/>
      <c r="AP973" s="42"/>
      <c r="AQ973" s="42"/>
      <c r="AR973" s="42"/>
      <c r="AS973" s="51"/>
      <c r="AT973" s="51"/>
      <c r="AU973" s="51"/>
      <c r="AV973" s="42"/>
      <c r="AW973" s="42"/>
      <c r="AX973" s="42"/>
      <c r="AY973" s="42"/>
      <c r="AZ973" s="42"/>
      <c r="BA973" s="42"/>
    </row>
    <row r="974" ht="20.25" customHeight="1">
      <c r="B974" s="41"/>
      <c r="C974" s="42"/>
      <c r="D974" s="43"/>
      <c r="E974" s="44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8"/>
      <c r="W974" s="49"/>
      <c r="X974" s="49"/>
      <c r="Y974" s="42"/>
      <c r="Z974" s="42"/>
      <c r="AA974" s="50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42"/>
      <c r="AP974" s="42"/>
      <c r="AQ974" s="42"/>
      <c r="AR974" s="42"/>
      <c r="AS974" s="51"/>
      <c r="AT974" s="51"/>
      <c r="AU974" s="51"/>
      <c r="AV974" s="42"/>
      <c r="AW974" s="42"/>
      <c r="AX974" s="42"/>
      <c r="AY974" s="42"/>
      <c r="AZ974" s="42"/>
      <c r="BA974" s="42"/>
    </row>
    <row r="975" ht="20.25" customHeight="1">
      <c r="B975" s="41"/>
      <c r="C975" s="42"/>
      <c r="D975" s="43"/>
      <c r="E975" s="44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8"/>
      <c r="W975" s="49"/>
      <c r="X975" s="49"/>
      <c r="Y975" s="42"/>
      <c r="Z975" s="42"/>
      <c r="AA975" s="50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42"/>
      <c r="AP975" s="42"/>
      <c r="AQ975" s="42"/>
      <c r="AR975" s="42"/>
      <c r="AS975" s="51"/>
      <c r="AT975" s="51"/>
      <c r="AU975" s="51"/>
      <c r="AV975" s="42"/>
      <c r="AW975" s="42"/>
      <c r="AX975" s="42"/>
      <c r="AY975" s="42"/>
      <c r="AZ975" s="42"/>
      <c r="BA975" s="42"/>
    </row>
    <row r="976" ht="20.25" customHeight="1">
      <c r="B976" s="41"/>
      <c r="C976" s="42"/>
      <c r="D976" s="43"/>
      <c r="E976" s="44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8"/>
      <c r="W976" s="49"/>
      <c r="X976" s="49"/>
      <c r="Y976" s="42"/>
      <c r="Z976" s="42"/>
      <c r="AA976" s="50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42"/>
      <c r="AP976" s="42"/>
      <c r="AQ976" s="42"/>
      <c r="AR976" s="42"/>
      <c r="AS976" s="51"/>
      <c r="AT976" s="51"/>
      <c r="AU976" s="51"/>
      <c r="AV976" s="42"/>
      <c r="AW976" s="42"/>
      <c r="AX976" s="42"/>
      <c r="AY976" s="42"/>
      <c r="AZ976" s="42"/>
      <c r="BA976" s="42"/>
    </row>
    <row r="977" ht="20.25" customHeight="1">
      <c r="B977" s="41"/>
      <c r="C977" s="42"/>
      <c r="D977" s="43"/>
      <c r="E977" s="44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8"/>
      <c r="W977" s="49"/>
      <c r="X977" s="49"/>
      <c r="Y977" s="42"/>
      <c r="Z977" s="42"/>
      <c r="AA977" s="50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42"/>
      <c r="AP977" s="42"/>
      <c r="AQ977" s="42"/>
      <c r="AR977" s="42"/>
      <c r="AS977" s="51"/>
      <c r="AT977" s="51"/>
      <c r="AU977" s="51"/>
      <c r="AV977" s="42"/>
      <c r="AW977" s="42"/>
      <c r="AX977" s="42"/>
      <c r="AY977" s="42"/>
      <c r="AZ977" s="42"/>
      <c r="BA977" s="42"/>
    </row>
    <row r="978" ht="20.25" customHeight="1">
      <c r="B978" s="41"/>
      <c r="C978" s="42"/>
      <c r="D978" s="43"/>
      <c r="E978" s="44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8"/>
      <c r="W978" s="49"/>
      <c r="X978" s="49"/>
      <c r="Y978" s="42"/>
      <c r="Z978" s="42"/>
      <c r="AA978" s="50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42"/>
      <c r="AP978" s="42"/>
      <c r="AQ978" s="42"/>
      <c r="AR978" s="42"/>
      <c r="AS978" s="51"/>
      <c r="AT978" s="51"/>
      <c r="AU978" s="51"/>
      <c r="AV978" s="42"/>
      <c r="AW978" s="42"/>
      <c r="AX978" s="42"/>
      <c r="AY978" s="42"/>
      <c r="AZ978" s="42"/>
      <c r="BA978" s="42"/>
    </row>
    <row r="979" ht="20.25" customHeight="1">
      <c r="B979" s="41"/>
      <c r="C979" s="42"/>
      <c r="D979" s="43"/>
      <c r="E979" s="44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8"/>
      <c r="W979" s="49"/>
      <c r="X979" s="49"/>
      <c r="Y979" s="42"/>
      <c r="Z979" s="42"/>
      <c r="AA979" s="50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42"/>
      <c r="AP979" s="42"/>
      <c r="AQ979" s="42"/>
      <c r="AR979" s="42"/>
      <c r="AS979" s="51"/>
      <c r="AT979" s="51"/>
      <c r="AU979" s="51"/>
      <c r="AV979" s="42"/>
      <c r="AW979" s="42"/>
      <c r="AX979" s="42"/>
      <c r="AY979" s="42"/>
      <c r="AZ979" s="42"/>
      <c r="BA979" s="42"/>
    </row>
    <row r="980" ht="20.25" customHeight="1">
      <c r="B980" s="41"/>
      <c r="C980" s="42"/>
      <c r="D980" s="43"/>
      <c r="E980" s="44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8"/>
      <c r="W980" s="49"/>
      <c r="X980" s="49"/>
      <c r="Y980" s="42"/>
      <c r="Z980" s="42"/>
      <c r="AA980" s="50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42"/>
      <c r="AP980" s="42"/>
      <c r="AQ980" s="42"/>
      <c r="AR980" s="42"/>
      <c r="AS980" s="51"/>
      <c r="AT980" s="51"/>
      <c r="AU980" s="51"/>
      <c r="AV980" s="42"/>
      <c r="AW980" s="42"/>
      <c r="AX980" s="42"/>
      <c r="AY980" s="42"/>
      <c r="AZ980" s="42"/>
      <c r="BA980" s="42"/>
    </row>
    <row r="981" ht="20.25" customHeight="1">
      <c r="B981" s="41"/>
      <c r="C981" s="42"/>
      <c r="D981" s="43"/>
      <c r="E981" s="44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8"/>
      <c r="W981" s="49"/>
      <c r="X981" s="49"/>
      <c r="Y981" s="42"/>
      <c r="Z981" s="42"/>
      <c r="AA981" s="50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42"/>
      <c r="AP981" s="42"/>
      <c r="AQ981" s="42"/>
      <c r="AR981" s="42"/>
      <c r="AS981" s="51"/>
      <c r="AT981" s="51"/>
      <c r="AU981" s="51"/>
      <c r="AV981" s="42"/>
      <c r="AW981" s="42"/>
      <c r="AX981" s="42"/>
      <c r="AY981" s="42"/>
      <c r="AZ981" s="42"/>
      <c r="BA981" s="42"/>
    </row>
    <row r="982" ht="20.25" customHeight="1">
      <c r="B982" s="41"/>
      <c r="C982" s="42"/>
      <c r="D982" s="43"/>
      <c r="E982" s="44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8"/>
      <c r="W982" s="49"/>
      <c r="X982" s="49"/>
      <c r="Y982" s="42"/>
      <c r="Z982" s="42"/>
      <c r="AA982" s="50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42"/>
      <c r="AP982" s="42"/>
      <c r="AQ982" s="42"/>
      <c r="AR982" s="42"/>
      <c r="AS982" s="51"/>
      <c r="AT982" s="51"/>
      <c r="AU982" s="51"/>
      <c r="AV982" s="42"/>
      <c r="AW982" s="42"/>
      <c r="AX982" s="42"/>
      <c r="AY982" s="42"/>
      <c r="AZ982" s="42"/>
      <c r="BA982" s="42"/>
    </row>
    <row r="983" ht="20.25" customHeight="1">
      <c r="B983" s="41"/>
      <c r="C983" s="42"/>
      <c r="D983" s="43"/>
      <c r="E983" s="44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8"/>
      <c r="W983" s="49"/>
      <c r="X983" s="49"/>
      <c r="Y983" s="42"/>
      <c r="Z983" s="42"/>
      <c r="AA983" s="50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42"/>
      <c r="AP983" s="42"/>
      <c r="AQ983" s="42"/>
      <c r="AR983" s="42"/>
      <c r="AS983" s="51"/>
      <c r="AT983" s="51"/>
      <c r="AU983" s="51"/>
      <c r="AV983" s="42"/>
      <c r="AW983" s="42"/>
      <c r="AX983" s="42"/>
      <c r="AY983" s="42"/>
      <c r="AZ983" s="42"/>
      <c r="BA983" s="42"/>
    </row>
    <row r="984" ht="20.25" customHeight="1">
      <c r="B984" s="41"/>
      <c r="C984" s="42"/>
      <c r="D984" s="43"/>
      <c r="E984" s="44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8"/>
      <c r="W984" s="49"/>
      <c r="X984" s="49"/>
      <c r="Y984" s="42"/>
      <c r="Z984" s="42"/>
      <c r="AA984" s="50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42"/>
      <c r="AP984" s="42"/>
      <c r="AQ984" s="42"/>
      <c r="AR984" s="42"/>
      <c r="AS984" s="51"/>
      <c r="AT984" s="51"/>
      <c r="AU984" s="51"/>
      <c r="AV984" s="42"/>
      <c r="AW984" s="42"/>
      <c r="AX984" s="42"/>
      <c r="AY984" s="42"/>
      <c r="AZ984" s="42"/>
      <c r="BA984" s="42"/>
    </row>
    <row r="985" ht="20.25" customHeight="1">
      <c r="B985" s="41"/>
      <c r="C985" s="42"/>
      <c r="D985" s="43"/>
      <c r="E985" s="44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8"/>
      <c r="W985" s="49"/>
      <c r="X985" s="49"/>
      <c r="Y985" s="42"/>
      <c r="Z985" s="42"/>
      <c r="AA985" s="50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42"/>
      <c r="AP985" s="42"/>
      <c r="AQ985" s="42"/>
      <c r="AR985" s="42"/>
      <c r="AS985" s="51"/>
      <c r="AT985" s="51"/>
      <c r="AU985" s="51"/>
      <c r="AV985" s="42"/>
      <c r="AW985" s="42"/>
      <c r="AX985" s="42"/>
      <c r="AY985" s="42"/>
      <c r="AZ985" s="42"/>
      <c r="BA985" s="42"/>
    </row>
    <row r="986" ht="20.25" customHeight="1">
      <c r="B986" s="41"/>
      <c r="C986" s="42"/>
      <c r="D986" s="43"/>
      <c r="E986" s="44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8"/>
      <c r="W986" s="49"/>
      <c r="X986" s="49"/>
      <c r="Y986" s="42"/>
      <c r="Z986" s="42"/>
      <c r="AA986" s="50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42"/>
      <c r="AP986" s="42"/>
      <c r="AQ986" s="42"/>
      <c r="AR986" s="42"/>
      <c r="AS986" s="51"/>
      <c r="AT986" s="51"/>
      <c r="AU986" s="51"/>
      <c r="AV986" s="42"/>
      <c r="AW986" s="42"/>
      <c r="AX986" s="42"/>
      <c r="AY986" s="42"/>
      <c r="AZ986" s="42"/>
      <c r="BA986" s="42"/>
    </row>
    <row r="987" ht="20.25" customHeight="1">
      <c r="B987" s="41"/>
      <c r="C987" s="42"/>
      <c r="D987" s="43"/>
      <c r="E987" s="44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8"/>
      <c r="W987" s="49"/>
      <c r="X987" s="49"/>
      <c r="Y987" s="42"/>
      <c r="Z987" s="42"/>
      <c r="AA987" s="50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42"/>
      <c r="AP987" s="42"/>
      <c r="AQ987" s="42"/>
      <c r="AR987" s="42"/>
      <c r="AS987" s="51"/>
      <c r="AT987" s="51"/>
      <c r="AU987" s="51"/>
      <c r="AV987" s="42"/>
      <c r="AW987" s="42"/>
      <c r="AX987" s="42"/>
      <c r="AY987" s="42"/>
      <c r="AZ987" s="42"/>
      <c r="BA987" s="42"/>
    </row>
    <row r="988" ht="20.25" customHeight="1">
      <c r="B988" s="41"/>
      <c r="C988" s="42"/>
      <c r="D988" s="43"/>
      <c r="E988" s="44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8"/>
      <c r="W988" s="49"/>
      <c r="X988" s="49"/>
      <c r="Y988" s="42"/>
      <c r="Z988" s="42"/>
      <c r="AA988" s="50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42"/>
      <c r="AP988" s="42"/>
      <c r="AQ988" s="42"/>
      <c r="AR988" s="42"/>
      <c r="AS988" s="51"/>
      <c r="AT988" s="51"/>
      <c r="AU988" s="51"/>
      <c r="AV988" s="42"/>
      <c r="AW988" s="42"/>
      <c r="AX988" s="42"/>
      <c r="AY988" s="42"/>
      <c r="AZ988" s="42"/>
      <c r="BA988" s="42"/>
    </row>
    <row r="989" ht="20.25" customHeight="1">
      <c r="B989" s="41"/>
      <c r="C989" s="42"/>
      <c r="D989" s="43"/>
      <c r="E989" s="44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8"/>
      <c r="W989" s="49"/>
      <c r="X989" s="49"/>
      <c r="Y989" s="42"/>
      <c r="Z989" s="42"/>
      <c r="AA989" s="50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42"/>
      <c r="AP989" s="42"/>
      <c r="AQ989" s="42"/>
      <c r="AR989" s="42"/>
      <c r="AS989" s="51"/>
      <c r="AT989" s="51"/>
      <c r="AU989" s="51"/>
      <c r="AV989" s="42"/>
      <c r="AW989" s="42"/>
      <c r="AX989" s="42"/>
      <c r="AY989" s="42"/>
      <c r="AZ989" s="42"/>
      <c r="BA989" s="42"/>
    </row>
    <row r="990" ht="20.25" customHeight="1">
      <c r="B990" s="41"/>
      <c r="C990" s="42"/>
      <c r="D990" s="43"/>
      <c r="E990" s="44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8"/>
      <c r="W990" s="49"/>
      <c r="X990" s="49"/>
      <c r="Y990" s="42"/>
      <c r="Z990" s="42"/>
      <c r="AA990" s="50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42"/>
      <c r="AP990" s="42"/>
      <c r="AQ990" s="42"/>
      <c r="AR990" s="42"/>
      <c r="AS990" s="51"/>
      <c r="AT990" s="51"/>
      <c r="AU990" s="51"/>
      <c r="AV990" s="42"/>
      <c r="AW990" s="42"/>
      <c r="AX990" s="42"/>
      <c r="AY990" s="42"/>
      <c r="AZ990" s="42"/>
      <c r="BA990" s="42"/>
    </row>
    <row r="991" ht="20.25" customHeight="1">
      <c r="B991" s="41"/>
      <c r="C991" s="42"/>
      <c r="D991" s="43"/>
      <c r="E991" s="44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8"/>
      <c r="W991" s="49"/>
      <c r="X991" s="49"/>
      <c r="Y991" s="42"/>
      <c r="Z991" s="42"/>
      <c r="AA991" s="50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42"/>
      <c r="AP991" s="42"/>
      <c r="AQ991" s="42"/>
      <c r="AR991" s="42"/>
      <c r="AS991" s="51"/>
      <c r="AT991" s="51"/>
      <c r="AU991" s="51"/>
      <c r="AV991" s="42"/>
      <c r="AW991" s="42"/>
      <c r="AX991" s="42"/>
      <c r="AY991" s="42"/>
      <c r="AZ991" s="42"/>
      <c r="BA991" s="42"/>
    </row>
    <row r="992" ht="20.25" customHeight="1">
      <c r="B992" s="41"/>
      <c r="C992" s="42"/>
      <c r="D992" s="43"/>
      <c r="E992" s="44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8"/>
      <c r="W992" s="49"/>
      <c r="X992" s="49"/>
      <c r="Y992" s="42"/>
      <c r="Z992" s="42"/>
      <c r="AA992" s="50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42"/>
      <c r="AP992" s="42"/>
      <c r="AQ992" s="42"/>
      <c r="AR992" s="42"/>
      <c r="AS992" s="51"/>
      <c r="AT992" s="51"/>
      <c r="AU992" s="51"/>
      <c r="AV992" s="42"/>
      <c r="AW992" s="42"/>
      <c r="AX992" s="42"/>
      <c r="AY992" s="42"/>
      <c r="AZ992" s="42"/>
      <c r="BA992" s="42"/>
    </row>
    <row r="993" ht="20.25" customHeight="1">
      <c r="B993" s="41"/>
      <c r="C993" s="42"/>
      <c r="D993" s="43"/>
      <c r="E993" s="44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8"/>
      <c r="W993" s="49"/>
      <c r="X993" s="49"/>
      <c r="Y993" s="42"/>
      <c r="Z993" s="42"/>
      <c r="AA993" s="50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42"/>
      <c r="AP993" s="42"/>
      <c r="AQ993" s="42"/>
      <c r="AR993" s="42"/>
      <c r="AS993" s="51"/>
      <c r="AT993" s="51"/>
      <c r="AU993" s="51"/>
      <c r="AV993" s="42"/>
      <c r="AW993" s="42"/>
      <c r="AX993" s="42"/>
      <c r="AY993" s="42"/>
      <c r="AZ993" s="42"/>
      <c r="BA993" s="42"/>
    </row>
    <row r="994" ht="20.25" customHeight="1">
      <c r="B994" s="41"/>
      <c r="C994" s="42"/>
      <c r="D994" s="43"/>
      <c r="E994" s="44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8"/>
      <c r="W994" s="49"/>
      <c r="X994" s="49"/>
      <c r="Y994" s="42"/>
      <c r="Z994" s="42"/>
      <c r="AA994" s="50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42"/>
      <c r="AP994" s="42"/>
      <c r="AQ994" s="42"/>
      <c r="AR994" s="42"/>
      <c r="AS994" s="51"/>
      <c r="AT994" s="51"/>
      <c r="AU994" s="51"/>
      <c r="AV994" s="42"/>
      <c r="AW994" s="42"/>
      <c r="AX994" s="42"/>
      <c r="AY994" s="42"/>
      <c r="AZ994" s="42"/>
      <c r="BA994" s="42"/>
    </row>
    <row r="995" ht="20.25" customHeight="1">
      <c r="B995" s="41"/>
      <c r="C995" s="42"/>
      <c r="D995" s="43"/>
      <c r="E995" s="44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8"/>
      <c r="W995" s="49"/>
      <c r="X995" s="49"/>
      <c r="Y995" s="42"/>
      <c r="Z995" s="42"/>
      <c r="AA995" s="50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42"/>
      <c r="AP995" s="42"/>
      <c r="AQ995" s="42"/>
      <c r="AR995" s="42"/>
      <c r="AS995" s="51"/>
      <c r="AT995" s="51"/>
      <c r="AU995" s="51"/>
      <c r="AV995" s="42"/>
      <c r="AW995" s="42"/>
      <c r="AX995" s="42"/>
      <c r="AY995" s="42"/>
      <c r="AZ995" s="42"/>
      <c r="BA995" s="42"/>
    </row>
    <row r="996" ht="20.25" customHeight="1">
      <c r="B996" s="41"/>
      <c r="C996" s="42"/>
      <c r="D996" s="43"/>
      <c r="E996" s="44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8"/>
      <c r="W996" s="49"/>
      <c r="X996" s="49"/>
      <c r="Y996" s="42"/>
      <c r="Z996" s="42"/>
      <c r="AA996" s="50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42"/>
      <c r="AP996" s="42"/>
      <c r="AQ996" s="42"/>
      <c r="AR996" s="42"/>
      <c r="AS996" s="51"/>
      <c r="AT996" s="51"/>
      <c r="AU996" s="51"/>
      <c r="AV996" s="42"/>
      <c r="AW996" s="42"/>
      <c r="AX996" s="42"/>
      <c r="AY996" s="42"/>
      <c r="AZ996" s="42"/>
      <c r="BA996" s="42"/>
    </row>
    <row r="997" ht="20.25" customHeight="1">
      <c r="B997" s="41"/>
      <c r="C997" s="42"/>
      <c r="D997" s="43"/>
      <c r="E997" s="44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8"/>
      <c r="W997" s="49"/>
      <c r="X997" s="49"/>
      <c r="Y997" s="42"/>
      <c r="Z997" s="42"/>
      <c r="AA997" s="50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42"/>
      <c r="AP997" s="42"/>
      <c r="AQ997" s="42"/>
      <c r="AR997" s="42"/>
      <c r="AS997" s="51"/>
      <c r="AT997" s="51"/>
      <c r="AU997" s="51"/>
      <c r="AV997" s="42"/>
      <c r="AW997" s="42"/>
      <c r="AX997" s="42"/>
      <c r="AY997" s="42"/>
      <c r="AZ997" s="42"/>
      <c r="BA997" s="42"/>
    </row>
    <row r="998" ht="20.25" customHeight="1">
      <c r="B998" s="41"/>
      <c r="C998" s="42"/>
      <c r="D998" s="43"/>
      <c r="E998" s="44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8"/>
      <c r="W998" s="49"/>
      <c r="X998" s="49"/>
      <c r="Y998" s="42"/>
      <c r="Z998" s="42"/>
      <c r="AA998" s="50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42"/>
      <c r="AP998" s="42"/>
      <c r="AQ998" s="42"/>
      <c r="AR998" s="42"/>
      <c r="AS998" s="51"/>
      <c r="AT998" s="51"/>
      <c r="AU998" s="51"/>
      <c r="AV998" s="42"/>
      <c r="AW998" s="42"/>
      <c r="AX998" s="42"/>
      <c r="AY998" s="42"/>
      <c r="AZ998" s="42"/>
      <c r="BA998" s="42"/>
    </row>
    <row r="999" ht="20.25" customHeight="1">
      <c r="B999" s="41"/>
      <c r="C999" s="42"/>
      <c r="D999" s="43"/>
      <c r="E999" s="44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8"/>
      <c r="W999" s="49"/>
      <c r="X999" s="49"/>
      <c r="Y999" s="42"/>
      <c r="Z999" s="42"/>
      <c r="AA999" s="50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42"/>
      <c r="AP999" s="42"/>
      <c r="AQ999" s="42"/>
      <c r="AR999" s="42"/>
      <c r="AS999" s="51"/>
      <c r="AT999" s="51"/>
      <c r="AU999" s="51"/>
      <c r="AV999" s="42"/>
      <c r="AW999" s="42"/>
      <c r="AX999" s="42"/>
      <c r="AY999" s="42"/>
      <c r="AZ999" s="42"/>
      <c r="BA999" s="42"/>
    </row>
    <row r="1000" ht="20.25" customHeight="1">
      <c r="B1000" s="41"/>
      <c r="C1000" s="42"/>
      <c r="D1000" s="43"/>
      <c r="E1000" s="44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8"/>
      <c r="W1000" s="49"/>
      <c r="X1000" s="49"/>
      <c r="Y1000" s="42"/>
      <c r="Z1000" s="42"/>
      <c r="AA1000" s="50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42"/>
      <c r="AP1000" s="42"/>
      <c r="AQ1000" s="42"/>
      <c r="AR1000" s="42"/>
      <c r="AS1000" s="51"/>
      <c r="AT1000" s="51"/>
      <c r="AU1000" s="51"/>
      <c r="AV1000" s="42"/>
      <c r="AW1000" s="42"/>
      <c r="AX1000" s="42"/>
      <c r="AY1000" s="42"/>
      <c r="AZ1000" s="42"/>
      <c r="BA1000" s="42"/>
    </row>
  </sheetData>
  <autoFilter ref="$AP$9:$AP$26"/>
  <mergeCells count="1">
    <mergeCell ref="AB2:AC2"/>
  </mergeCells>
  <conditionalFormatting sqref="AB12:AB26">
    <cfRule type="notContainsBlanks" dxfId="0" priority="1">
      <formula>LEN(TRIM(AB12))&gt;0</formula>
    </cfRule>
  </conditionalFormatting>
  <conditionalFormatting sqref="AB12:AB44">
    <cfRule type="notContainsBlanks" dxfId="1" priority="2">
      <formula>LEN(TRIM(AB12))&gt;0</formula>
    </cfRule>
  </conditionalFormatting>
  <conditionalFormatting sqref="AB28:AB44">
    <cfRule type="notContainsBlanks" dxfId="0" priority="3">
      <formula>LEN(TRIM(AB28))&gt;0</formula>
    </cfRule>
  </conditionalFormatting>
  <conditionalFormatting sqref="AC12:AC26">
    <cfRule type="notContainsBlanks" dxfId="2" priority="4">
      <formula>LEN(TRIM(AC12))&gt;0</formula>
    </cfRule>
  </conditionalFormatting>
  <conditionalFormatting sqref="AC28:AC44">
    <cfRule type="notContainsBlanks" dxfId="2" priority="5">
      <formula>LEN(TRIM(AC28))&gt;0</formula>
    </cfRule>
  </conditionalFormatting>
  <conditionalFormatting sqref="AD12:AD26">
    <cfRule type="notContainsBlanks" dxfId="3" priority="6">
      <formula>LEN(TRIM(AD12))&gt;0</formula>
    </cfRule>
  </conditionalFormatting>
  <conditionalFormatting sqref="AD12:AD44">
    <cfRule type="notContainsBlanks" dxfId="4" priority="7">
      <formula>LEN(TRIM(AD12))&gt;0</formula>
    </cfRule>
  </conditionalFormatting>
  <conditionalFormatting sqref="AD28:AD44">
    <cfRule type="notContainsBlanks" dxfId="3" priority="8">
      <formula>LEN(TRIM(AD28))&gt;0</formula>
    </cfRule>
  </conditionalFormatting>
  <conditionalFormatting sqref="AE12:AE26">
    <cfRule type="notContainsBlanks" dxfId="5" priority="9">
      <formula>LEN(TRIM(AE12))&gt;0</formula>
    </cfRule>
  </conditionalFormatting>
  <conditionalFormatting sqref="AE12:AE44">
    <cfRule type="notContainsBlanks" dxfId="6" priority="10">
      <formula>LEN(TRIM(AE12))&gt;0</formula>
    </cfRule>
  </conditionalFormatting>
  <conditionalFormatting sqref="AE28:AE44">
    <cfRule type="notContainsBlanks" dxfId="5" priority="11">
      <formula>LEN(TRIM(AE28))&gt;0</formula>
    </cfRule>
  </conditionalFormatting>
  <conditionalFormatting sqref="AF12:AF26">
    <cfRule type="notContainsBlanks" dxfId="7" priority="12">
      <formula>LEN(TRIM(AF12))&gt;0</formula>
    </cfRule>
  </conditionalFormatting>
  <conditionalFormatting sqref="AF12:AF44">
    <cfRule type="notContainsBlanks" dxfId="8" priority="13">
      <formula>LEN(TRIM(AF12))&gt;0</formula>
    </cfRule>
  </conditionalFormatting>
  <conditionalFormatting sqref="AF28:AF44">
    <cfRule type="notContainsBlanks" dxfId="7" priority="14">
      <formula>LEN(TRIM(AF28))&gt;0</formula>
    </cfRule>
  </conditionalFormatting>
  <conditionalFormatting sqref="AG12:AG26 AG28:AG44">
    <cfRule type="notContainsBlanks" dxfId="9" priority="15">
      <formula>LEN(TRIM(AG12))&gt;0</formula>
    </cfRule>
  </conditionalFormatting>
  <conditionalFormatting sqref="AH12:AH26">
    <cfRule type="notContainsBlanks" dxfId="10" priority="16">
      <formula>LEN(TRIM(AH12))&gt;0</formula>
    </cfRule>
  </conditionalFormatting>
  <conditionalFormatting sqref="AH28:AH44">
    <cfRule type="notContainsBlanks" dxfId="10" priority="17">
      <formula>LEN(TRIM(AH28))&gt;0</formula>
    </cfRule>
  </conditionalFormatting>
  <conditionalFormatting sqref="AI12:AI26">
    <cfRule type="notContainsBlanks" dxfId="11" priority="18">
      <formula>LEN(TRIM(AI12))&gt;0</formula>
    </cfRule>
  </conditionalFormatting>
  <conditionalFormatting sqref="AI28:AI44">
    <cfRule type="notContainsBlanks" dxfId="11" priority="19">
      <formula>LEN(TRIM(AI28))&gt;0</formula>
    </cfRule>
  </conditionalFormatting>
  <conditionalFormatting sqref="AJ12:AJ44">
    <cfRule type="notContainsBlanks" dxfId="12" priority="20">
      <formula>LEN(TRIM(AJ12))&gt;0</formula>
    </cfRule>
  </conditionalFormatting>
  <conditionalFormatting sqref="AK12:AK26">
    <cfRule type="notContainsBlanks" dxfId="13" priority="21">
      <formula>LEN(TRIM(AK12))&gt;0</formula>
    </cfRule>
  </conditionalFormatting>
  <conditionalFormatting sqref="AK28:AK44">
    <cfRule type="notContainsBlanks" dxfId="13" priority="22">
      <formula>LEN(TRIM(AK28))&gt;0</formula>
    </cfRule>
  </conditionalFormatting>
  <conditionalFormatting sqref="AL12:AL26">
    <cfRule type="notContainsBlanks" dxfId="14" priority="23">
      <formula>LEN(TRIM(AL12))&gt;0</formula>
    </cfRule>
  </conditionalFormatting>
  <conditionalFormatting sqref="AL28:AL44">
    <cfRule type="notContainsBlanks" dxfId="14" priority="24">
      <formula>LEN(TRIM(AL28))&gt;0</formula>
    </cfRule>
  </conditionalFormatting>
  <conditionalFormatting sqref="AM12:AM26">
    <cfRule type="notContainsBlanks" dxfId="15" priority="25">
      <formula>LEN(TRIM(AM12))&gt;0</formula>
    </cfRule>
  </conditionalFormatting>
  <conditionalFormatting sqref="AM28:AM44">
    <cfRule type="notContainsBlanks" dxfId="15" priority="26">
      <formula>LEN(TRIM(AM28))&gt;0</formula>
    </cfRule>
  </conditionalFormatting>
  <conditionalFormatting sqref="AN12:AN26">
    <cfRule type="notContainsBlanks" dxfId="16" priority="27">
      <formula>LEN(TRIM(AN12))&gt;0</formula>
    </cfRule>
  </conditionalFormatting>
  <conditionalFormatting sqref="AN28:AN44">
    <cfRule type="notContainsBlanks" dxfId="16" priority="28">
      <formula>LEN(TRIM(AN28))&gt;0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2.89"/>
    <col customWidth="1" min="2" max="3" width="17.22"/>
    <col customWidth="1" min="4" max="4" width="13.78"/>
    <col customWidth="1" min="5" max="5" width="7.89"/>
    <col customWidth="1" hidden="1" min="6" max="7" width="5.0"/>
    <col customWidth="1" hidden="1" min="8" max="9" width="4.0"/>
    <col customWidth="1" hidden="1" min="10" max="10" width="3.67"/>
    <col customWidth="1" hidden="1" min="11" max="15" width="4.0"/>
    <col customWidth="1" hidden="1" min="16" max="21" width="4.33"/>
    <col customWidth="1" min="22" max="22" width="9.56"/>
    <col customWidth="1" min="23" max="23" width="17.67"/>
    <col customWidth="1" min="24" max="24" width="6.78"/>
    <col customWidth="1" min="25" max="25" width="10.67"/>
    <col customWidth="1" min="26" max="26" width="12.44"/>
    <col customWidth="1" hidden="1" min="27" max="27" width="13.11"/>
    <col customWidth="1" min="28" max="28" width="12.44"/>
    <col customWidth="1" min="29" max="41" width="10.67"/>
    <col customWidth="1" min="42" max="42" width="15.44"/>
    <col customWidth="1" min="43" max="43" width="6.44"/>
    <col customWidth="1" min="44" max="55" width="8.56"/>
  </cols>
  <sheetData>
    <row r="1" ht="20.25" customHeight="1">
      <c r="B1" s="198"/>
      <c r="C1" s="199"/>
      <c r="D1" s="200"/>
      <c r="E1" s="44"/>
      <c r="F1" s="45"/>
      <c r="G1" s="201"/>
      <c r="H1" s="202"/>
      <c r="I1" s="203"/>
      <c r="J1" s="204"/>
      <c r="K1" s="46"/>
      <c r="L1" s="205"/>
      <c r="M1" s="206"/>
      <c r="N1" s="207"/>
      <c r="O1" s="208"/>
      <c r="P1" s="209"/>
      <c r="Q1" s="210"/>
      <c r="R1" s="211"/>
      <c r="S1" s="212"/>
      <c r="T1" s="213"/>
      <c r="U1" s="45"/>
      <c r="V1" s="49"/>
      <c r="W1" s="49"/>
      <c r="X1" s="49"/>
      <c r="Y1" s="49"/>
      <c r="Z1" s="49"/>
      <c r="AA1" s="49"/>
      <c r="AB1" s="42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42"/>
      <c r="AQ1" s="42"/>
      <c r="AR1" s="42"/>
      <c r="AS1" s="42"/>
      <c r="AT1" s="42"/>
      <c r="AU1" s="42"/>
      <c r="AV1" s="214"/>
      <c r="AW1" s="214"/>
      <c r="AX1" s="214"/>
      <c r="AY1" s="214"/>
      <c r="AZ1" s="214"/>
      <c r="BA1" s="214"/>
      <c r="BB1" s="214"/>
      <c r="BC1" s="214"/>
    </row>
    <row r="2" ht="30.0" customHeight="1">
      <c r="B2" s="215"/>
      <c r="D2" s="216"/>
      <c r="E2" s="44"/>
      <c r="F2" s="45"/>
      <c r="G2" s="201"/>
      <c r="H2" s="202"/>
      <c r="I2" s="203"/>
      <c r="J2" s="204"/>
      <c r="K2" s="46"/>
      <c r="L2" s="205"/>
      <c r="M2" s="206"/>
      <c r="N2" s="207"/>
      <c r="O2" s="208"/>
      <c r="P2" s="209"/>
      <c r="Q2" s="210"/>
      <c r="R2" s="211"/>
      <c r="S2" s="212"/>
      <c r="T2" s="213"/>
      <c r="U2" s="45"/>
      <c r="V2" s="49"/>
      <c r="W2" s="49"/>
      <c r="X2" s="49"/>
      <c r="Y2" s="49"/>
      <c r="Z2" s="49"/>
      <c r="AA2" s="49"/>
      <c r="AB2" s="52" t="s">
        <v>22</v>
      </c>
      <c r="AC2" s="53">
        <f>SUM(AP$12:AP$1048576)</f>
        <v>0</v>
      </c>
      <c r="AD2" s="54"/>
      <c r="AE2" s="217" t="s">
        <v>23</v>
      </c>
      <c r="AF2" s="56"/>
      <c r="AG2" s="56"/>
      <c r="AH2" s="56"/>
      <c r="AI2" s="218"/>
      <c r="AJ2" s="218"/>
      <c r="AK2" s="218"/>
      <c r="AL2" s="218"/>
      <c r="AM2" s="218"/>
      <c r="AN2" s="218"/>
      <c r="AO2" s="218"/>
      <c r="AP2" s="42"/>
      <c r="AQ2" s="42"/>
      <c r="AR2" s="42"/>
      <c r="AS2" s="42"/>
      <c r="AT2" s="42"/>
      <c r="AU2" s="42"/>
      <c r="AV2" s="214"/>
      <c r="AW2" s="214"/>
      <c r="AX2" s="214"/>
      <c r="AY2" s="214"/>
      <c r="AZ2" s="214"/>
      <c r="BA2" s="214"/>
      <c r="BB2" s="214"/>
      <c r="BC2" s="214"/>
    </row>
    <row r="3">
      <c r="B3" s="215"/>
      <c r="D3" s="216"/>
      <c r="E3" s="44"/>
      <c r="F3" s="45"/>
      <c r="G3" s="201"/>
      <c r="H3" s="202"/>
      <c r="I3" s="203"/>
      <c r="J3" s="204"/>
      <c r="K3" s="46"/>
      <c r="L3" s="205"/>
      <c r="M3" s="206"/>
      <c r="N3" s="207"/>
      <c r="O3" s="208"/>
      <c r="P3" s="209"/>
      <c r="Q3" s="210"/>
      <c r="R3" s="211"/>
      <c r="S3" s="212"/>
      <c r="T3" s="213"/>
      <c r="U3" s="45"/>
      <c r="V3" s="49"/>
      <c r="W3" s="49"/>
      <c r="X3" s="49"/>
      <c r="Y3" s="49"/>
      <c r="Z3" s="49"/>
      <c r="AA3" s="49"/>
      <c r="AB3" s="219" t="s">
        <v>24</v>
      </c>
      <c r="AC3" s="220">
        <f>SUM(AC12:AO96)</f>
        <v>0</v>
      </c>
      <c r="AD3" s="54"/>
      <c r="AE3" s="56"/>
      <c r="AF3" s="56"/>
      <c r="AG3" s="56"/>
      <c r="AH3" s="56"/>
      <c r="AP3" s="42"/>
      <c r="AQ3" s="42"/>
      <c r="AR3" s="42"/>
      <c r="AS3" s="42"/>
      <c r="AT3" s="42"/>
      <c r="AU3" s="42"/>
      <c r="AV3" s="214"/>
      <c r="AW3" s="214"/>
      <c r="AX3" s="214"/>
      <c r="AY3" s="214"/>
      <c r="AZ3" s="214"/>
      <c r="BA3" s="214"/>
      <c r="BB3" s="214"/>
      <c r="BC3" s="214"/>
    </row>
    <row r="4" ht="28.5" customHeight="1">
      <c r="B4" s="215"/>
      <c r="D4" s="216"/>
      <c r="E4" s="44"/>
      <c r="F4" s="61"/>
      <c r="G4" s="221"/>
      <c r="H4" s="222"/>
      <c r="I4" s="223"/>
      <c r="J4" s="224"/>
      <c r="K4" s="62"/>
      <c r="L4" s="225"/>
      <c r="M4" s="226"/>
      <c r="N4" s="227"/>
      <c r="O4" s="228"/>
      <c r="P4" s="229"/>
      <c r="Q4" s="230"/>
      <c r="R4" s="231"/>
      <c r="S4" s="232"/>
      <c r="T4" s="233"/>
      <c r="U4" s="61"/>
      <c r="V4" s="49"/>
      <c r="W4" s="49"/>
      <c r="X4" s="49"/>
      <c r="Y4" s="49"/>
      <c r="Z4" s="49"/>
      <c r="AA4" s="49"/>
      <c r="AB4" s="57" t="s">
        <v>178</v>
      </c>
      <c r="AC4" s="234">
        <f>SUM(G$12:G$1048576)</f>
        <v>0</v>
      </c>
      <c r="AD4" s="54"/>
      <c r="AE4" s="56" t="s">
        <v>26</v>
      </c>
      <c r="AF4" s="56"/>
      <c r="AG4" s="56"/>
      <c r="AH4" s="56"/>
      <c r="AP4" s="42"/>
      <c r="AQ4" s="42"/>
      <c r="AR4" s="42"/>
      <c r="AS4" s="42"/>
      <c r="AT4" s="42"/>
      <c r="AU4" s="42"/>
      <c r="AV4" s="214"/>
      <c r="AW4" s="214"/>
      <c r="AX4" s="214"/>
      <c r="AY4" s="214"/>
      <c r="AZ4" s="214"/>
      <c r="BA4" s="214"/>
      <c r="BB4" s="214"/>
      <c r="BC4" s="214"/>
    </row>
    <row r="5" ht="28.5" customHeight="1">
      <c r="B5" s="215"/>
      <c r="D5" s="216"/>
      <c r="E5" s="44"/>
      <c r="F5" s="61"/>
      <c r="G5" s="221"/>
      <c r="H5" s="222"/>
      <c r="I5" s="223"/>
      <c r="J5" s="224"/>
      <c r="K5" s="62"/>
      <c r="L5" s="225"/>
      <c r="M5" s="226"/>
      <c r="N5" s="227"/>
      <c r="O5" s="228"/>
      <c r="P5" s="229"/>
      <c r="Q5" s="230"/>
      <c r="R5" s="231"/>
      <c r="S5" s="232"/>
      <c r="T5" s="233"/>
      <c r="U5" s="61"/>
      <c r="V5" s="49"/>
      <c r="W5" s="49"/>
      <c r="X5" s="49"/>
      <c r="Y5" s="49"/>
      <c r="Z5" s="49"/>
      <c r="AA5" s="49"/>
      <c r="AB5" s="235"/>
      <c r="AC5" s="66"/>
      <c r="AD5" s="66"/>
      <c r="AE5" s="68"/>
      <c r="AF5" s="68"/>
      <c r="AG5" s="68"/>
      <c r="AH5" s="236"/>
      <c r="AP5" s="42"/>
      <c r="AQ5" s="42"/>
      <c r="AR5" s="42"/>
      <c r="AS5" s="42"/>
      <c r="AT5" s="42"/>
      <c r="AU5" s="42"/>
      <c r="AV5" s="214"/>
      <c r="AW5" s="214"/>
      <c r="AX5" s="214"/>
      <c r="AY5" s="214"/>
      <c r="AZ5" s="214"/>
      <c r="BA5" s="214"/>
      <c r="BB5" s="214"/>
      <c r="BC5" s="214"/>
    </row>
    <row r="6" ht="20.25" customHeight="1">
      <c r="B6" s="215"/>
      <c r="D6" s="216"/>
      <c r="E6" s="44"/>
      <c r="F6" s="45"/>
      <c r="G6" s="201"/>
      <c r="H6" s="202"/>
      <c r="I6" s="203"/>
      <c r="J6" s="204"/>
      <c r="K6" s="46"/>
      <c r="L6" s="205"/>
      <c r="M6" s="206"/>
      <c r="N6" s="207"/>
      <c r="O6" s="208"/>
      <c r="P6" s="209"/>
      <c r="Q6" s="210"/>
      <c r="R6" s="211"/>
      <c r="S6" s="212"/>
      <c r="T6" s="213"/>
      <c r="U6" s="45"/>
      <c r="V6" s="49"/>
      <c r="W6" s="49"/>
      <c r="X6" s="49"/>
      <c r="Y6" s="49"/>
      <c r="Z6" s="49"/>
      <c r="AA6" s="49"/>
      <c r="AB6" s="51"/>
      <c r="AC6" s="51"/>
      <c r="AD6" s="51"/>
      <c r="AE6" s="237"/>
      <c r="AF6" s="238"/>
      <c r="AG6" s="42"/>
      <c r="AH6" s="238"/>
      <c r="AI6" s="238"/>
      <c r="AJ6" s="238"/>
      <c r="AK6" s="238"/>
      <c r="AL6" s="238"/>
      <c r="AM6" s="238"/>
      <c r="AN6" s="238"/>
      <c r="AO6" s="238"/>
      <c r="AP6" s="239" t="s">
        <v>27</v>
      </c>
      <c r="AQ6" s="42"/>
      <c r="AR6" s="42"/>
      <c r="AS6" s="42"/>
      <c r="AT6" s="42"/>
      <c r="AU6" s="42"/>
      <c r="AV6" s="214"/>
      <c r="AW6" s="214"/>
      <c r="AX6" s="214"/>
      <c r="AY6" s="214"/>
      <c r="AZ6" s="214"/>
      <c r="BA6" s="214"/>
      <c r="BB6" s="214"/>
      <c r="BC6" s="214"/>
    </row>
    <row r="7" ht="20.25" hidden="1" customHeight="1">
      <c r="B7" s="215"/>
      <c r="D7" s="216"/>
      <c r="E7" s="44"/>
      <c r="F7" s="45"/>
      <c r="G7" s="201"/>
      <c r="H7" s="202"/>
      <c r="I7" s="203"/>
      <c r="J7" s="204"/>
      <c r="K7" s="46"/>
      <c r="L7" s="205"/>
      <c r="M7" s="206"/>
      <c r="N7" s="207"/>
      <c r="O7" s="208"/>
      <c r="P7" s="209"/>
      <c r="Q7" s="210"/>
      <c r="R7" s="211"/>
      <c r="S7" s="212"/>
      <c r="T7" s="213"/>
      <c r="U7" s="45"/>
      <c r="V7" s="49"/>
      <c r="W7" s="49"/>
      <c r="X7" s="49"/>
      <c r="Y7" s="49"/>
      <c r="Z7" s="49"/>
      <c r="AA7" s="49"/>
      <c r="AB7" s="42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42"/>
      <c r="AQ7" s="42"/>
      <c r="AR7" s="42"/>
      <c r="AS7" s="42"/>
      <c r="AT7" s="42"/>
      <c r="AU7" s="42"/>
      <c r="AV7" s="214"/>
      <c r="AW7" s="214"/>
      <c r="AX7" s="214"/>
      <c r="AY7" s="214"/>
      <c r="AZ7" s="214"/>
      <c r="BA7" s="214"/>
      <c r="BB7" s="214"/>
      <c r="BC7" s="214"/>
    </row>
    <row r="8" ht="20.25" customHeight="1">
      <c r="B8" s="240"/>
      <c r="C8" s="241"/>
      <c r="D8" s="242"/>
      <c r="E8" s="70"/>
      <c r="F8" s="71"/>
      <c r="G8" s="243"/>
      <c r="H8" s="244"/>
      <c r="I8" s="245"/>
      <c r="J8" s="246"/>
      <c r="K8" s="72"/>
      <c r="L8" s="247"/>
      <c r="M8" s="248"/>
      <c r="N8" s="249"/>
      <c r="O8" s="250"/>
      <c r="P8" s="251"/>
      <c r="Q8" s="252"/>
      <c r="R8" s="253"/>
      <c r="S8" s="254"/>
      <c r="T8" s="255"/>
      <c r="U8" s="71"/>
      <c r="V8" s="49"/>
      <c r="W8" s="49"/>
      <c r="X8" s="49"/>
      <c r="Y8" s="49"/>
      <c r="Z8" s="49"/>
      <c r="AA8" s="49"/>
      <c r="AB8" s="256" t="s">
        <v>28</v>
      </c>
      <c r="AC8" s="257">
        <f t="shared" ref="AC8:AO8" si="1">SUM(H:H)</f>
        <v>0</v>
      </c>
      <c r="AD8" s="258">
        <f t="shared" si="1"/>
        <v>0</v>
      </c>
      <c r="AE8" s="259">
        <f t="shared" si="1"/>
        <v>0</v>
      </c>
      <c r="AF8" s="259">
        <f t="shared" si="1"/>
        <v>0</v>
      </c>
      <c r="AG8" s="259">
        <f t="shared" si="1"/>
        <v>0</v>
      </c>
      <c r="AH8" s="259">
        <f t="shared" si="1"/>
        <v>0</v>
      </c>
      <c r="AI8" s="259">
        <f t="shared" si="1"/>
        <v>0</v>
      </c>
      <c r="AJ8" s="259">
        <f t="shared" si="1"/>
        <v>0</v>
      </c>
      <c r="AK8" s="259">
        <f t="shared" si="1"/>
        <v>0</v>
      </c>
      <c r="AL8" s="259">
        <f t="shared" si="1"/>
        <v>0</v>
      </c>
      <c r="AM8" s="259">
        <f t="shared" si="1"/>
        <v>0</v>
      </c>
      <c r="AN8" s="258">
        <f t="shared" si="1"/>
        <v>0</v>
      </c>
      <c r="AO8" s="260">
        <f t="shared" si="1"/>
        <v>0</v>
      </c>
      <c r="AP8" s="261">
        <f>SUM(AC8:AO8)</f>
        <v>0</v>
      </c>
      <c r="AQ8" s="78"/>
      <c r="AR8" s="42"/>
      <c r="AS8" s="262" t="s">
        <v>29</v>
      </c>
      <c r="AT8" s="80">
        <f>SUM(AT$12:AT$1048576)</f>
        <v>0</v>
      </c>
      <c r="AU8" s="42"/>
      <c r="AV8" s="214"/>
      <c r="AW8" s="214"/>
      <c r="AX8" s="214"/>
      <c r="AY8" s="214"/>
      <c r="AZ8" s="214"/>
      <c r="BA8" s="214"/>
      <c r="BB8" s="214"/>
      <c r="BC8" s="214"/>
    </row>
    <row r="9" ht="63.0" customHeight="1">
      <c r="A9" s="2"/>
      <c r="B9" s="263" t="s">
        <v>30</v>
      </c>
      <c r="C9" s="264"/>
      <c r="D9" s="264" t="s">
        <v>31</v>
      </c>
      <c r="E9" s="264" t="s">
        <v>32</v>
      </c>
      <c r="F9" s="265" t="s">
        <v>179</v>
      </c>
      <c r="G9" s="266" t="s">
        <v>33</v>
      </c>
      <c r="H9" s="267" t="s">
        <v>180</v>
      </c>
      <c r="I9" s="268" t="s">
        <v>181</v>
      </c>
      <c r="J9" s="269" t="s">
        <v>182</v>
      </c>
      <c r="K9" s="270" t="s">
        <v>183</v>
      </c>
      <c r="L9" s="271" t="s">
        <v>184</v>
      </c>
      <c r="M9" s="272" t="s">
        <v>185</v>
      </c>
      <c r="N9" s="273" t="s">
        <v>186</v>
      </c>
      <c r="O9" s="274" t="s">
        <v>187</v>
      </c>
      <c r="P9" s="275" t="s">
        <v>188</v>
      </c>
      <c r="Q9" s="276" t="s">
        <v>189</v>
      </c>
      <c r="R9" s="277" t="s">
        <v>190</v>
      </c>
      <c r="S9" s="278" t="s">
        <v>191</v>
      </c>
      <c r="T9" s="279" t="s">
        <v>192</v>
      </c>
      <c r="U9" s="265" t="s">
        <v>47</v>
      </c>
      <c r="V9" s="264" t="s">
        <v>48</v>
      </c>
      <c r="W9" s="264" t="s">
        <v>49</v>
      </c>
      <c r="X9" s="280" t="s">
        <v>50</v>
      </c>
      <c r="Y9" s="264" t="s">
        <v>51</v>
      </c>
      <c r="Z9" s="264" t="s">
        <v>52</v>
      </c>
      <c r="AA9" s="268"/>
      <c r="AB9" s="281" t="s">
        <v>193</v>
      </c>
      <c r="AC9" s="282" t="s">
        <v>194</v>
      </c>
      <c r="AD9" s="283" t="s">
        <v>35</v>
      </c>
      <c r="AE9" s="284" t="s">
        <v>195</v>
      </c>
      <c r="AF9" s="285" t="s">
        <v>196</v>
      </c>
      <c r="AG9" s="286" t="s">
        <v>197</v>
      </c>
      <c r="AH9" s="287" t="s">
        <v>198</v>
      </c>
      <c r="AI9" s="107" t="s">
        <v>199</v>
      </c>
      <c r="AJ9" s="288" t="s">
        <v>200</v>
      </c>
      <c r="AK9" s="289" t="s">
        <v>61</v>
      </c>
      <c r="AL9" s="290" t="s">
        <v>201</v>
      </c>
      <c r="AM9" s="111" t="s">
        <v>63</v>
      </c>
      <c r="AN9" s="291" t="s">
        <v>202</v>
      </c>
      <c r="AO9" s="292" t="s">
        <v>203</v>
      </c>
      <c r="AP9" s="293" t="s">
        <v>66</v>
      </c>
      <c r="AQ9" s="294" t="s">
        <v>67</v>
      </c>
      <c r="AR9" s="51"/>
      <c r="AS9" s="115" t="s">
        <v>75</v>
      </c>
      <c r="AT9" s="115" t="s">
        <v>76</v>
      </c>
      <c r="AU9" s="51"/>
      <c r="AV9" s="295"/>
      <c r="AW9" s="295"/>
      <c r="AX9" s="295"/>
      <c r="AY9" s="295"/>
      <c r="AZ9" s="295"/>
      <c r="BA9" s="295"/>
      <c r="BB9" s="295"/>
      <c r="BC9" s="295"/>
    </row>
    <row r="10" ht="30.0" hidden="1" customHeight="1">
      <c r="A10" s="51"/>
      <c r="B10" s="116"/>
      <c r="C10" s="116"/>
      <c r="D10" s="116"/>
      <c r="E10" s="116"/>
      <c r="F10" s="129"/>
      <c r="G10" s="296"/>
      <c r="H10" s="297"/>
      <c r="I10" s="298"/>
      <c r="J10" s="299"/>
      <c r="K10" s="300"/>
      <c r="L10" s="301"/>
      <c r="M10" s="302"/>
      <c r="N10" s="303"/>
      <c r="O10" s="304"/>
      <c r="P10" s="305"/>
      <c r="Q10" s="306"/>
      <c r="R10" s="307"/>
      <c r="S10" s="308"/>
      <c r="T10" s="309"/>
      <c r="U10" s="129"/>
      <c r="V10" s="116"/>
      <c r="W10" s="116"/>
      <c r="X10" s="120"/>
      <c r="Y10" s="116"/>
      <c r="Z10" s="116"/>
      <c r="AA10" s="310"/>
      <c r="AB10" s="120"/>
      <c r="AC10" s="311" t="s">
        <v>77</v>
      </c>
      <c r="AD10" s="311" t="s">
        <v>78</v>
      </c>
      <c r="AE10" s="311" t="s">
        <v>79</v>
      </c>
      <c r="AF10" s="311" t="s">
        <v>80</v>
      </c>
      <c r="AG10" s="311" t="s">
        <v>81</v>
      </c>
      <c r="AH10" s="311" t="s">
        <v>82</v>
      </c>
      <c r="AI10" s="311" t="s">
        <v>83</v>
      </c>
      <c r="AJ10" s="311" t="s">
        <v>84</v>
      </c>
      <c r="AK10" s="311" t="s">
        <v>85</v>
      </c>
      <c r="AL10" s="311" t="s">
        <v>86</v>
      </c>
      <c r="AM10" s="311" t="s">
        <v>87</v>
      </c>
      <c r="AN10" s="124" t="s">
        <v>88</v>
      </c>
      <c r="AO10" s="124" t="s">
        <v>89</v>
      </c>
      <c r="AP10" s="51"/>
      <c r="AQ10" s="51"/>
      <c r="AR10" s="51"/>
      <c r="AS10" s="126"/>
      <c r="AT10" s="126"/>
      <c r="AU10" s="51"/>
      <c r="AV10" s="295"/>
      <c r="AW10" s="295"/>
      <c r="AX10" s="295"/>
      <c r="AY10" s="295"/>
      <c r="AZ10" s="295"/>
      <c r="BA10" s="295"/>
      <c r="BB10" s="295"/>
      <c r="BC10" s="295"/>
    </row>
    <row r="11" ht="169.5" customHeight="1">
      <c r="A11" s="2"/>
      <c r="B11" s="127"/>
      <c r="C11" s="78"/>
      <c r="D11" s="69"/>
      <c r="E11" s="312"/>
      <c r="F11" s="313"/>
      <c r="G11" s="314"/>
      <c r="H11" s="315"/>
      <c r="I11" s="316"/>
      <c r="J11" s="317"/>
      <c r="K11" s="318"/>
      <c r="L11" s="319"/>
      <c r="M11" s="320"/>
      <c r="N11" s="321"/>
      <c r="O11" s="322"/>
      <c r="P11" s="323"/>
      <c r="Q11" s="324"/>
      <c r="R11" s="325"/>
      <c r="S11" s="326"/>
      <c r="T11" s="327"/>
      <c r="U11" s="129"/>
      <c r="V11" s="69"/>
      <c r="W11" s="69"/>
      <c r="X11" s="69"/>
      <c r="Y11" s="69"/>
      <c r="Z11" s="69"/>
      <c r="AA11" s="69"/>
      <c r="AB11" s="328" t="s">
        <v>204</v>
      </c>
      <c r="AC11" s="132"/>
      <c r="AD11" s="132"/>
      <c r="AE11" s="78"/>
      <c r="AF11" s="78"/>
      <c r="AG11" s="78"/>
      <c r="AH11" s="329"/>
      <c r="AI11" s="330"/>
      <c r="AJ11" s="330"/>
      <c r="AK11" s="330"/>
      <c r="AL11" s="330"/>
      <c r="AM11" s="330"/>
      <c r="AN11" s="330"/>
      <c r="AO11" s="54"/>
      <c r="AP11" s="331"/>
      <c r="AQ11" s="331" t="s">
        <v>205</v>
      </c>
      <c r="AR11" s="51"/>
      <c r="AS11" s="51"/>
      <c r="AT11" s="51"/>
      <c r="AU11" s="51"/>
      <c r="AV11" s="295"/>
      <c r="AW11" s="295"/>
      <c r="AX11" s="295"/>
      <c r="AY11" s="295"/>
      <c r="AZ11" s="295"/>
      <c r="BA11" s="295"/>
      <c r="BB11" s="295"/>
      <c r="BC11" s="295"/>
    </row>
    <row r="12" ht="82.5" customHeight="1">
      <c r="A12" s="2"/>
      <c r="B12" s="134" t="s">
        <v>206</v>
      </c>
      <c r="C12" s="332"/>
      <c r="D12" s="333" t="s">
        <v>207</v>
      </c>
      <c r="E12" s="139"/>
      <c r="F12" s="334">
        <v>13.71</v>
      </c>
      <c r="G12" s="335">
        <f t="shared" ref="G12:G15" si="3">SUM(AC12:AO12)*F12</f>
        <v>0</v>
      </c>
      <c r="H12" s="336">
        <f t="shared" ref="H12:T12" si="2">AC12*$X$12</f>
        <v>0</v>
      </c>
      <c r="I12" s="336">
        <f t="shared" si="2"/>
        <v>0</v>
      </c>
      <c r="J12" s="336">
        <f t="shared" si="2"/>
        <v>0</v>
      </c>
      <c r="K12" s="336">
        <f t="shared" si="2"/>
        <v>0</v>
      </c>
      <c r="L12" s="336">
        <f t="shared" si="2"/>
        <v>0</v>
      </c>
      <c r="M12" s="336">
        <f t="shared" si="2"/>
        <v>0</v>
      </c>
      <c r="N12" s="336">
        <f t="shared" si="2"/>
        <v>0</v>
      </c>
      <c r="O12" s="336">
        <f t="shared" si="2"/>
        <v>0</v>
      </c>
      <c r="P12" s="336">
        <f t="shared" si="2"/>
        <v>0</v>
      </c>
      <c r="Q12" s="336">
        <f t="shared" si="2"/>
        <v>0</v>
      </c>
      <c r="R12" s="336">
        <f t="shared" si="2"/>
        <v>0</v>
      </c>
      <c r="S12" s="336">
        <f t="shared" si="2"/>
        <v>0</v>
      </c>
      <c r="T12" s="336">
        <f t="shared" si="2"/>
        <v>0</v>
      </c>
      <c r="U12" s="337">
        <v>1.0</v>
      </c>
      <c r="V12" s="338" t="s">
        <v>133</v>
      </c>
      <c r="W12" s="338" t="s">
        <v>208</v>
      </c>
      <c r="X12" s="339">
        <v>1.0</v>
      </c>
      <c r="Y12" s="338">
        <v>11.0</v>
      </c>
      <c r="Z12" s="338" t="s">
        <v>96</v>
      </c>
      <c r="AA12" s="340"/>
      <c r="AB12" s="142">
        <v>385.0</v>
      </c>
      <c r="AC12" s="143"/>
      <c r="AD12" s="143"/>
      <c r="AE12" s="146"/>
      <c r="AF12" s="146"/>
      <c r="AG12" s="145"/>
      <c r="AH12" s="146"/>
      <c r="AI12" s="146"/>
      <c r="AJ12" s="146"/>
      <c r="AK12" s="146"/>
      <c r="AL12" s="146"/>
      <c r="AM12" s="146"/>
      <c r="AN12" s="146"/>
      <c r="AO12" s="146"/>
      <c r="AP12" s="341">
        <f t="shared" ref="AP12:AP15" si="5">AB12*SUM(AC12:AO12)</f>
        <v>0</v>
      </c>
      <c r="AQ12" s="342" t="str">
        <f t="shared" ref="AQ12:AQ15" si="6">IF(SUM(AC12:AO12)&gt;0,"Yes","No")</f>
        <v>No</v>
      </c>
      <c r="AR12" s="51"/>
      <c r="AS12" s="343">
        <v>1.0</v>
      </c>
      <c r="AT12" s="149">
        <f t="shared" ref="AT12:AT15" si="7">AS12*SUM(AC12:AO12)</f>
        <v>0</v>
      </c>
      <c r="AU12" s="51"/>
      <c r="AV12" s="295"/>
      <c r="AW12" s="295"/>
      <c r="AX12" s="295"/>
      <c r="AY12" s="295"/>
      <c r="AZ12" s="295"/>
      <c r="BA12" s="295"/>
      <c r="BB12" s="295"/>
      <c r="BC12" s="295"/>
    </row>
    <row r="13" ht="82.5" customHeight="1">
      <c r="A13" s="2"/>
      <c r="B13" s="150" t="s">
        <v>209</v>
      </c>
      <c r="C13" s="344"/>
      <c r="D13" s="69" t="s">
        <v>210</v>
      </c>
      <c r="E13" s="67"/>
      <c r="F13" s="345">
        <v>3.23</v>
      </c>
      <c r="G13" s="335">
        <f t="shared" si="3"/>
        <v>0</v>
      </c>
      <c r="H13" s="336">
        <f t="shared" ref="H13:T13" si="4">AC13*$X$13</f>
        <v>0</v>
      </c>
      <c r="I13" s="336">
        <f t="shared" si="4"/>
        <v>0</v>
      </c>
      <c r="J13" s="336">
        <f t="shared" si="4"/>
        <v>0</v>
      </c>
      <c r="K13" s="336">
        <f t="shared" si="4"/>
        <v>0</v>
      </c>
      <c r="L13" s="336">
        <f t="shared" si="4"/>
        <v>0</v>
      </c>
      <c r="M13" s="336">
        <f t="shared" si="4"/>
        <v>0</v>
      </c>
      <c r="N13" s="336">
        <f t="shared" si="4"/>
        <v>0</v>
      </c>
      <c r="O13" s="336">
        <f t="shared" si="4"/>
        <v>0</v>
      </c>
      <c r="P13" s="336">
        <f t="shared" si="4"/>
        <v>0</v>
      </c>
      <c r="Q13" s="336">
        <f t="shared" si="4"/>
        <v>0</v>
      </c>
      <c r="R13" s="336">
        <f t="shared" si="4"/>
        <v>0</v>
      </c>
      <c r="S13" s="336">
        <f t="shared" si="4"/>
        <v>0</v>
      </c>
      <c r="T13" s="336">
        <f t="shared" si="4"/>
        <v>0</v>
      </c>
      <c r="U13" s="346">
        <v>1.0</v>
      </c>
      <c r="V13" s="347" t="s">
        <v>94</v>
      </c>
      <c r="W13" s="347" t="s">
        <v>211</v>
      </c>
      <c r="X13" s="43">
        <v>1.0</v>
      </c>
      <c r="Y13" s="347">
        <v>3.0</v>
      </c>
      <c r="Z13" s="347" t="s">
        <v>96</v>
      </c>
      <c r="AA13" s="348"/>
      <c r="AB13" s="156">
        <v>200.0</v>
      </c>
      <c r="AC13" s="197"/>
      <c r="AD13" s="51"/>
      <c r="AE13" s="195"/>
      <c r="AF13" s="195"/>
      <c r="AG13" s="195"/>
      <c r="AH13" s="195"/>
      <c r="AI13" s="197"/>
      <c r="AJ13" s="197"/>
      <c r="AK13" s="197"/>
      <c r="AL13" s="197"/>
      <c r="AM13" s="197"/>
      <c r="AN13" s="197"/>
      <c r="AO13" s="195"/>
      <c r="AP13" s="349">
        <f t="shared" si="5"/>
        <v>0</v>
      </c>
      <c r="AQ13" s="350" t="str">
        <f t="shared" si="6"/>
        <v>No</v>
      </c>
      <c r="AR13" s="51"/>
      <c r="AS13" s="351">
        <v>1.0</v>
      </c>
      <c r="AT13" s="163">
        <f t="shared" si="7"/>
        <v>0</v>
      </c>
      <c r="AU13" s="51"/>
      <c r="AV13" s="295"/>
      <c r="AW13" s="295"/>
      <c r="AX13" s="295"/>
      <c r="AY13" s="295"/>
      <c r="AZ13" s="295"/>
      <c r="BA13" s="295"/>
      <c r="BB13" s="295"/>
      <c r="BC13" s="295"/>
    </row>
    <row r="14" ht="82.5" customHeight="1">
      <c r="A14" s="2"/>
      <c r="B14" s="164" t="s">
        <v>212</v>
      </c>
      <c r="C14" s="344"/>
      <c r="D14" s="352" t="s">
        <v>213</v>
      </c>
      <c r="E14" s="167"/>
      <c r="F14" s="345">
        <v>0.88</v>
      </c>
      <c r="G14" s="335">
        <f t="shared" si="3"/>
        <v>0</v>
      </c>
      <c r="H14" s="336">
        <f t="shared" ref="H14:T14" si="8">AC14*$X$14</f>
        <v>0</v>
      </c>
      <c r="I14" s="336">
        <f t="shared" si="8"/>
        <v>0</v>
      </c>
      <c r="J14" s="336">
        <f t="shared" si="8"/>
        <v>0</v>
      </c>
      <c r="K14" s="336">
        <f t="shared" si="8"/>
        <v>0</v>
      </c>
      <c r="L14" s="336">
        <f t="shared" si="8"/>
        <v>0</v>
      </c>
      <c r="M14" s="336">
        <f t="shared" si="8"/>
        <v>0</v>
      </c>
      <c r="N14" s="336">
        <f t="shared" si="8"/>
        <v>0</v>
      </c>
      <c r="O14" s="336">
        <f t="shared" si="8"/>
        <v>0</v>
      </c>
      <c r="P14" s="336">
        <f t="shared" si="8"/>
        <v>0</v>
      </c>
      <c r="Q14" s="336">
        <f t="shared" si="8"/>
        <v>0</v>
      </c>
      <c r="R14" s="336">
        <f t="shared" si="8"/>
        <v>0</v>
      </c>
      <c r="S14" s="336">
        <f t="shared" si="8"/>
        <v>0</v>
      </c>
      <c r="T14" s="336">
        <f t="shared" si="8"/>
        <v>0</v>
      </c>
      <c r="U14" s="346">
        <v>1.0</v>
      </c>
      <c r="V14" s="353" t="s">
        <v>143</v>
      </c>
      <c r="W14" s="353" t="s">
        <v>214</v>
      </c>
      <c r="X14" s="354">
        <v>1.0</v>
      </c>
      <c r="Y14" s="353">
        <v>0.0</v>
      </c>
      <c r="Z14" s="353" t="s">
        <v>96</v>
      </c>
      <c r="AA14" s="355"/>
      <c r="AB14" s="156">
        <v>120.0</v>
      </c>
      <c r="AC14" s="356"/>
      <c r="AD14" s="171"/>
      <c r="AE14" s="357"/>
      <c r="AF14" s="357"/>
      <c r="AG14" s="357"/>
      <c r="AH14" s="357"/>
      <c r="AI14" s="356"/>
      <c r="AJ14" s="357"/>
      <c r="AK14" s="357"/>
      <c r="AL14" s="357"/>
      <c r="AM14" s="357"/>
      <c r="AN14" s="356"/>
      <c r="AO14" s="357"/>
      <c r="AP14" s="358">
        <f t="shared" si="5"/>
        <v>0</v>
      </c>
      <c r="AQ14" s="359" t="str">
        <f t="shared" si="6"/>
        <v>No</v>
      </c>
      <c r="AR14" s="51"/>
      <c r="AS14" s="351">
        <v>1.0</v>
      </c>
      <c r="AT14" s="360">
        <f t="shared" si="7"/>
        <v>0</v>
      </c>
      <c r="AU14" s="51"/>
      <c r="AV14" s="295"/>
      <c r="AW14" s="295"/>
      <c r="AX14" s="295"/>
      <c r="AY14" s="295"/>
      <c r="AZ14" s="295"/>
      <c r="BA14" s="295"/>
      <c r="BB14" s="295"/>
      <c r="BC14" s="295"/>
    </row>
    <row r="15" ht="82.5" customHeight="1">
      <c r="A15" s="2"/>
      <c r="B15" s="361" t="s">
        <v>215</v>
      </c>
      <c r="C15" s="362"/>
      <c r="D15" s="363" t="s">
        <v>216</v>
      </c>
      <c r="E15" s="180"/>
      <c r="F15" s="364">
        <f>SUM(F12:F14)</f>
        <v>17.82</v>
      </c>
      <c r="G15" s="335">
        <f t="shared" si="3"/>
        <v>0</v>
      </c>
      <c r="H15" s="336">
        <f t="shared" ref="H15:T15" si="9">AC15*$X$15</f>
        <v>0</v>
      </c>
      <c r="I15" s="336">
        <f t="shared" si="9"/>
        <v>0</v>
      </c>
      <c r="J15" s="336">
        <f t="shared" si="9"/>
        <v>0</v>
      </c>
      <c r="K15" s="336">
        <f t="shared" si="9"/>
        <v>0</v>
      </c>
      <c r="L15" s="336">
        <f t="shared" si="9"/>
        <v>0</v>
      </c>
      <c r="M15" s="336">
        <f t="shared" si="9"/>
        <v>0</v>
      </c>
      <c r="N15" s="336">
        <f t="shared" si="9"/>
        <v>0</v>
      </c>
      <c r="O15" s="336">
        <f t="shared" si="9"/>
        <v>0</v>
      </c>
      <c r="P15" s="336">
        <f t="shared" si="9"/>
        <v>0</v>
      </c>
      <c r="Q15" s="336">
        <f t="shared" si="9"/>
        <v>0</v>
      </c>
      <c r="R15" s="336">
        <f t="shared" si="9"/>
        <v>0</v>
      </c>
      <c r="S15" s="336">
        <f t="shared" si="9"/>
        <v>0</v>
      </c>
      <c r="T15" s="336">
        <f t="shared" si="9"/>
        <v>0</v>
      </c>
      <c r="U15" s="365">
        <f>SUM(U12:U14)</f>
        <v>3</v>
      </c>
      <c r="V15" s="366" t="s">
        <v>177</v>
      </c>
      <c r="W15" s="366"/>
      <c r="X15" s="367">
        <v>3.0</v>
      </c>
      <c r="Y15" s="368">
        <f>SUM(Y12:Y14)</f>
        <v>14</v>
      </c>
      <c r="Z15" s="368" t="s">
        <v>96</v>
      </c>
      <c r="AA15" s="369"/>
      <c r="AB15" s="370">
        <f>SUM(AB12:AB14)</f>
        <v>705</v>
      </c>
      <c r="AC15" s="187"/>
      <c r="AD15" s="186"/>
      <c r="AE15" s="187"/>
      <c r="AF15" s="187"/>
      <c r="AG15" s="187"/>
      <c r="AH15" s="187"/>
      <c r="AI15" s="184"/>
      <c r="AJ15" s="184"/>
      <c r="AK15" s="184"/>
      <c r="AL15" s="184"/>
      <c r="AM15" s="184"/>
      <c r="AN15" s="184"/>
      <c r="AO15" s="184"/>
      <c r="AP15" s="371">
        <f t="shared" si="5"/>
        <v>0</v>
      </c>
      <c r="AQ15" s="372" t="str">
        <f t="shared" si="6"/>
        <v>No</v>
      </c>
      <c r="AR15" s="51"/>
      <c r="AS15" s="373">
        <v>3.0</v>
      </c>
      <c r="AT15" s="374">
        <f t="shared" si="7"/>
        <v>0</v>
      </c>
      <c r="AU15" s="51"/>
      <c r="AV15" s="295"/>
      <c r="AW15" s="295"/>
      <c r="AX15" s="295"/>
      <c r="AY15" s="295"/>
      <c r="AZ15" s="295"/>
      <c r="BA15" s="295"/>
      <c r="BB15" s="295"/>
      <c r="BC15" s="295"/>
    </row>
    <row r="16" ht="169.5" customHeight="1">
      <c r="A16" s="2"/>
      <c r="B16" s="375"/>
      <c r="C16" s="330"/>
      <c r="D16" s="54"/>
      <c r="E16" s="376"/>
      <c r="F16" s="330"/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54"/>
      <c r="X16" s="376"/>
      <c r="Y16" s="54"/>
      <c r="Z16" s="377"/>
      <c r="AA16" s="69"/>
      <c r="AB16" s="328" t="s">
        <v>217</v>
      </c>
      <c r="AC16" s="132"/>
      <c r="AD16" s="132"/>
      <c r="AE16" s="78"/>
      <c r="AF16" s="78"/>
      <c r="AG16" s="78"/>
      <c r="AH16" s="376"/>
      <c r="AI16" s="330"/>
      <c r="AJ16" s="330"/>
      <c r="AK16" s="330"/>
      <c r="AL16" s="330"/>
      <c r="AM16" s="330"/>
      <c r="AN16" s="330"/>
      <c r="AO16" s="54"/>
      <c r="AP16" s="378"/>
      <c r="AQ16" s="379"/>
      <c r="AR16" s="51"/>
      <c r="AS16" s="51"/>
      <c r="AT16" s="380"/>
      <c r="AU16" s="51"/>
      <c r="AV16" s="295"/>
      <c r="AW16" s="295"/>
      <c r="AX16" s="295"/>
      <c r="AY16" s="295"/>
      <c r="AZ16" s="295"/>
      <c r="BA16" s="295"/>
      <c r="BB16" s="295"/>
      <c r="BC16" s="295"/>
    </row>
    <row r="17" ht="82.5" customHeight="1">
      <c r="A17" s="2"/>
      <c r="B17" s="381" t="s">
        <v>218</v>
      </c>
      <c r="C17" s="332"/>
      <c r="D17" s="382" t="s">
        <v>219</v>
      </c>
      <c r="E17" s="125"/>
      <c r="F17" s="334">
        <v>7.63</v>
      </c>
      <c r="G17" s="335">
        <f t="shared" ref="G17:G21" si="11">SUM(AC17:AO17)*F17</f>
        <v>0</v>
      </c>
      <c r="H17" s="336">
        <f t="shared" ref="H17:T17" si="10">AC17*$X$17</f>
        <v>0</v>
      </c>
      <c r="I17" s="336">
        <f t="shared" si="10"/>
        <v>0</v>
      </c>
      <c r="J17" s="336">
        <f t="shared" si="10"/>
        <v>0</v>
      </c>
      <c r="K17" s="336">
        <f t="shared" si="10"/>
        <v>0</v>
      </c>
      <c r="L17" s="336">
        <f t="shared" si="10"/>
        <v>0</v>
      </c>
      <c r="M17" s="336">
        <f t="shared" si="10"/>
        <v>0</v>
      </c>
      <c r="N17" s="336">
        <f t="shared" si="10"/>
        <v>0</v>
      </c>
      <c r="O17" s="336">
        <f t="shared" si="10"/>
        <v>0</v>
      </c>
      <c r="P17" s="336">
        <f t="shared" si="10"/>
        <v>0</v>
      </c>
      <c r="Q17" s="336">
        <f t="shared" si="10"/>
        <v>0</v>
      </c>
      <c r="R17" s="336">
        <f t="shared" si="10"/>
        <v>0</v>
      </c>
      <c r="S17" s="336">
        <f t="shared" si="10"/>
        <v>0</v>
      </c>
      <c r="T17" s="336">
        <f t="shared" si="10"/>
        <v>0</v>
      </c>
      <c r="U17" s="337">
        <v>1.0</v>
      </c>
      <c r="V17" s="383" t="s">
        <v>220</v>
      </c>
      <c r="W17" s="383" t="s">
        <v>221</v>
      </c>
      <c r="X17" s="384">
        <v>1.0</v>
      </c>
      <c r="Y17" s="385">
        <v>6.0</v>
      </c>
      <c r="Z17" s="385" t="s">
        <v>96</v>
      </c>
      <c r="AA17" s="386"/>
      <c r="AB17" s="142">
        <v>330.0</v>
      </c>
      <c r="AC17" s="387"/>
      <c r="AD17" s="387"/>
      <c r="AE17" s="388"/>
      <c r="AF17" s="388"/>
      <c r="AG17" s="389"/>
      <c r="AH17" s="388"/>
      <c r="AI17" s="388"/>
      <c r="AJ17" s="388"/>
      <c r="AK17" s="388"/>
      <c r="AL17" s="389"/>
      <c r="AM17" s="388"/>
      <c r="AN17" s="388"/>
      <c r="AO17" s="388"/>
      <c r="AP17" s="378">
        <f t="shared" ref="AP17:AP21" si="13">AB17*SUM(AC17:AO17)</f>
        <v>0</v>
      </c>
      <c r="AQ17" s="390" t="str">
        <f t="shared" ref="AQ17:AQ21" si="14">IF(SUM(AC17:AO17)&gt;0,"Yes","No")</f>
        <v>No</v>
      </c>
      <c r="AR17" s="51"/>
      <c r="AS17" s="343">
        <v>1.0</v>
      </c>
      <c r="AT17" s="149">
        <f t="shared" ref="AT17:AT21" si="15">AS17*SUM(AC17:AO17)</f>
        <v>0</v>
      </c>
      <c r="AU17" s="51"/>
      <c r="AV17" s="295"/>
      <c r="AW17" s="295"/>
      <c r="AX17" s="295"/>
      <c r="AY17" s="295"/>
      <c r="AZ17" s="295"/>
      <c r="BA17" s="295"/>
      <c r="BB17" s="295"/>
      <c r="BC17" s="295"/>
    </row>
    <row r="18" ht="82.5" customHeight="1">
      <c r="A18" s="2"/>
      <c r="B18" s="164" t="s">
        <v>222</v>
      </c>
      <c r="C18" s="344"/>
      <c r="D18" s="352" t="s">
        <v>223</v>
      </c>
      <c r="E18" s="167"/>
      <c r="F18" s="345">
        <v>7.32</v>
      </c>
      <c r="G18" s="335">
        <f t="shared" si="11"/>
        <v>0</v>
      </c>
      <c r="H18" s="336">
        <f t="shared" ref="H18:T18" si="12">AC18*$X$18</f>
        <v>0</v>
      </c>
      <c r="I18" s="336">
        <f t="shared" si="12"/>
        <v>0</v>
      </c>
      <c r="J18" s="336">
        <f t="shared" si="12"/>
        <v>0</v>
      </c>
      <c r="K18" s="336">
        <f t="shared" si="12"/>
        <v>0</v>
      </c>
      <c r="L18" s="336">
        <f t="shared" si="12"/>
        <v>0</v>
      </c>
      <c r="M18" s="336">
        <f t="shared" si="12"/>
        <v>0</v>
      </c>
      <c r="N18" s="336">
        <f t="shared" si="12"/>
        <v>0</v>
      </c>
      <c r="O18" s="336">
        <f t="shared" si="12"/>
        <v>0</v>
      </c>
      <c r="P18" s="336">
        <f t="shared" si="12"/>
        <v>0</v>
      </c>
      <c r="Q18" s="336">
        <f t="shared" si="12"/>
        <v>0</v>
      </c>
      <c r="R18" s="336">
        <f t="shared" si="12"/>
        <v>0</v>
      </c>
      <c r="S18" s="336">
        <f t="shared" si="12"/>
        <v>0</v>
      </c>
      <c r="T18" s="336">
        <f t="shared" si="12"/>
        <v>0</v>
      </c>
      <c r="U18" s="346">
        <v>1.0</v>
      </c>
      <c r="V18" s="353" t="s">
        <v>220</v>
      </c>
      <c r="W18" s="353" t="s">
        <v>224</v>
      </c>
      <c r="X18" s="354">
        <v>1.0</v>
      </c>
      <c r="Y18" s="353">
        <v>6.0</v>
      </c>
      <c r="Z18" s="353" t="s">
        <v>96</v>
      </c>
      <c r="AA18" s="355"/>
      <c r="AB18" s="156">
        <v>330.0</v>
      </c>
      <c r="AC18" s="172"/>
      <c r="AD18" s="171"/>
      <c r="AE18" s="172"/>
      <c r="AF18" s="172"/>
      <c r="AG18" s="171"/>
      <c r="AH18" s="172"/>
      <c r="AI18" s="172"/>
      <c r="AJ18" s="172"/>
      <c r="AK18" s="172"/>
      <c r="AL18" s="171"/>
      <c r="AM18" s="172"/>
      <c r="AN18" s="172"/>
      <c r="AO18" s="172"/>
      <c r="AP18" s="391">
        <f t="shared" si="13"/>
        <v>0</v>
      </c>
      <c r="AQ18" s="392" t="str">
        <f t="shared" si="14"/>
        <v>No</v>
      </c>
      <c r="AR18" s="197"/>
      <c r="AS18" s="351">
        <v>1.0</v>
      </c>
      <c r="AT18" s="163">
        <f t="shared" si="15"/>
        <v>0</v>
      </c>
      <c r="AU18" s="51"/>
      <c r="AV18" s="295"/>
      <c r="AW18" s="295"/>
      <c r="AX18" s="295"/>
      <c r="AY18" s="295"/>
      <c r="AZ18" s="295"/>
      <c r="BA18" s="295"/>
      <c r="BB18" s="295"/>
      <c r="BC18" s="295"/>
    </row>
    <row r="19" ht="82.5" customHeight="1">
      <c r="A19" s="2"/>
      <c r="B19" s="150" t="s">
        <v>225</v>
      </c>
      <c r="C19" s="344"/>
      <c r="D19" s="69" t="s">
        <v>226</v>
      </c>
      <c r="E19" s="67"/>
      <c r="F19" s="345">
        <v>7.4</v>
      </c>
      <c r="G19" s="335">
        <f t="shared" si="11"/>
        <v>0</v>
      </c>
      <c r="H19" s="336">
        <f t="shared" ref="H19:T19" si="16">AC19*$X$19</f>
        <v>0</v>
      </c>
      <c r="I19" s="336">
        <f t="shared" si="16"/>
        <v>0</v>
      </c>
      <c r="J19" s="336">
        <f t="shared" si="16"/>
        <v>0</v>
      </c>
      <c r="K19" s="336">
        <f t="shared" si="16"/>
        <v>0</v>
      </c>
      <c r="L19" s="336">
        <f t="shared" si="16"/>
        <v>0</v>
      </c>
      <c r="M19" s="336">
        <f t="shared" si="16"/>
        <v>0</v>
      </c>
      <c r="N19" s="336">
        <f t="shared" si="16"/>
        <v>0</v>
      </c>
      <c r="O19" s="336">
        <f t="shared" si="16"/>
        <v>0</v>
      </c>
      <c r="P19" s="336">
        <f t="shared" si="16"/>
        <v>0</v>
      </c>
      <c r="Q19" s="336">
        <f t="shared" si="16"/>
        <v>0</v>
      </c>
      <c r="R19" s="336">
        <f t="shared" si="16"/>
        <v>0</v>
      </c>
      <c r="S19" s="336">
        <f t="shared" si="16"/>
        <v>0</v>
      </c>
      <c r="T19" s="336">
        <f t="shared" si="16"/>
        <v>0</v>
      </c>
      <c r="U19" s="346">
        <v>1.0</v>
      </c>
      <c r="V19" s="347" t="s">
        <v>220</v>
      </c>
      <c r="W19" s="347" t="s">
        <v>224</v>
      </c>
      <c r="X19" s="43">
        <v>1.0</v>
      </c>
      <c r="Y19" s="347">
        <v>5.0</v>
      </c>
      <c r="Z19" s="347" t="s">
        <v>96</v>
      </c>
      <c r="AA19" s="348"/>
      <c r="AB19" s="156">
        <v>330.0</v>
      </c>
      <c r="AC19" s="159"/>
      <c r="AD19" s="2"/>
      <c r="AE19" s="159"/>
      <c r="AF19" s="159"/>
      <c r="AG19" s="2"/>
      <c r="AH19" s="159"/>
      <c r="AI19" s="159"/>
      <c r="AJ19" s="159"/>
      <c r="AK19" s="159"/>
      <c r="AL19" s="2"/>
      <c r="AM19" s="159"/>
      <c r="AN19" s="159"/>
      <c r="AO19" s="159"/>
      <c r="AP19" s="393">
        <f t="shared" si="13"/>
        <v>0</v>
      </c>
      <c r="AQ19" s="394" t="str">
        <f t="shared" si="14"/>
        <v>No</v>
      </c>
      <c r="AR19" s="197"/>
      <c r="AS19" s="351">
        <v>1.0</v>
      </c>
      <c r="AT19" s="163">
        <f t="shared" si="15"/>
        <v>0</v>
      </c>
      <c r="AU19" s="51"/>
      <c r="AV19" s="295"/>
      <c r="AW19" s="295"/>
      <c r="AX19" s="295"/>
      <c r="AY19" s="295"/>
      <c r="AZ19" s="295"/>
      <c r="BA19" s="295"/>
      <c r="BB19" s="295"/>
      <c r="BC19" s="295"/>
    </row>
    <row r="20" ht="82.5" customHeight="1">
      <c r="A20" s="2"/>
      <c r="B20" s="164" t="s">
        <v>227</v>
      </c>
      <c r="C20" s="344"/>
      <c r="D20" s="352" t="s">
        <v>228</v>
      </c>
      <c r="E20" s="167"/>
      <c r="F20" s="345">
        <v>7.75</v>
      </c>
      <c r="G20" s="335">
        <f t="shared" si="11"/>
        <v>0</v>
      </c>
      <c r="H20" s="336">
        <f t="shared" ref="H20:T20" si="17">AC20*$X$20</f>
        <v>0</v>
      </c>
      <c r="I20" s="336">
        <f t="shared" si="17"/>
        <v>0</v>
      </c>
      <c r="J20" s="336">
        <f t="shared" si="17"/>
        <v>0</v>
      </c>
      <c r="K20" s="336">
        <f t="shared" si="17"/>
        <v>0</v>
      </c>
      <c r="L20" s="336">
        <f t="shared" si="17"/>
        <v>0</v>
      </c>
      <c r="M20" s="336">
        <f t="shared" si="17"/>
        <v>0</v>
      </c>
      <c r="N20" s="336">
        <f t="shared" si="17"/>
        <v>0</v>
      </c>
      <c r="O20" s="336">
        <f t="shared" si="17"/>
        <v>0</v>
      </c>
      <c r="P20" s="336">
        <f t="shared" si="17"/>
        <v>0</v>
      </c>
      <c r="Q20" s="336">
        <f t="shared" si="17"/>
        <v>0</v>
      </c>
      <c r="R20" s="336">
        <f t="shared" si="17"/>
        <v>0</v>
      </c>
      <c r="S20" s="336">
        <f t="shared" si="17"/>
        <v>0</v>
      </c>
      <c r="T20" s="336">
        <f t="shared" si="17"/>
        <v>0</v>
      </c>
      <c r="U20" s="346">
        <v>1.0</v>
      </c>
      <c r="V20" s="353" t="s">
        <v>220</v>
      </c>
      <c r="W20" s="353" t="s">
        <v>224</v>
      </c>
      <c r="X20" s="354">
        <v>1.0</v>
      </c>
      <c r="Y20" s="353">
        <v>6.0</v>
      </c>
      <c r="Z20" s="353" t="s">
        <v>96</v>
      </c>
      <c r="AA20" s="355"/>
      <c r="AB20" s="156">
        <v>330.0</v>
      </c>
      <c r="AC20" s="162"/>
      <c r="AD20" s="162"/>
      <c r="AE20" s="356"/>
      <c r="AF20" s="172"/>
      <c r="AG20" s="171"/>
      <c r="AH20" s="172"/>
      <c r="AI20" s="172"/>
      <c r="AJ20" s="172"/>
      <c r="AK20" s="172"/>
      <c r="AL20" s="171"/>
      <c r="AM20" s="172"/>
      <c r="AN20" s="172"/>
      <c r="AO20" s="172"/>
      <c r="AP20" s="395">
        <f t="shared" si="13"/>
        <v>0</v>
      </c>
      <c r="AQ20" s="359" t="str">
        <f t="shared" si="14"/>
        <v>No</v>
      </c>
      <c r="AR20" s="51"/>
      <c r="AS20" s="351">
        <v>1.0</v>
      </c>
      <c r="AT20" s="360">
        <f t="shared" si="15"/>
        <v>0</v>
      </c>
      <c r="AU20" s="51"/>
      <c r="AV20" s="295"/>
      <c r="AW20" s="295"/>
      <c r="AX20" s="295"/>
      <c r="AY20" s="295"/>
      <c r="AZ20" s="295"/>
      <c r="BA20" s="295"/>
      <c r="BB20" s="295"/>
      <c r="BC20" s="295"/>
    </row>
    <row r="21" ht="82.5" customHeight="1">
      <c r="A21" s="2"/>
      <c r="B21" s="361" t="s">
        <v>229</v>
      </c>
      <c r="C21" s="362"/>
      <c r="D21" s="363" t="s">
        <v>230</v>
      </c>
      <c r="E21" s="180"/>
      <c r="F21" s="364">
        <f>SUM(F17:F20)</f>
        <v>30.1</v>
      </c>
      <c r="G21" s="335">
        <f t="shared" si="11"/>
        <v>0</v>
      </c>
      <c r="H21" s="336">
        <f t="shared" ref="H21:T21" si="18">AC21*$X$21</f>
        <v>0</v>
      </c>
      <c r="I21" s="336">
        <f t="shared" si="18"/>
        <v>0</v>
      </c>
      <c r="J21" s="336">
        <f t="shared" si="18"/>
        <v>0</v>
      </c>
      <c r="K21" s="336">
        <f t="shared" si="18"/>
        <v>0</v>
      </c>
      <c r="L21" s="336">
        <f t="shared" si="18"/>
        <v>0</v>
      </c>
      <c r="M21" s="336">
        <f t="shared" si="18"/>
        <v>0</v>
      </c>
      <c r="N21" s="336">
        <f t="shared" si="18"/>
        <v>0</v>
      </c>
      <c r="O21" s="336">
        <f t="shared" si="18"/>
        <v>0</v>
      </c>
      <c r="P21" s="336">
        <f t="shared" si="18"/>
        <v>0</v>
      </c>
      <c r="Q21" s="336">
        <f t="shared" si="18"/>
        <v>0</v>
      </c>
      <c r="R21" s="336">
        <f t="shared" si="18"/>
        <v>0</v>
      </c>
      <c r="S21" s="336">
        <f t="shared" si="18"/>
        <v>0</v>
      </c>
      <c r="T21" s="336">
        <f t="shared" si="18"/>
        <v>0</v>
      </c>
      <c r="U21" s="365">
        <f>SUM(U17:U20)</f>
        <v>4</v>
      </c>
      <c r="V21" s="366" t="s">
        <v>220</v>
      </c>
      <c r="W21" s="366"/>
      <c r="X21" s="396">
        <v>4.0</v>
      </c>
      <c r="Y21" s="366">
        <f>SUM(Y17:Y20)</f>
        <v>23</v>
      </c>
      <c r="Z21" s="366" t="s">
        <v>96</v>
      </c>
      <c r="AA21" s="369"/>
      <c r="AB21" s="370">
        <f>SUM(AB17:AB20)</f>
        <v>1320</v>
      </c>
      <c r="AC21" s="184"/>
      <c r="AD21" s="184"/>
      <c r="AE21" s="187"/>
      <c r="AF21" s="187"/>
      <c r="AG21" s="186"/>
      <c r="AH21" s="187"/>
      <c r="AI21" s="187"/>
      <c r="AJ21" s="187"/>
      <c r="AK21" s="187"/>
      <c r="AL21" s="186"/>
      <c r="AM21" s="187"/>
      <c r="AN21" s="187"/>
      <c r="AO21" s="187"/>
      <c r="AP21" s="397">
        <f t="shared" si="13"/>
        <v>0</v>
      </c>
      <c r="AQ21" s="372" t="str">
        <f t="shared" si="14"/>
        <v>No</v>
      </c>
      <c r="AR21" s="51"/>
      <c r="AS21" s="373">
        <v>4.0</v>
      </c>
      <c r="AT21" s="374">
        <f t="shared" si="15"/>
        <v>0</v>
      </c>
      <c r="AU21" s="51"/>
      <c r="AV21" s="295"/>
      <c r="AW21" s="295"/>
      <c r="AX21" s="295"/>
      <c r="AY21" s="295"/>
      <c r="AZ21" s="295"/>
      <c r="BA21" s="295"/>
      <c r="BB21" s="295"/>
      <c r="BC21" s="295"/>
    </row>
    <row r="22" ht="169.5" customHeight="1">
      <c r="A22" s="2"/>
      <c r="B22" s="376"/>
      <c r="C22" s="330"/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54"/>
      <c r="AA22" s="69"/>
      <c r="AB22" s="328" t="s">
        <v>231</v>
      </c>
      <c r="AC22" s="132"/>
      <c r="AD22" s="132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378"/>
      <c r="AQ22" s="379"/>
      <c r="AR22" s="51"/>
      <c r="AS22" s="51"/>
      <c r="AT22" s="380"/>
      <c r="AU22" s="51"/>
      <c r="AV22" s="295"/>
      <c r="AW22" s="295"/>
      <c r="AX22" s="295"/>
      <c r="AY22" s="295"/>
      <c r="AZ22" s="295"/>
      <c r="BA22" s="295"/>
      <c r="BB22" s="295"/>
      <c r="BC22" s="295"/>
    </row>
    <row r="23" ht="82.5" customHeight="1">
      <c r="A23" s="2"/>
      <c r="B23" s="381" t="s">
        <v>232</v>
      </c>
      <c r="C23" s="332"/>
      <c r="D23" s="382" t="s">
        <v>233</v>
      </c>
      <c r="E23" s="125"/>
      <c r="F23" s="398">
        <v>0.39</v>
      </c>
      <c r="G23" s="335">
        <f t="shared" ref="G23:G54" si="20">SUM(AC23:AO23)*F23</f>
        <v>0</v>
      </c>
      <c r="H23" s="336">
        <f t="shared" ref="H23:T23" si="19">AC23*$X$23</f>
        <v>0</v>
      </c>
      <c r="I23" s="336">
        <f t="shared" si="19"/>
        <v>0</v>
      </c>
      <c r="J23" s="336">
        <f t="shared" si="19"/>
        <v>0</v>
      </c>
      <c r="K23" s="336">
        <f t="shared" si="19"/>
        <v>0</v>
      </c>
      <c r="L23" s="336">
        <f t="shared" si="19"/>
        <v>0</v>
      </c>
      <c r="M23" s="336">
        <f t="shared" si="19"/>
        <v>0</v>
      </c>
      <c r="N23" s="336">
        <f t="shared" si="19"/>
        <v>0</v>
      </c>
      <c r="O23" s="336">
        <f t="shared" si="19"/>
        <v>0</v>
      </c>
      <c r="P23" s="336">
        <f t="shared" si="19"/>
        <v>0</v>
      </c>
      <c r="Q23" s="336">
        <f t="shared" si="19"/>
        <v>0</v>
      </c>
      <c r="R23" s="336">
        <f t="shared" si="19"/>
        <v>0</v>
      </c>
      <c r="S23" s="336">
        <f t="shared" si="19"/>
        <v>0</v>
      </c>
      <c r="T23" s="336">
        <f t="shared" si="19"/>
        <v>0</v>
      </c>
      <c r="U23" s="399">
        <v>1.0</v>
      </c>
      <c r="V23" s="383" t="s">
        <v>143</v>
      </c>
      <c r="W23" s="383" t="s">
        <v>234</v>
      </c>
      <c r="X23" s="400">
        <v>1.0</v>
      </c>
      <c r="Y23" s="383">
        <v>0.0</v>
      </c>
      <c r="Z23" s="383" t="s">
        <v>96</v>
      </c>
      <c r="AA23" s="386"/>
      <c r="AB23" s="142">
        <v>77.0</v>
      </c>
      <c r="AC23" s="387"/>
      <c r="AD23" s="387"/>
      <c r="AE23" s="388"/>
      <c r="AF23" s="388"/>
      <c r="AG23" s="389"/>
      <c r="AH23" s="388"/>
      <c r="AI23" s="388"/>
      <c r="AJ23" s="389"/>
      <c r="AK23" s="388"/>
      <c r="AL23" s="389"/>
      <c r="AM23" s="388"/>
      <c r="AN23" s="401"/>
      <c r="AO23" s="388"/>
      <c r="AP23" s="378">
        <f t="shared" ref="AP23:AP47" si="22">AB23*SUM(AC23:AO23)</f>
        <v>0</v>
      </c>
      <c r="AQ23" s="402" t="str">
        <f t="shared" ref="AQ23:AQ47" si="23">IF(SUM(AC23:AO23)&gt;0,"Yes","No")</f>
        <v>No</v>
      </c>
      <c r="AR23" s="51"/>
      <c r="AS23" s="403">
        <v>1.0</v>
      </c>
      <c r="AT23" s="149">
        <f t="shared" ref="AT23:AT47" si="24">AS23*SUM(AC23:AO23)</f>
        <v>0</v>
      </c>
      <c r="AU23" s="51"/>
      <c r="AV23" s="295"/>
      <c r="AW23" s="295"/>
      <c r="AX23" s="295"/>
      <c r="AY23" s="295"/>
      <c r="AZ23" s="295"/>
      <c r="BA23" s="295"/>
      <c r="BB23" s="295"/>
      <c r="BC23" s="295"/>
    </row>
    <row r="24" ht="82.5" customHeight="1">
      <c r="A24" s="2"/>
      <c r="B24" s="164" t="s">
        <v>235</v>
      </c>
      <c r="C24" s="344"/>
      <c r="D24" s="352" t="s">
        <v>236</v>
      </c>
      <c r="E24" s="167"/>
      <c r="F24" s="404">
        <v>0.48</v>
      </c>
      <c r="G24" s="335">
        <f t="shared" si="20"/>
        <v>0</v>
      </c>
      <c r="H24" s="336">
        <f t="shared" ref="H24:T24" si="21">AC24*$X$24</f>
        <v>0</v>
      </c>
      <c r="I24" s="336">
        <f t="shared" si="21"/>
        <v>0</v>
      </c>
      <c r="J24" s="336">
        <f t="shared" si="21"/>
        <v>0</v>
      </c>
      <c r="K24" s="336">
        <f t="shared" si="21"/>
        <v>0</v>
      </c>
      <c r="L24" s="336">
        <f t="shared" si="21"/>
        <v>0</v>
      </c>
      <c r="M24" s="336">
        <f t="shared" si="21"/>
        <v>0</v>
      </c>
      <c r="N24" s="336">
        <f t="shared" si="21"/>
        <v>0</v>
      </c>
      <c r="O24" s="336">
        <f t="shared" si="21"/>
        <v>0</v>
      </c>
      <c r="P24" s="336">
        <f t="shared" si="21"/>
        <v>0</v>
      </c>
      <c r="Q24" s="336">
        <f t="shared" si="21"/>
        <v>0</v>
      </c>
      <c r="R24" s="336">
        <f t="shared" si="21"/>
        <v>0</v>
      </c>
      <c r="S24" s="336">
        <f t="shared" si="21"/>
        <v>0</v>
      </c>
      <c r="T24" s="336">
        <f t="shared" si="21"/>
        <v>0</v>
      </c>
      <c r="U24" s="129">
        <v>1.0</v>
      </c>
      <c r="V24" s="353" t="s">
        <v>143</v>
      </c>
      <c r="W24" s="353" t="s">
        <v>237</v>
      </c>
      <c r="X24" s="354">
        <v>1.0</v>
      </c>
      <c r="Y24" s="353">
        <v>0.0</v>
      </c>
      <c r="Z24" s="353" t="s">
        <v>96</v>
      </c>
      <c r="AA24" s="355"/>
      <c r="AB24" s="156">
        <v>77.0</v>
      </c>
      <c r="AC24" s="172"/>
      <c r="AD24" s="171"/>
      <c r="AE24" s="172"/>
      <c r="AF24" s="172"/>
      <c r="AG24" s="171"/>
      <c r="AH24" s="172"/>
      <c r="AI24" s="172"/>
      <c r="AJ24" s="171"/>
      <c r="AK24" s="172"/>
      <c r="AL24" s="171"/>
      <c r="AM24" s="172"/>
      <c r="AN24" s="171"/>
      <c r="AO24" s="172"/>
      <c r="AP24" s="391">
        <f t="shared" si="22"/>
        <v>0</v>
      </c>
      <c r="AQ24" s="405" t="str">
        <f t="shared" si="23"/>
        <v>No</v>
      </c>
      <c r="AR24" s="51"/>
      <c r="AS24" s="406">
        <v>1.0</v>
      </c>
      <c r="AT24" s="163">
        <f t="shared" si="24"/>
        <v>0</v>
      </c>
      <c r="AU24" s="51"/>
      <c r="AV24" s="295"/>
      <c r="AW24" s="295"/>
      <c r="AX24" s="295"/>
      <c r="AY24" s="295"/>
      <c r="AZ24" s="295"/>
      <c r="BA24" s="295"/>
      <c r="BB24" s="295"/>
      <c r="BC24" s="295"/>
    </row>
    <row r="25" ht="82.5" customHeight="1">
      <c r="A25" s="2"/>
      <c r="B25" s="150" t="s">
        <v>238</v>
      </c>
      <c r="C25" s="344"/>
      <c r="D25" s="69" t="s">
        <v>239</v>
      </c>
      <c r="E25" s="67"/>
      <c r="F25" s="404">
        <v>0.61</v>
      </c>
      <c r="G25" s="335">
        <f t="shared" si="20"/>
        <v>0</v>
      </c>
      <c r="H25" s="336">
        <f t="shared" ref="H25:T25" si="25">AC25*$X$25</f>
        <v>0</v>
      </c>
      <c r="I25" s="336">
        <f t="shared" si="25"/>
        <v>0</v>
      </c>
      <c r="J25" s="336">
        <f t="shared" si="25"/>
        <v>0</v>
      </c>
      <c r="K25" s="336">
        <f t="shared" si="25"/>
        <v>0</v>
      </c>
      <c r="L25" s="336">
        <f t="shared" si="25"/>
        <v>0</v>
      </c>
      <c r="M25" s="336">
        <f t="shared" si="25"/>
        <v>0</v>
      </c>
      <c r="N25" s="336">
        <f t="shared" si="25"/>
        <v>0</v>
      </c>
      <c r="O25" s="336">
        <f t="shared" si="25"/>
        <v>0</v>
      </c>
      <c r="P25" s="336">
        <f t="shared" si="25"/>
        <v>0</v>
      </c>
      <c r="Q25" s="336">
        <f t="shared" si="25"/>
        <v>0</v>
      </c>
      <c r="R25" s="336">
        <f t="shared" si="25"/>
        <v>0</v>
      </c>
      <c r="S25" s="336">
        <f t="shared" si="25"/>
        <v>0</v>
      </c>
      <c r="T25" s="336">
        <f t="shared" si="25"/>
        <v>0</v>
      </c>
      <c r="U25" s="129">
        <v>1.0</v>
      </c>
      <c r="V25" s="347" t="s">
        <v>143</v>
      </c>
      <c r="W25" s="347" t="s">
        <v>240</v>
      </c>
      <c r="X25" s="43">
        <v>1.0</v>
      </c>
      <c r="Y25" s="347">
        <v>0.0</v>
      </c>
      <c r="Z25" s="347" t="s">
        <v>96</v>
      </c>
      <c r="AA25" s="348"/>
      <c r="AB25" s="156">
        <v>77.0</v>
      </c>
      <c r="AC25" s="159"/>
      <c r="AD25" s="2"/>
      <c r="AE25" s="159"/>
      <c r="AF25" s="159"/>
      <c r="AG25" s="2"/>
      <c r="AH25" s="159"/>
      <c r="AI25" s="159"/>
      <c r="AJ25" s="2"/>
      <c r="AK25" s="159"/>
      <c r="AL25" s="2"/>
      <c r="AM25" s="159"/>
      <c r="AN25" s="2"/>
      <c r="AO25" s="159"/>
      <c r="AP25" s="393">
        <f t="shared" si="22"/>
        <v>0</v>
      </c>
      <c r="AQ25" s="350" t="str">
        <f t="shared" si="23"/>
        <v>No</v>
      </c>
      <c r="AR25" s="51"/>
      <c r="AS25" s="406">
        <v>1.0</v>
      </c>
      <c r="AT25" s="163">
        <f t="shared" si="24"/>
        <v>0</v>
      </c>
      <c r="AU25" s="51"/>
      <c r="AV25" s="295"/>
      <c r="AW25" s="295"/>
      <c r="AX25" s="295"/>
      <c r="AY25" s="295"/>
      <c r="AZ25" s="295"/>
      <c r="BA25" s="295"/>
      <c r="BB25" s="295"/>
      <c r="BC25" s="295"/>
    </row>
    <row r="26" ht="82.5" customHeight="1">
      <c r="A26" s="2"/>
      <c r="B26" s="164" t="s">
        <v>241</v>
      </c>
      <c r="C26" s="344"/>
      <c r="D26" s="352" t="s">
        <v>242</v>
      </c>
      <c r="E26" s="167"/>
      <c r="F26" s="404">
        <v>0.69</v>
      </c>
      <c r="G26" s="335">
        <f t="shared" si="20"/>
        <v>0</v>
      </c>
      <c r="H26" s="336">
        <f t="shared" ref="H26:T26" si="26">AC26*$X$26</f>
        <v>0</v>
      </c>
      <c r="I26" s="336">
        <f t="shared" si="26"/>
        <v>0</v>
      </c>
      <c r="J26" s="336">
        <f t="shared" si="26"/>
        <v>0</v>
      </c>
      <c r="K26" s="336">
        <f t="shared" si="26"/>
        <v>0</v>
      </c>
      <c r="L26" s="336">
        <f t="shared" si="26"/>
        <v>0</v>
      </c>
      <c r="M26" s="336">
        <f t="shared" si="26"/>
        <v>0</v>
      </c>
      <c r="N26" s="336">
        <f t="shared" si="26"/>
        <v>0</v>
      </c>
      <c r="O26" s="336">
        <f t="shared" si="26"/>
        <v>0</v>
      </c>
      <c r="P26" s="336">
        <f t="shared" si="26"/>
        <v>0</v>
      </c>
      <c r="Q26" s="336">
        <f t="shared" si="26"/>
        <v>0</v>
      </c>
      <c r="R26" s="336">
        <f t="shared" si="26"/>
        <v>0</v>
      </c>
      <c r="S26" s="336">
        <f t="shared" si="26"/>
        <v>0</v>
      </c>
      <c r="T26" s="336">
        <f t="shared" si="26"/>
        <v>0</v>
      </c>
      <c r="U26" s="129">
        <v>1.0</v>
      </c>
      <c r="V26" s="353" t="s">
        <v>143</v>
      </c>
      <c r="W26" s="353" t="s">
        <v>243</v>
      </c>
      <c r="X26" s="354">
        <v>1.0</v>
      </c>
      <c r="Y26" s="353">
        <v>0.0</v>
      </c>
      <c r="Z26" s="353" t="s">
        <v>96</v>
      </c>
      <c r="AA26" s="355"/>
      <c r="AB26" s="156">
        <v>77.0</v>
      </c>
      <c r="AC26" s="172"/>
      <c r="AD26" s="171"/>
      <c r="AE26" s="172"/>
      <c r="AF26" s="172"/>
      <c r="AG26" s="171"/>
      <c r="AH26" s="172"/>
      <c r="AI26" s="172"/>
      <c r="AJ26" s="171"/>
      <c r="AK26" s="172"/>
      <c r="AL26" s="171"/>
      <c r="AM26" s="172"/>
      <c r="AN26" s="171"/>
      <c r="AO26" s="172"/>
      <c r="AP26" s="391">
        <f t="shared" si="22"/>
        <v>0</v>
      </c>
      <c r="AQ26" s="405" t="str">
        <f t="shared" si="23"/>
        <v>No</v>
      </c>
      <c r="AR26" s="51"/>
      <c r="AS26" s="406">
        <v>1.0</v>
      </c>
      <c r="AT26" s="163">
        <f t="shared" si="24"/>
        <v>0</v>
      </c>
      <c r="AU26" s="51"/>
      <c r="AV26" s="295"/>
      <c r="AW26" s="295"/>
      <c r="AX26" s="295"/>
      <c r="AY26" s="295"/>
      <c r="AZ26" s="295"/>
      <c r="BA26" s="295"/>
      <c r="BB26" s="295"/>
      <c r="BC26" s="295"/>
    </row>
    <row r="27" ht="82.5" customHeight="1">
      <c r="A27" s="2"/>
      <c r="B27" s="150" t="s">
        <v>244</v>
      </c>
      <c r="C27" s="344"/>
      <c r="D27" s="69" t="s">
        <v>245</v>
      </c>
      <c r="E27" s="67"/>
      <c r="F27" s="404">
        <v>0.76</v>
      </c>
      <c r="G27" s="335">
        <f t="shared" si="20"/>
        <v>0</v>
      </c>
      <c r="H27" s="336">
        <f t="shared" ref="H27:T27" si="27">AC27*$X$27</f>
        <v>0</v>
      </c>
      <c r="I27" s="336">
        <f t="shared" si="27"/>
        <v>0</v>
      </c>
      <c r="J27" s="336">
        <f t="shared" si="27"/>
        <v>0</v>
      </c>
      <c r="K27" s="336">
        <f t="shared" si="27"/>
        <v>0</v>
      </c>
      <c r="L27" s="336">
        <f t="shared" si="27"/>
        <v>0</v>
      </c>
      <c r="M27" s="336">
        <f t="shared" si="27"/>
        <v>0</v>
      </c>
      <c r="N27" s="336">
        <f t="shared" si="27"/>
        <v>0</v>
      </c>
      <c r="O27" s="336">
        <f t="shared" si="27"/>
        <v>0</v>
      </c>
      <c r="P27" s="336">
        <f t="shared" si="27"/>
        <v>0</v>
      </c>
      <c r="Q27" s="336">
        <f t="shared" si="27"/>
        <v>0</v>
      </c>
      <c r="R27" s="336">
        <f t="shared" si="27"/>
        <v>0</v>
      </c>
      <c r="S27" s="336">
        <f t="shared" si="27"/>
        <v>0</v>
      </c>
      <c r="T27" s="336">
        <f t="shared" si="27"/>
        <v>0</v>
      </c>
      <c r="U27" s="129">
        <v>1.0</v>
      </c>
      <c r="V27" s="347" t="s">
        <v>94</v>
      </c>
      <c r="W27" s="347" t="s">
        <v>246</v>
      </c>
      <c r="X27" s="43">
        <v>1.0</v>
      </c>
      <c r="Y27" s="347">
        <v>0.0</v>
      </c>
      <c r="Z27" s="347" t="s">
        <v>96</v>
      </c>
      <c r="AA27" s="348"/>
      <c r="AB27" s="156">
        <v>85.0</v>
      </c>
      <c r="AC27" s="159"/>
      <c r="AD27" s="2"/>
      <c r="AE27" s="159"/>
      <c r="AF27" s="159"/>
      <c r="AG27" s="2"/>
      <c r="AH27" s="159"/>
      <c r="AI27" s="159"/>
      <c r="AJ27" s="2"/>
      <c r="AK27" s="159"/>
      <c r="AL27" s="2"/>
      <c r="AM27" s="159"/>
      <c r="AN27" s="2"/>
      <c r="AO27" s="159"/>
      <c r="AP27" s="393">
        <f t="shared" si="22"/>
        <v>0</v>
      </c>
      <c r="AQ27" s="350" t="str">
        <f t="shared" si="23"/>
        <v>No</v>
      </c>
      <c r="AR27" s="51"/>
      <c r="AS27" s="406">
        <v>1.0</v>
      </c>
      <c r="AT27" s="163">
        <f t="shared" si="24"/>
        <v>0</v>
      </c>
      <c r="AU27" s="51"/>
      <c r="AV27" s="295"/>
      <c r="AW27" s="295"/>
      <c r="AX27" s="295"/>
      <c r="AY27" s="295"/>
      <c r="AZ27" s="295"/>
      <c r="BA27" s="295"/>
      <c r="BB27" s="295"/>
      <c r="BC27" s="295"/>
    </row>
    <row r="28" ht="82.5" customHeight="1">
      <c r="A28" s="2"/>
      <c r="B28" s="164" t="s">
        <v>247</v>
      </c>
      <c r="C28" s="344"/>
      <c r="D28" s="352" t="s">
        <v>248</v>
      </c>
      <c r="E28" s="167"/>
      <c r="F28" s="404">
        <v>0.93</v>
      </c>
      <c r="G28" s="335">
        <f t="shared" si="20"/>
        <v>0</v>
      </c>
      <c r="H28" s="336">
        <f t="shared" ref="H28:T28" si="28">AC28*$X$28</f>
        <v>0</v>
      </c>
      <c r="I28" s="336">
        <f t="shared" si="28"/>
        <v>0</v>
      </c>
      <c r="J28" s="336">
        <f t="shared" si="28"/>
        <v>0</v>
      </c>
      <c r="K28" s="336">
        <f t="shared" si="28"/>
        <v>0</v>
      </c>
      <c r="L28" s="336">
        <f t="shared" si="28"/>
        <v>0</v>
      </c>
      <c r="M28" s="336">
        <f t="shared" si="28"/>
        <v>0</v>
      </c>
      <c r="N28" s="336">
        <f t="shared" si="28"/>
        <v>0</v>
      </c>
      <c r="O28" s="336">
        <f t="shared" si="28"/>
        <v>0</v>
      </c>
      <c r="P28" s="336">
        <f t="shared" si="28"/>
        <v>0</v>
      </c>
      <c r="Q28" s="336">
        <f t="shared" si="28"/>
        <v>0</v>
      </c>
      <c r="R28" s="336">
        <f t="shared" si="28"/>
        <v>0</v>
      </c>
      <c r="S28" s="336">
        <f t="shared" si="28"/>
        <v>0</v>
      </c>
      <c r="T28" s="336">
        <f t="shared" si="28"/>
        <v>0</v>
      </c>
      <c r="U28" s="129">
        <v>1.0</v>
      </c>
      <c r="V28" s="353" t="s">
        <v>94</v>
      </c>
      <c r="W28" s="353" t="s">
        <v>249</v>
      </c>
      <c r="X28" s="354">
        <v>1.0</v>
      </c>
      <c r="Y28" s="353">
        <v>0.0</v>
      </c>
      <c r="Z28" s="353" t="s">
        <v>96</v>
      </c>
      <c r="AA28" s="355"/>
      <c r="AB28" s="156">
        <v>85.0</v>
      </c>
      <c r="AC28" s="172"/>
      <c r="AD28" s="171"/>
      <c r="AE28" s="172"/>
      <c r="AF28" s="172"/>
      <c r="AG28" s="171"/>
      <c r="AH28" s="172"/>
      <c r="AI28" s="172"/>
      <c r="AJ28" s="171"/>
      <c r="AK28" s="172"/>
      <c r="AL28" s="171"/>
      <c r="AM28" s="172"/>
      <c r="AN28" s="171"/>
      <c r="AO28" s="172"/>
      <c r="AP28" s="391">
        <f t="shared" si="22"/>
        <v>0</v>
      </c>
      <c r="AQ28" s="405" t="str">
        <f t="shared" si="23"/>
        <v>No</v>
      </c>
      <c r="AR28" s="51"/>
      <c r="AS28" s="406">
        <v>1.0</v>
      </c>
      <c r="AT28" s="163">
        <f t="shared" si="24"/>
        <v>0</v>
      </c>
      <c r="AU28" s="51"/>
      <c r="AV28" s="295"/>
      <c r="AW28" s="295"/>
      <c r="AX28" s="295"/>
      <c r="AY28" s="295"/>
      <c r="AZ28" s="295"/>
      <c r="BA28" s="295"/>
      <c r="BB28" s="295"/>
      <c r="BC28" s="295"/>
    </row>
    <row r="29" ht="82.5" customHeight="1">
      <c r="A29" s="2"/>
      <c r="B29" s="150" t="s">
        <v>250</v>
      </c>
      <c r="C29" s="344"/>
      <c r="D29" s="69" t="s">
        <v>251</v>
      </c>
      <c r="E29" s="67"/>
      <c r="F29" s="404">
        <v>1.15</v>
      </c>
      <c r="G29" s="335">
        <f t="shared" si="20"/>
        <v>0</v>
      </c>
      <c r="H29" s="336">
        <f t="shared" ref="H29:T29" si="29">AC29*$X$29</f>
        <v>0</v>
      </c>
      <c r="I29" s="336">
        <f t="shared" si="29"/>
        <v>0</v>
      </c>
      <c r="J29" s="336">
        <f t="shared" si="29"/>
        <v>0</v>
      </c>
      <c r="K29" s="336">
        <f t="shared" si="29"/>
        <v>0</v>
      </c>
      <c r="L29" s="336">
        <f t="shared" si="29"/>
        <v>0</v>
      </c>
      <c r="M29" s="336">
        <f t="shared" si="29"/>
        <v>0</v>
      </c>
      <c r="N29" s="336">
        <f t="shared" si="29"/>
        <v>0</v>
      </c>
      <c r="O29" s="336">
        <f t="shared" si="29"/>
        <v>0</v>
      </c>
      <c r="P29" s="336">
        <f t="shared" si="29"/>
        <v>0</v>
      </c>
      <c r="Q29" s="336">
        <f t="shared" si="29"/>
        <v>0</v>
      </c>
      <c r="R29" s="336">
        <f t="shared" si="29"/>
        <v>0</v>
      </c>
      <c r="S29" s="336">
        <f t="shared" si="29"/>
        <v>0</v>
      </c>
      <c r="T29" s="336">
        <f t="shared" si="29"/>
        <v>0</v>
      </c>
      <c r="U29" s="129">
        <v>1.0</v>
      </c>
      <c r="V29" s="347" t="s">
        <v>94</v>
      </c>
      <c r="W29" s="347" t="s">
        <v>252</v>
      </c>
      <c r="X29" s="43">
        <v>1.0</v>
      </c>
      <c r="Y29" s="347">
        <v>0.0</v>
      </c>
      <c r="Z29" s="347" t="s">
        <v>96</v>
      </c>
      <c r="AA29" s="348"/>
      <c r="AB29" s="156">
        <v>85.0</v>
      </c>
      <c r="AC29" s="159"/>
      <c r="AD29" s="2"/>
      <c r="AE29" s="159"/>
      <c r="AF29" s="159"/>
      <c r="AG29" s="2"/>
      <c r="AH29" s="159"/>
      <c r="AI29" s="159"/>
      <c r="AJ29" s="2"/>
      <c r="AK29" s="159"/>
      <c r="AL29" s="2"/>
      <c r="AM29" s="159"/>
      <c r="AN29" s="2"/>
      <c r="AO29" s="159"/>
      <c r="AP29" s="393">
        <f t="shared" si="22"/>
        <v>0</v>
      </c>
      <c r="AQ29" s="350" t="str">
        <f t="shared" si="23"/>
        <v>No</v>
      </c>
      <c r="AR29" s="51"/>
      <c r="AS29" s="406">
        <v>1.0</v>
      </c>
      <c r="AT29" s="163">
        <f t="shared" si="24"/>
        <v>0</v>
      </c>
      <c r="AU29" s="51"/>
      <c r="AV29" s="295"/>
      <c r="AW29" s="295"/>
      <c r="AX29" s="295"/>
      <c r="AY29" s="295"/>
      <c r="AZ29" s="295"/>
      <c r="BA29" s="295"/>
      <c r="BB29" s="295"/>
      <c r="BC29" s="295"/>
    </row>
    <row r="30" ht="82.5" customHeight="1">
      <c r="A30" s="2"/>
      <c r="B30" s="164" t="s">
        <v>253</v>
      </c>
      <c r="C30" s="344"/>
      <c r="D30" s="352" t="s">
        <v>254</v>
      </c>
      <c r="E30" s="167"/>
      <c r="F30" s="404">
        <v>1.3</v>
      </c>
      <c r="G30" s="335">
        <f t="shared" si="20"/>
        <v>0</v>
      </c>
      <c r="H30" s="336">
        <f t="shared" ref="H30:T30" si="30">AC30*$X$30</f>
        <v>0</v>
      </c>
      <c r="I30" s="336">
        <f t="shared" si="30"/>
        <v>0</v>
      </c>
      <c r="J30" s="336">
        <f t="shared" si="30"/>
        <v>0</v>
      </c>
      <c r="K30" s="336">
        <f t="shared" si="30"/>
        <v>0</v>
      </c>
      <c r="L30" s="336">
        <f t="shared" si="30"/>
        <v>0</v>
      </c>
      <c r="M30" s="336">
        <f t="shared" si="30"/>
        <v>0</v>
      </c>
      <c r="N30" s="336">
        <f t="shared" si="30"/>
        <v>0</v>
      </c>
      <c r="O30" s="336">
        <f t="shared" si="30"/>
        <v>0</v>
      </c>
      <c r="P30" s="336">
        <f t="shared" si="30"/>
        <v>0</v>
      </c>
      <c r="Q30" s="336">
        <f t="shared" si="30"/>
        <v>0</v>
      </c>
      <c r="R30" s="336">
        <f t="shared" si="30"/>
        <v>0</v>
      </c>
      <c r="S30" s="336">
        <f t="shared" si="30"/>
        <v>0</v>
      </c>
      <c r="T30" s="336">
        <f t="shared" si="30"/>
        <v>0</v>
      </c>
      <c r="U30" s="129">
        <v>1.0</v>
      </c>
      <c r="V30" s="353" t="s">
        <v>94</v>
      </c>
      <c r="W30" s="353" t="s">
        <v>255</v>
      </c>
      <c r="X30" s="354">
        <v>1.0</v>
      </c>
      <c r="Y30" s="353">
        <v>0.0</v>
      </c>
      <c r="Z30" s="353" t="s">
        <v>96</v>
      </c>
      <c r="AA30" s="355"/>
      <c r="AB30" s="156">
        <v>85.0</v>
      </c>
      <c r="AC30" s="172"/>
      <c r="AD30" s="171"/>
      <c r="AE30" s="172"/>
      <c r="AF30" s="172"/>
      <c r="AG30" s="171"/>
      <c r="AH30" s="172"/>
      <c r="AI30" s="172"/>
      <c r="AJ30" s="171"/>
      <c r="AK30" s="172"/>
      <c r="AL30" s="171"/>
      <c r="AM30" s="172"/>
      <c r="AN30" s="171"/>
      <c r="AO30" s="172"/>
      <c r="AP30" s="391">
        <f t="shared" si="22"/>
        <v>0</v>
      </c>
      <c r="AQ30" s="405" t="str">
        <f t="shared" si="23"/>
        <v>No</v>
      </c>
      <c r="AR30" s="51"/>
      <c r="AS30" s="406">
        <v>1.0</v>
      </c>
      <c r="AT30" s="163">
        <f t="shared" si="24"/>
        <v>0</v>
      </c>
      <c r="AU30" s="51"/>
      <c r="AV30" s="295"/>
      <c r="AW30" s="295"/>
      <c r="AX30" s="295"/>
      <c r="AY30" s="295"/>
      <c r="AZ30" s="295"/>
      <c r="BA30" s="295"/>
      <c r="BB30" s="295"/>
      <c r="BC30" s="295"/>
    </row>
    <row r="31" ht="82.5" customHeight="1">
      <c r="A31" s="2"/>
      <c r="B31" s="150" t="s">
        <v>256</v>
      </c>
      <c r="C31" s="344"/>
      <c r="D31" s="69" t="s">
        <v>257</v>
      </c>
      <c r="E31" s="67"/>
      <c r="F31" s="404">
        <v>1.9</v>
      </c>
      <c r="G31" s="335">
        <f t="shared" si="20"/>
        <v>0</v>
      </c>
      <c r="H31" s="336">
        <f t="shared" ref="H31:T31" si="31">AC31*$X$31</f>
        <v>0</v>
      </c>
      <c r="I31" s="336">
        <f t="shared" si="31"/>
        <v>0</v>
      </c>
      <c r="J31" s="336">
        <f t="shared" si="31"/>
        <v>0</v>
      </c>
      <c r="K31" s="336">
        <f t="shared" si="31"/>
        <v>0</v>
      </c>
      <c r="L31" s="336">
        <f t="shared" si="31"/>
        <v>0</v>
      </c>
      <c r="M31" s="336">
        <f t="shared" si="31"/>
        <v>0</v>
      </c>
      <c r="N31" s="336">
        <f t="shared" si="31"/>
        <v>0</v>
      </c>
      <c r="O31" s="336">
        <f t="shared" si="31"/>
        <v>0</v>
      </c>
      <c r="P31" s="336">
        <f t="shared" si="31"/>
        <v>0</v>
      </c>
      <c r="Q31" s="336">
        <f t="shared" si="31"/>
        <v>0</v>
      </c>
      <c r="R31" s="336">
        <f t="shared" si="31"/>
        <v>0</v>
      </c>
      <c r="S31" s="336">
        <f t="shared" si="31"/>
        <v>0</v>
      </c>
      <c r="T31" s="336">
        <f t="shared" si="31"/>
        <v>0</v>
      </c>
      <c r="U31" s="129">
        <v>1.0</v>
      </c>
      <c r="V31" s="347" t="s">
        <v>105</v>
      </c>
      <c r="W31" s="347" t="s">
        <v>258</v>
      </c>
      <c r="X31" s="43">
        <v>1.0</v>
      </c>
      <c r="Y31" s="347">
        <v>0.0</v>
      </c>
      <c r="Z31" s="347" t="s">
        <v>96</v>
      </c>
      <c r="AA31" s="348"/>
      <c r="AB31" s="156">
        <v>110.0</v>
      </c>
      <c r="AC31" s="159"/>
      <c r="AD31" s="2"/>
      <c r="AE31" s="159"/>
      <c r="AF31" s="159"/>
      <c r="AG31" s="2"/>
      <c r="AH31" s="159"/>
      <c r="AI31" s="159"/>
      <c r="AJ31" s="2"/>
      <c r="AK31" s="159"/>
      <c r="AL31" s="2"/>
      <c r="AM31" s="159"/>
      <c r="AN31" s="2"/>
      <c r="AO31" s="159"/>
      <c r="AP31" s="393">
        <f t="shared" si="22"/>
        <v>0</v>
      </c>
      <c r="AQ31" s="350" t="str">
        <f t="shared" si="23"/>
        <v>No</v>
      </c>
      <c r="AR31" s="51"/>
      <c r="AS31" s="406">
        <v>1.0</v>
      </c>
      <c r="AT31" s="163">
        <f t="shared" si="24"/>
        <v>0</v>
      </c>
      <c r="AU31" s="51"/>
      <c r="AV31" s="295"/>
      <c r="AW31" s="295"/>
      <c r="AX31" s="295"/>
      <c r="AY31" s="295"/>
      <c r="AZ31" s="295"/>
      <c r="BA31" s="295"/>
      <c r="BB31" s="295"/>
      <c r="BC31" s="295"/>
    </row>
    <row r="32" ht="82.5" customHeight="1">
      <c r="A32" s="2"/>
      <c r="B32" s="164" t="s">
        <v>259</v>
      </c>
      <c r="C32" s="344"/>
      <c r="D32" s="352" t="s">
        <v>260</v>
      </c>
      <c r="E32" s="167"/>
      <c r="F32" s="404">
        <v>2.25</v>
      </c>
      <c r="G32" s="335">
        <f t="shared" si="20"/>
        <v>0</v>
      </c>
      <c r="H32" s="336">
        <f t="shared" ref="H32:T32" si="32">AC32*$X$32</f>
        <v>0</v>
      </c>
      <c r="I32" s="336">
        <f t="shared" si="32"/>
        <v>0</v>
      </c>
      <c r="J32" s="336">
        <f t="shared" si="32"/>
        <v>0</v>
      </c>
      <c r="K32" s="336">
        <f t="shared" si="32"/>
        <v>0</v>
      </c>
      <c r="L32" s="336">
        <f t="shared" si="32"/>
        <v>0</v>
      </c>
      <c r="M32" s="336">
        <f t="shared" si="32"/>
        <v>0</v>
      </c>
      <c r="N32" s="336">
        <f t="shared" si="32"/>
        <v>0</v>
      </c>
      <c r="O32" s="336">
        <f t="shared" si="32"/>
        <v>0</v>
      </c>
      <c r="P32" s="336">
        <f t="shared" si="32"/>
        <v>0</v>
      </c>
      <c r="Q32" s="336">
        <f t="shared" si="32"/>
        <v>0</v>
      </c>
      <c r="R32" s="336">
        <f t="shared" si="32"/>
        <v>0</v>
      </c>
      <c r="S32" s="336">
        <f t="shared" si="32"/>
        <v>0</v>
      </c>
      <c r="T32" s="336">
        <f t="shared" si="32"/>
        <v>0</v>
      </c>
      <c r="U32" s="129">
        <v>1.0</v>
      </c>
      <c r="V32" s="353" t="s">
        <v>105</v>
      </c>
      <c r="W32" s="353" t="s">
        <v>261</v>
      </c>
      <c r="X32" s="354">
        <v>1.0</v>
      </c>
      <c r="Y32" s="353">
        <v>0.0</v>
      </c>
      <c r="Z32" s="353" t="s">
        <v>96</v>
      </c>
      <c r="AA32" s="355"/>
      <c r="AB32" s="156">
        <v>110.0</v>
      </c>
      <c r="AC32" s="172"/>
      <c r="AD32" s="171"/>
      <c r="AE32" s="172"/>
      <c r="AF32" s="172"/>
      <c r="AG32" s="171"/>
      <c r="AH32" s="172"/>
      <c r="AI32" s="172"/>
      <c r="AJ32" s="171"/>
      <c r="AK32" s="172"/>
      <c r="AL32" s="171"/>
      <c r="AM32" s="172"/>
      <c r="AN32" s="171"/>
      <c r="AO32" s="172"/>
      <c r="AP32" s="391">
        <f t="shared" si="22"/>
        <v>0</v>
      </c>
      <c r="AQ32" s="405" t="str">
        <f t="shared" si="23"/>
        <v>No</v>
      </c>
      <c r="AR32" s="51"/>
      <c r="AS32" s="406">
        <v>1.0</v>
      </c>
      <c r="AT32" s="163">
        <f t="shared" si="24"/>
        <v>0</v>
      </c>
      <c r="AU32" s="51"/>
      <c r="AV32" s="295"/>
      <c r="AW32" s="295"/>
      <c r="AX32" s="295"/>
      <c r="AY32" s="295"/>
      <c r="AZ32" s="295"/>
      <c r="BA32" s="295"/>
      <c r="BB32" s="295"/>
      <c r="BC32" s="295"/>
    </row>
    <row r="33" ht="82.5" customHeight="1">
      <c r="A33" s="2"/>
      <c r="B33" s="150" t="s">
        <v>262</v>
      </c>
      <c r="C33" s="344"/>
      <c r="D33" s="69" t="s">
        <v>263</v>
      </c>
      <c r="E33" s="67"/>
      <c r="F33" s="404">
        <v>2.7</v>
      </c>
      <c r="G33" s="335">
        <f t="shared" si="20"/>
        <v>0</v>
      </c>
      <c r="H33" s="336">
        <f t="shared" ref="H33:T33" si="33">AC33*$X$33</f>
        <v>0</v>
      </c>
      <c r="I33" s="336">
        <f t="shared" si="33"/>
        <v>0</v>
      </c>
      <c r="J33" s="336">
        <f t="shared" si="33"/>
        <v>0</v>
      </c>
      <c r="K33" s="336">
        <f t="shared" si="33"/>
        <v>0</v>
      </c>
      <c r="L33" s="336">
        <f t="shared" si="33"/>
        <v>0</v>
      </c>
      <c r="M33" s="336">
        <f t="shared" si="33"/>
        <v>0</v>
      </c>
      <c r="N33" s="336">
        <f t="shared" si="33"/>
        <v>0</v>
      </c>
      <c r="O33" s="336">
        <f t="shared" si="33"/>
        <v>0</v>
      </c>
      <c r="P33" s="336">
        <f t="shared" si="33"/>
        <v>0</v>
      </c>
      <c r="Q33" s="336">
        <f t="shared" si="33"/>
        <v>0</v>
      </c>
      <c r="R33" s="336">
        <f t="shared" si="33"/>
        <v>0</v>
      </c>
      <c r="S33" s="336">
        <f t="shared" si="33"/>
        <v>0</v>
      </c>
      <c r="T33" s="336">
        <f t="shared" si="33"/>
        <v>0</v>
      </c>
      <c r="U33" s="129">
        <v>1.0</v>
      </c>
      <c r="V33" s="347" t="s">
        <v>105</v>
      </c>
      <c r="W33" s="347" t="s">
        <v>264</v>
      </c>
      <c r="X33" s="43">
        <v>1.0</v>
      </c>
      <c r="Y33" s="347">
        <v>0.0</v>
      </c>
      <c r="Z33" s="347" t="s">
        <v>96</v>
      </c>
      <c r="AA33" s="348"/>
      <c r="AB33" s="156">
        <v>110.0</v>
      </c>
      <c r="AC33" s="159"/>
      <c r="AD33" s="2"/>
      <c r="AE33" s="159"/>
      <c r="AF33" s="159"/>
      <c r="AG33" s="2"/>
      <c r="AH33" s="159"/>
      <c r="AI33" s="159"/>
      <c r="AJ33" s="2"/>
      <c r="AK33" s="159"/>
      <c r="AL33" s="2"/>
      <c r="AM33" s="159"/>
      <c r="AN33" s="2"/>
      <c r="AO33" s="159"/>
      <c r="AP33" s="393">
        <f t="shared" si="22"/>
        <v>0</v>
      </c>
      <c r="AQ33" s="350" t="str">
        <f t="shared" si="23"/>
        <v>No</v>
      </c>
      <c r="AR33" s="51"/>
      <c r="AS33" s="406">
        <v>1.0</v>
      </c>
      <c r="AT33" s="163">
        <f t="shared" si="24"/>
        <v>0</v>
      </c>
      <c r="AU33" s="51"/>
      <c r="AV33" s="295"/>
      <c r="AW33" s="295"/>
      <c r="AX33" s="295"/>
      <c r="AY33" s="295"/>
      <c r="AZ33" s="295"/>
      <c r="BA33" s="295"/>
      <c r="BB33" s="295"/>
      <c r="BC33" s="295"/>
    </row>
    <row r="34" ht="82.5" customHeight="1">
      <c r="A34" s="2"/>
      <c r="B34" s="164" t="s">
        <v>265</v>
      </c>
      <c r="C34" s="344"/>
      <c r="D34" s="352" t="s">
        <v>266</v>
      </c>
      <c r="E34" s="167"/>
      <c r="F34" s="404">
        <v>3.11</v>
      </c>
      <c r="G34" s="335">
        <f t="shared" si="20"/>
        <v>0</v>
      </c>
      <c r="H34" s="336">
        <f t="shared" ref="H34:T34" si="34">AC34*$X$34</f>
        <v>0</v>
      </c>
      <c r="I34" s="336">
        <f t="shared" si="34"/>
        <v>0</v>
      </c>
      <c r="J34" s="336">
        <f t="shared" si="34"/>
        <v>0</v>
      </c>
      <c r="K34" s="336">
        <f t="shared" si="34"/>
        <v>0</v>
      </c>
      <c r="L34" s="336">
        <f t="shared" si="34"/>
        <v>0</v>
      </c>
      <c r="M34" s="336">
        <f t="shared" si="34"/>
        <v>0</v>
      </c>
      <c r="N34" s="336">
        <f t="shared" si="34"/>
        <v>0</v>
      </c>
      <c r="O34" s="336">
        <f t="shared" si="34"/>
        <v>0</v>
      </c>
      <c r="P34" s="336">
        <f t="shared" si="34"/>
        <v>0</v>
      </c>
      <c r="Q34" s="336">
        <f t="shared" si="34"/>
        <v>0</v>
      </c>
      <c r="R34" s="336">
        <f t="shared" si="34"/>
        <v>0</v>
      </c>
      <c r="S34" s="336">
        <f t="shared" si="34"/>
        <v>0</v>
      </c>
      <c r="T34" s="336">
        <f t="shared" si="34"/>
        <v>0</v>
      </c>
      <c r="U34" s="129">
        <v>1.0</v>
      </c>
      <c r="V34" s="353" t="s">
        <v>105</v>
      </c>
      <c r="W34" s="353" t="s">
        <v>267</v>
      </c>
      <c r="X34" s="354">
        <v>1.0</v>
      </c>
      <c r="Y34" s="353">
        <v>0.0</v>
      </c>
      <c r="Z34" s="353" t="s">
        <v>96</v>
      </c>
      <c r="AA34" s="355"/>
      <c r="AB34" s="156">
        <v>110.0</v>
      </c>
      <c r="AC34" s="172"/>
      <c r="AD34" s="171"/>
      <c r="AE34" s="172"/>
      <c r="AF34" s="172"/>
      <c r="AG34" s="171"/>
      <c r="AH34" s="172"/>
      <c r="AI34" s="172"/>
      <c r="AJ34" s="171"/>
      <c r="AK34" s="172"/>
      <c r="AL34" s="171"/>
      <c r="AM34" s="172"/>
      <c r="AN34" s="171"/>
      <c r="AO34" s="172"/>
      <c r="AP34" s="391">
        <f t="shared" si="22"/>
        <v>0</v>
      </c>
      <c r="AQ34" s="405" t="str">
        <f t="shared" si="23"/>
        <v>No</v>
      </c>
      <c r="AR34" s="51"/>
      <c r="AS34" s="406">
        <v>1.0</v>
      </c>
      <c r="AT34" s="163">
        <f t="shared" si="24"/>
        <v>0</v>
      </c>
      <c r="AU34" s="51"/>
      <c r="AV34" s="295"/>
      <c r="AW34" s="295"/>
      <c r="AX34" s="295"/>
      <c r="AY34" s="295"/>
      <c r="AZ34" s="295"/>
      <c r="BA34" s="295"/>
      <c r="BB34" s="295"/>
      <c r="BC34" s="295"/>
    </row>
    <row r="35" ht="82.5" customHeight="1">
      <c r="A35" s="2"/>
      <c r="B35" s="150" t="s">
        <v>268</v>
      </c>
      <c r="C35" s="344"/>
      <c r="D35" s="69" t="s">
        <v>269</v>
      </c>
      <c r="E35" s="67"/>
      <c r="F35" s="404">
        <v>3.53</v>
      </c>
      <c r="G35" s="335">
        <f t="shared" si="20"/>
        <v>0</v>
      </c>
      <c r="H35" s="336">
        <f t="shared" ref="H35:T35" si="35">AC35*$X$35</f>
        <v>0</v>
      </c>
      <c r="I35" s="336">
        <f t="shared" si="35"/>
        <v>0</v>
      </c>
      <c r="J35" s="336">
        <f t="shared" si="35"/>
        <v>0</v>
      </c>
      <c r="K35" s="336">
        <f t="shared" si="35"/>
        <v>0</v>
      </c>
      <c r="L35" s="336">
        <f t="shared" si="35"/>
        <v>0</v>
      </c>
      <c r="M35" s="336">
        <f t="shared" si="35"/>
        <v>0</v>
      </c>
      <c r="N35" s="336">
        <f t="shared" si="35"/>
        <v>0</v>
      </c>
      <c r="O35" s="336">
        <f t="shared" si="35"/>
        <v>0</v>
      </c>
      <c r="P35" s="336">
        <f t="shared" si="35"/>
        <v>0</v>
      </c>
      <c r="Q35" s="336">
        <f t="shared" si="35"/>
        <v>0</v>
      </c>
      <c r="R35" s="336">
        <f t="shared" si="35"/>
        <v>0</v>
      </c>
      <c r="S35" s="336">
        <f t="shared" si="35"/>
        <v>0</v>
      </c>
      <c r="T35" s="336">
        <f t="shared" si="35"/>
        <v>0</v>
      </c>
      <c r="U35" s="129">
        <v>1.0</v>
      </c>
      <c r="V35" s="347" t="s">
        <v>105</v>
      </c>
      <c r="W35" s="347" t="s">
        <v>270</v>
      </c>
      <c r="X35" s="43">
        <v>1.0</v>
      </c>
      <c r="Y35" s="347">
        <v>2.0</v>
      </c>
      <c r="Z35" s="347" t="s">
        <v>96</v>
      </c>
      <c r="AA35" s="348"/>
      <c r="AB35" s="156">
        <v>165.0</v>
      </c>
      <c r="AC35" s="159"/>
      <c r="AD35" s="2"/>
      <c r="AE35" s="159"/>
      <c r="AF35" s="159"/>
      <c r="AG35" s="2"/>
      <c r="AH35" s="159"/>
      <c r="AI35" s="159"/>
      <c r="AJ35" s="2"/>
      <c r="AK35" s="159"/>
      <c r="AL35" s="2"/>
      <c r="AM35" s="159"/>
      <c r="AN35" s="2"/>
      <c r="AO35" s="159"/>
      <c r="AP35" s="393">
        <f t="shared" si="22"/>
        <v>0</v>
      </c>
      <c r="AQ35" s="350" t="str">
        <f t="shared" si="23"/>
        <v>No</v>
      </c>
      <c r="AR35" s="51"/>
      <c r="AS35" s="406">
        <v>1.0</v>
      </c>
      <c r="AT35" s="163">
        <f t="shared" si="24"/>
        <v>0</v>
      </c>
      <c r="AU35" s="51"/>
      <c r="AV35" s="295"/>
      <c r="AW35" s="295"/>
      <c r="AX35" s="295"/>
      <c r="AY35" s="295"/>
      <c r="AZ35" s="295"/>
      <c r="BA35" s="295"/>
      <c r="BB35" s="295"/>
      <c r="BC35" s="295"/>
    </row>
    <row r="36" ht="82.5" customHeight="1">
      <c r="A36" s="2"/>
      <c r="B36" s="164" t="s">
        <v>271</v>
      </c>
      <c r="C36" s="344"/>
      <c r="D36" s="352" t="s">
        <v>272</v>
      </c>
      <c r="E36" s="167"/>
      <c r="F36" s="404">
        <v>4.14</v>
      </c>
      <c r="G36" s="335">
        <f t="shared" si="20"/>
        <v>0</v>
      </c>
      <c r="H36" s="336">
        <f t="shared" ref="H36:T36" si="36">AC36*$X$36</f>
        <v>0</v>
      </c>
      <c r="I36" s="336">
        <f t="shared" si="36"/>
        <v>0</v>
      </c>
      <c r="J36" s="336">
        <f t="shared" si="36"/>
        <v>0</v>
      </c>
      <c r="K36" s="336">
        <f t="shared" si="36"/>
        <v>0</v>
      </c>
      <c r="L36" s="336">
        <f t="shared" si="36"/>
        <v>0</v>
      </c>
      <c r="M36" s="336">
        <f t="shared" si="36"/>
        <v>0</v>
      </c>
      <c r="N36" s="336">
        <f t="shared" si="36"/>
        <v>0</v>
      </c>
      <c r="O36" s="336">
        <f t="shared" si="36"/>
        <v>0</v>
      </c>
      <c r="P36" s="336">
        <f t="shared" si="36"/>
        <v>0</v>
      </c>
      <c r="Q36" s="336">
        <f t="shared" si="36"/>
        <v>0</v>
      </c>
      <c r="R36" s="336">
        <f t="shared" si="36"/>
        <v>0</v>
      </c>
      <c r="S36" s="336">
        <f t="shared" si="36"/>
        <v>0</v>
      </c>
      <c r="T36" s="336">
        <f t="shared" si="36"/>
        <v>0</v>
      </c>
      <c r="U36" s="129">
        <v>1.0</v>
      </c>
      <c r="V36" s="353" t="s">
        <v>105</v>
      </c>
      <c r="W36" s="353" t="s">
        <v>273</v>
      </c>
      <c r="X36" s="354">
        <v>1.0</v>
      </c>
      <c r="Y36" s="353">
        <v>2.0</v>
      </c>
      <c r="Z36" s="353" t="s">
        <v>96</v>
      </c>
      <c r="AA36" s="355"/>
      <c r="AB36" s="156">
        <v>165.0</v>
      </c>
      <c r="AC36" s="172"/>
      <c r="AD36" s="171"/>
      <c r="AE36" s="172"/>
      <c r="AF36" s="172"/>
      <c r="AG36" s="171"/>
      <c r="AH36" s="172"/>
      <c r="AI36" s="172"/>
      <c r="AJ36" s="171"/>
      <c r="AK36" s="172"/>
      <c r="AL36" s="171"/>
      <c r="AM36" s="172"/>
      <c r="AN36" s="171"/>
      <c r="AO36" s="172"/>
      <c r="AP36" s="391">
        <f t="shared" si="22"/>
        <v>0</v>
      </c>
      <c r="AQ36" s="405" t="str">
        <f t="shared" si="23"/>
        <v>No</v>
      </c>
      <c r="AR36" s="51"/>
      <c r="AS36" s="406">
        <v>1.0</v>
      </c>
      <c r="AT36" s="163">
        <f t="shared" si="24"/>
        <v>0</v>
      </c>
      <c r="AU36" s="51"/>
      <c r="AV36" s="295"/>
      <c r="AW36" s="295"/>
      <c r="AX36" s="295"/>
      <c r="AY36" s="295"/>
      <c r="AZ36" s="295"/>
      <c r="BA36" s="295"/>
      <c r="BB36" s="295"/>
      <c r="BC36" s="295"/>
    </row>
    <row r="37" ht="82.5" customHeight="1">
      <c r="A37" s="2"/>
      <c r="B37" s="150" t="s">
        <v>274</v>
      </c>
      <c r="C37" s="344"/>
      <c r="D37" s="69" t="s">
        <v>275</v>
      </c>
      <c r="E37" s="67"/>
      <c r="F37" s="404">
        <v>5.03</v>
      </c>
      <c r="G37" s="335">
        <f t="shared" si="20"/>
        <v>0</v>
      </c>
      <c r="H37" s="336">
        <f t="shared" ref="H37:T37" si="37">AC37*$X$37</f>
        <v>0</v>
      </c>
      <c r="I37" s="336">
        <f t="shared" si="37"/>
        <v>0</v>
      </c>
      <c r="J37" s="336">
        <f t="shared" si="37"/>
        <v>0</v>
      </c>
      <c r="K37" s="336">
        <f t="shared" si="37"/>
        <v>0</v>
      </c>
      <c r="L37" s="336">
        <f t="shared" si="37"/>
        <v>0</v>
      </c>
      <c r="M37" s="336">
        <f t="shared" si="37"/>
        <v>0</v>
      </c>
      <c r="N37" s="336">
        <f t="shared" si="37"/>
        <v>0</v>
      </c>
      <c r="O37" s="336">
        <f t="shared" si="37"/>
        <v>0</v>
      </c>
      <c r="P37" s="336">
        <f t="shared" si="37"/>
        <v>0</v>
      </c>
      <c r="Q37" s="336">
        <f t="shared" si="37"/>
        <v>0</v>
      </c>
      <c r="R37" s="336">
        <f t="shared" si="37"/>
        <v>0</v>
      </c>
      <c r="S37" s="336">
        <f t="shared" si="37"/>
        <v>0</v>
      </c>
      <c r="T37" s="336">
        <f t="shared" si="37"/>
        <v>0</v>
      </c>
      <c r="U37" s="129">
        <v>1.0</v>
      </c>
      <c r="V37" s="347" t="s">
        <v>105</v>
      </c>
      <c r="W37" s="347" t="s">
        <v>276</v>
      </c>
      <c r="X37" s="43">
        <v>1.0</v>
      </c>
      <c r="Y37" s="347">
        <v>2.0</v>
      </c>
      <c r="Z37" s="347" t="s">
        <v>96</v>
      </c>
      <c r="AA37" s="348"/>
      <c r="AB37" s="156">
        <v>165.0</v>
      </c>
      <c r="AC37" s="159"/>
      <c r="AD37" s="2"/>
      <c r="AE37" s="159"/>
      <c r="AF37" s="159"/>
      <c r="AG37" s="2"/>
      <c r="AH37" s="159"/>
      <c r="AI37" s="159"/>
      <c r="AJ37" s="2"/>
      <c r="AK37" s="159"/>
      <c r="AL37" s="2"/>
      <c r="AM37" s="159"/>
      <c r="AN37" s="2"/>
      <c r="AO37" s="159"/>
      <c r="AP37" s="393">
        <f t="shared" si="22"/>
        <v>0</v>
      </c>
      <c r="AQ37" s="350" t="str">
        <f t="shared" si="23"/>
        <v>No</v>
      </c>
      <c r="AR37" s="51"/>
      <c r="AS37" s="406">
        <v>1.0</v>
      </c>
      <c r="AT37" s="163">
        <f t="shared" si="24"/>
        <v>0</v>
      </c>
      <c r="AU37" s="51"/>
      <c r="AV37" s="295"/>
      <c r="AW37" s="295"/>
      <c r="AX37" s="295"/>
      <c r="AY37" s="295"/>
      <c r="AZ37" s="295"/>
      <c r="BA37" s="295"/>
      <c r="BB37" s="295"/>
      <c r="BC37" s="295"/>
    </row>
    <row r="38" ht="82.5" customHeight="1">
      <c r="A38" s="2"/>
      <c r="B38" s="164" t="s">
        <v>277</v>
      </c>
      <c r="C38" s="344"/>
      <c r="D38" s="352" t="s">
        <v>278</v>
      </c>
      <c r="E38" s="167"/>
      <c r="F38" s="404">
        <v>5.68</v>
      </c>
      <c r="G38" s="335">
        <f t="shared" si="20"/>
        <v>0</v>
      </c>
      <c r="H38" s="336">
        <f t="shared" ref="H38:T38" si="38">AC38*$X$38</f>
        <v>0</v>
      </c>
      <c r="I38" s="336">
        <f t="shared" si="38"/>
        <v>0</v>
      </c>
      <c r="J38" s="336">
        <f t="shared" si="38"/>
        <v>0</v>
      </c>
      <c r="K38" s="336">
        <f t="shared" si="38"/>
        <v>0</v>
      </c>
      <c r="L38" s="336">
        <f t="shared" si="38"/>
        <v>0</v>
      </c>
      <c r="M38" s="336">
        <f t="shared" si="38"/>
        <v>0</v>
      </c>
      <c r="N38" s="336">
        <f t="shared" si="38"/>
        <v>0</v>
      </c>
      <c r="O38" s="336">
        <f t="shared" si="38"/>
        <v>0</v>
      </c>
      <c r="P38" s="336">
        <f t="shared" si="38"/>
        <v>0</v>
      </c>
      <c r="Q38" s="336">
        <f t="shared" si="38"/>
        <v>0</v>
      </c>
      <c r="R38" s="336">
        <f t="shared" si="38"/>
        <v>0</v>
      </c>
      <c r="S38" s="336">
        <f t="shared" si="38"/>
        <v>0</v>
      </c>
      <c r="T38" s="336">
        <f t="shared" si="38"/>
        <v>0</v>
      </c>
      <c r="U38" s="129">
        <v>1.0</v>
      </c>
      <c r="V38" s="353" t="s">
        <v>105</v>
      </c>
      <c r="W38" s="353" t="s">
        <v>279</v>
      </c>
      <c r="X38" s="354">
        <v>1.0</v>
      </c>
      <c r="Y38" s="353">
        <v>2.0</v>
      </c>
      <c r="Z38" s="353" t="s">
        <v>96</v>
      </c>
      <c r="AA38" s="355"/>
      <c r="AB38" s="156">
        <v>165.0</v>
      </c>
      <c r="AC38" s="172"/>
      <c r="AD38" s="171"/>
      <c r="AE38" s="172"/>
      <c r="AF38" s="172"/>
      <c r="AG38" s="171"/>
      <c r="AH38" s="172"/>
      <c r="AI38" s="172"/>
      <c r="AJ38" s="171"/>
      <c r="AK38" s="172"/>
      <c r="AL38" s="171"/>
      <c r="AM38" s="172"/>
      <c r="AN38" s="171"/>
      <c r="AO38" s="172"/>
      <c r="AP38" s="391">
        <f t="shared" si="22"/>
        <v>0</v>
      </c>
      <c r="AQ38" s="405" t="str">
        <f t="shared" si="23"/>
        <v>No</v>
      </c>
      <c r="AR38" s="51"/>
      <c r="AS38" s="406">
        <v>1.0</v>
      </c>
      <c r="AT38" s="163">
        <f t="shared" si="24"/>
        <v>0</v>
      </c>
      <c r="AU38" s="51"/>
      <c r="AV38" s="295"/>
      <c r="AW38" s="295"/>
      <c r="AX38" s="295"/>
      <c r="AY38" s="295"/>
      <c r="AZ38" s="295"/>
      <c r="BA38" s="295"/>
      <c r="BB38" s="295"/>
      <c r="BC38" s="295"/>
    </row>
    <row r="39" ht="82.5" customHeight="1">
      <c r="A39" s="2"/>
      <c r="B39" s="150" t="s">
        <v>280</v>
      </c>
      <c r="C39" s="344"/>
      <c r="D39" s="69" t="s">
        <v>281</v>
      </c>
      <c r="E39" s="67"/>
      <c r="F39" s="404">
        <v>5.7</v>
      </c>
      <c r="G39" s="335">
        <f t="shared" si="20"/>
        <v>0</v>
      </c>
      <c r="H39" s="336">
        <f t="shared" ref="H39:T39" si="39">AC39*$X$39</f>
        <v>0</v>
      </c>
      <c r="I39" s="336">
        <f t="shared" si="39"/>
        <v>0</v>
      </c>
      <c r="J39" s="336">
        <f t="shared" si="39"/>
        <v>0</v>
      </c>
      <c r="K39" s="336">
        <f t="shared" si="39"/>
        <v>0</v>
      </c>
      <c r="L39" s="336">
        <f t="shared" si="39"/>
        <v>0</v>
      </c>
      <c r="M39" s="336">
        <f t="shared" si="39"/>
        <v>0</v>
      </c>
      <c r="N39" s="336">
        <f t="shared" si="39"/>
        <v>0</v>
      </c>
      <c r="O39" s="336">
        <f t="shared" si="39"/>
        <v>0</v>
      </c>
      <c r="P39" s="336">
        <f t="shared" si="39"/>
        <v>0</v>
      </c>
      <c r="Q39" s="336">
        <f t="shared" si="39"/>
        <v>0</v>
      </c>
      <c r="R39" s="336">
        <f t="shared" si="39"/>
        <v>0</v>
      </c>
      <c r="S39" s="336">
        <f t="shared" si="39"/>
        <v>0</v>
      </c>
      <c r="T39" s="336">
        <f t="shared" si="39"/>
        <v>0</v>
      </c>
      <c r="U39" s="129">
        <v>1.0</v>
      </c>
      <c r="V39" s="347" t="s">
        <v>133</v>
      </c>
      <c r="W39" s="347" t="s">
        <v>282</v>
      </c>
      <c r="X39" s="43">
        <v>1.0</v>
      </c>
      <c r="Y39" s="347">
        <v>6.0</v>
      </c>
      <c r="Z39" s="347" t="s">
        <v>96</v>
      </c>
      <c r="AA39" s="348"/>
      <c r="AB39" s="156">
        <v>275.0</v>
      </c>
      <c r="AC39" s="159"/>
      <c r="AD39" s="2"/>
      <c r="AE39" s="159"/>
      <c r="AF39" s="159"/>
      <c r="AG39" s="2"/>
      <c r="AH39" s="159"/>
      <c r="AI39" s="159"/>
      <c r="AJ39" s="2"/>
      <c r="AK39" s="159"/>
      <c r="AL39" s="2"/>
      <c r="AM39" s="159"/>
      <c r="AN39" s="2"/>
      <c r="AO39" s="159"/>
      <c r="AP39" s="393">
        <f t="shared" si="22"/>
        <v>0</v>
      </c>
      <c r="AQ39" s="350" t="str">
        <f t="shared" si="23"/>
        <v>No</v>
      </c>
      <c r="AR39" s="51"/>
      <c r="AS39" s="406">
        <v>1.0</v>
      </c>
      <c r="AT39" s="163">
        <f t="shared" si="24"/>
        <v>0</v>
      </c>
      <c r="AU39" s="51"/>
      <c r="AV39" s="295"/>
      <c r="AW39" s="295"/>
      <c r="AX39" s="295"/>
      <c r="AY39" s="295"/>
      <c r="AZ39" s="295"/>
      <c r="BA39" s="295"/>
      <c r="BB39" s="295"/>
      <c r="BC39" s="295"/>
    </row>
    <row r="40" ht="82.5" customHeight="1">
      <c r="A40" s="2"/>
      <c r="B40" s="164" t="s">
        <v>283</v>
      </c>
      <c r="C40" s="344"/>
      <c r="D40" s="352" t="s">
        <v>284</v>
      </c>
      <c r="E40" s="167"/>
      <c r="F40" s="404">
        <v>6.67</v>
      </c>
      <c r="G40" s="335">
        <f t="shared" si="20"/>
        <v>0</v>
      </c>
      <c r="H40" s="336">
        <f t="shared" ref="H40:T40" si="40">AC40*$X$40</f>
        <v>0</v>
      </c>
      <c r="I40" s="336">
        <f t="shared" si="40"/>
        <v>0</v>
      </c>
      <c r="J40" s="336">
        <f t="shared" si="40"/>
        <v>0</v>
      </c>
      <c r="K40" s="336">
        <f t="shared" si="40"/>
        <v>0</v>
      </c>
      <c r="L40" s="336">
        <f t="shared" si="40"/>
        <v>0</v>
      </c>
      <c r="M40" s="336">
        <f t="shared" si="40"/>
        <v>0</v>
      </c>
      <c r="N40" s="336">
        <f t="shared" si="40"/>
        <v>0</v>
      </c>
      <c r="O40" s="336">
        <f t="shared" si="40"/>
        <v>0</v>
      </c>
      <c r="P40" s="336">
        <f t="shared" si="40"/>
        <v>0</v>
      </c>
      <c r="Q40" s="336">
        <f t="shared" si="40"/>
        <v>0</v>
      </c>
      <c r="R40" s="336">
        <f t="shared" si="40"/>
        <v>0</v>
      </c>
      <c r="S40" s="336">
        <f t="shared" si="40"/>
        <v>0</v>
      </c>
      <c r="T40" s="336">
        <f t="shared" si="40"/>
        <v>0</v>
      </c>
      <c r="U40" s="129">
        <v>1.0</v>
      </c>
      <c r="V40" s="353" t="s">
        <v>133</v>
      </c>
      <c r="W40" s="353" t="s">
        <v>285</v>
      </c>
      <c r="X40" s="354">
        <v>1.0</v>
      </c>
      <c r="Y40" s="353">
        <v>6.0</v>
      </c>
      <c r="Z40" s="353" t="s">
        <v>96</v>
      </c>
      <c r="AA40" s="355"/>
      <c r="AB40" s="156">
        <v>275.0</v>
      </c>
      <c r="AC40" s="172"/>
      <c r="AD40" s="171"/>
      <c r="AE40" s="172"/>
      <c r="AF40" s="172"/>
      <c r="AG40" s="171"/>
      <c r="AH40" s="172"/>
      <c r="AI40" s="172"/>
      <c r="AJ40" s="171"/>
      <c r="AK40" s="172"/>
      <c r="AL40" s="171"/>
      <c r="AM40" s="172"/>
      <c r="AN40" s="171"/>
      <c r="AO40" s="172"/>
      <c r="AP40" s="391">
        <f t="shared" si="22"/>
        <v>0</v>
      </c>
      <c r="AQ40" s="405" t="str">
        <f t="shared" si="23"/>
        <v>No</v>
      </c>
      <c r="AR40" s="51"/>
      <c r="AS40" s="406">
        <v>1.0</v>
      </c>
      <c r="AT40" s="163">
        <f t="shared" si="24"/>
        <v>0</v>
      </c>
      <c r="AU40" s="51"/>
      <c r="AV40" s="295"/>
      <c r="AW40" s="295"/>
      <c r="AX40" s="295"/>
      <c r="AY40" s="295"/>
      <c r="AZ40" s="295"/>
      <c r="BA40" s="295"/>
      <c r="BB40" s="295"/>
      <c r="BC40" s="295"/>
    </row>
    <row r="41" ht="82.5" customHeight="1">
      <c r="A41" s="2"/>
      <c r="B41" s="150" t="s">
        <v>286</v>
      </c>
      <c r="C41" s="344"/>
      <c r="D41" s="69" t="s">
        <v>287</v>
      </c>
      <c r="E41" s="67"/>
      <c r="F41" s="404">
        <v>8.01</v>
      </c>
      <c r="G41" s="335">
        <f t="shared" si="20"/>
        <v>0</v>
      </c>
      <c r="H41" s="336">
        <f t="shared" ref="H41:T41" si="41">AC41*$X$41</f>
        <v>0</v>
      </c>
      <c r="I41" s="336">
        <f t="shared" si="41"/>
        <v>0</v>
      </c>
      <c r="J41" s="336">
        <f t="shared" si="41"/>
        <v>0</v>
      </c>
      <c r="K41" s="336">
        <f t="shared" si="41"/>
        <v>0</v>
      </c>
      <c r="L41" s="336">
        <f t="shared" si="41"/>
        <v>0</v>
      </c>
      <c r="M41" s="336">
        <f t="shared" si="41"/>
        <v>0</v>
      </c>
      <c r="N41" s="336">
        <f t="shared" si="41"/>
        <v>0</v>
      </c>
      <c r="O41" s="336">
        <f t="shared" si="41"/>
        <v>0</v>
      </c>
      <c r="P41" s="336">
        <f t="shared" si="41"/>
        <v>0</v>
      </c>
      <c r="Q41" s="336">
        <f t="shared" si="41"/>
        <v>0</v>
      </c>
      <c r="R41" s="336">
        <f t="shared" si="41"/>
        <v>0</v>
      </c>
      <c r="S41" s="336">
        <f t="shared" si="41"/>
        <v>0</v>
      </c>
      <c r="T41" s="336">
        <f t="shared" si="41"/>
        <v>0</v>
      </c>
      <c r="U41" s="129">
        <v>1.0</v>
      </c>
      <c r="V41" s="347" t="s">
        <v>133</v>
      </c>
      <c r="W41" s="347" t="s">
        <v>288</v>
      </c>
      <c r="X41" s="43">
        <v>1.0</v>
      </c>
      <c r="Y41" s="347">
        <v>6.0</v>
      </c>
      <c r="Z41" s="347" t="s">
        <v>96</v>
      </c>
      <c r="AA41" s="348"/>
      <c r="AB41" s="156">
        <v>275.0</v>
      </c>
      <c r="AC41" s="159"/>
      <c r="AD41" s="2"/>
      <c r="AE41" s="159"/>
      <c r="AF41" s="159"/>
      <c r="AG41" s="2"/>
      <c r="AH41" s="159"/>
      <c r="AI41" s="159"/>
      <c r="AJ41" s="2"/>
      <c r="AK41" s="159"/>
      <c r="AL41" s="2"/>
      <c r="AM41" s="159"/>
      <c r="AN41" s="2"/>
      <c r="AO41" s="159"/>
      <c r="AP41" s="393">
        <f t="shared" si="22"/>
        <v>0</v>
      </c>
      <c r="AQ41" s="350" t="str">
        <f t="shared" si="23"/>
        <v>No</v>
      </c>
      <c r="AR41" s="51"/>
      <c r="AS41" s="406">
        <v>1.0</v>
      </c>
      <c r="AT41" s="163">
        <f t="shared" si="24"/>
        <v>0</v>
      </c>
      <c r="AU41" s="51"/>
      <c r="AV41" s="295"/>
      <c r="AW41" s="295"/>
      <c r="AX41" s="295"/>
      <c r="AY41" s="295"/>
      <c r="AZ41" s="295"/>
      <c r="BA41" s="295"/>
      <c r="BB41" s="295"/>
      <c r="BC41" s="295"/>
    </row>
    <row r="42" ht="82.5" customHeight="1">
      <c r="A42" s="2"/>
      <c r="B42" s="164" t="s">
        <v>289</v>
      </c>
      <c r="C42" s="344"/>
      <c r="D42" s="352" t="s">
        <v>290</v>
      </c>
      <c r="E42" s="167"/>
      <c r="F42" s="404">
        <v>9.07</v>
      </c>
      <c r="G42" s="335">
        <f t="shared" si="20"/>
        <v>0</v>
      </c>
      <c r="H42" s="336">
        <f t="shared" ref="H42:T42" si="42">AC42*$X$42</f>
        <v>0</v>
      </c>
      <c r="I42" s="336">
        <f t="shared" si="42"/>
        <v>0</v>
      </c>
      <c r="J42" s="336">
        <f t="shared" si="42"/>
        <v>0</v>
      </c>
      <c r="K42" s="336">
        <f t="shared" si="42"/>
        <v>0</v>
      </c>
      <c r="L42" s="336">
        <f t="shared" si="42"/>
        <v>0</v>
      </c>
      <c r="M42" s="336">
        <f t="shared" si="42"/>
        <v>0</v>
      </c>
      <c r="N42" s="336">
        <f t="shared" si="42"/>
        <v>0</v>
      </c>
      <c r="O42" s="336">
        <f t="shared" si="42"/>
        <v>0</v>
      </c>
      <c r="P42" s="336">
        <f t="shared" si="42"/>
        <v>0</v>
      </c>
      <c r="Q42" s="336">
        <f t="shared" si="42"/>
        <v>0</v>
      </c>
      <c r="R42" s="336">
        <f t="shared" si="42"/>
        <v>0</v>
      </c>
      <c r="S42" s="336">
        <f t="shared" si="42"/>
        <v>0</v>
      </c>
      <c r="T42" s="336">
        <f t="shared" si="42"/>
        <v>0</v>
      </c>
      <c r="U42" s="129">
        <v>1.0</v>
      </c>
      <c r="V42" s="353" t="s">
        <v>133</v>
      </c>
      <c r="W42" s="353" t="s">
        <v>291</v>
      </c>
      <c r="X42" s="354">
        <v>1.0</v>
      </c>
      <c r="Y42" s="353">
        <v>6.0</v>
      </c>
      <c r="Z42" s="353" t="s">
        <v>96</v>
      </c>
      <c r="AA42" s="355"/>
      <c r="AB42" s="156">
        <v>275.0</v>
      </c>
      <c r="AC42" s="172"/>
      <c r="AD42" s="171"/>
      <c r="AE42" s="172"/>
      <c r="AF42" s="172"/>
      <c r="AG42" s="171"/>
      <c r="AH42" s="172"/>
      <c r="AI42" s="172"/>
      <c r="AJ42" s="171"/>
      <c r="AK42" s="172"/>
      <c r="AL42" s="171"/>
      <c r="AM42" s="172"/>
      <c r="AN42" s="171"/>
      <c r="AO42" s="172"/>
      <c r="AP42" s="391">
        <f t="shared" si="22"/>
        <v>0</v>
      </c>
      <c r="AQ42" s="405" t="str">
        <f t="shared" si="23"/>
        <v>No</v>
      </c>
      <c r="AR42" s="51"/>
      <c r="AS42" s="406">
        <v>1.0</v>
      </c>
      <c r="AT42" s="163">
        <f t="shared" si="24"/>
        <v>0</v>
      </c>
      <c r="AU42" s="51"/>
      <c r="AV42" s="295"/>
      <c r="AW42" s="295"/>
      <c r="AX42" s="295"/>
      <c r="AY42" s="295"/>
      <c r="AZ42" s="295"/>
      <c r="BA42" s="295"/>
      <c r="BB42" s="295"/>
      <c r="BC42" s="295"/>
    </row>
    <row r="43" ht="82.5" customHeight="1">
      <c r="A43" s="2"/>
      <c r="B43" s="150" t="s">
        <v>292</v>
      </c>
      <c r="C43" s="344"/>
      <c r="D43" s="69" t="s">
        <v>293</v>
      </c>
      <c r="E43" s="67"/>
      <c r="F43" s="404">
        <v>9.95</v>
      </c>
      <c r="G43" s="335">
        <f t="shared" si="20"/>
        <v>0</v>
      </c>
      <c r="H43" s="336">
        <f t="shared" ref="H43:T43" si="43">AC43*$X$43</f>
        <v>0</v>
      </c>
      <c r="I43" s="336">
        <f t="shared" si="43"/>
        <v>0</v>
      </c>
      <c r="J43" s="336">
        <f t="shared" si="43"/>
        <v>0</v>
      </c>
      <c r="K43" s="336">
        <f t="shared" si="43"/>
        <v>0</v>
      </c>
      <c r="L43" s="336">
        <f t="shared" si="43"/>
        <v>0</v>
      </c>
      <c r="M43" s="336">
        <f t="shared" si="43"/>
        <v>0</v>
      </c>
      <c r="N43" s="336">
        <f t="shared" si="43"/>
        <v>0</v>
      </c>
      <c r="O43" s="336">
        <f t="shared" si="43"/>
        <v>0</v>
      </c>
      <c r="P43" s="336">
        <f t="shared" si="43"/>
        <v>0</v>
      </c>
      <c r="Q43" s="336">
        <f t="shared" si="43"/>
        <v>0</v>
      </c>
      <c r="R43" s="336">
        <f t="shared" si="43"/>
        <v>0</v>
      </c>
      <c r="S43" s="336">
        <f t="shared" si="43"/>
        <v>0</v>
      </c>
      <c r="T43" s="336">
        <f t="shared" si="43"/>
        <v>0</v>
      </c>
      <c r="U43" s="129">
        <v>1.0</v>
      </c>
      <c r="V43" s="347" t="s">
        <v>294</v>
      </c>
      <c r="W43" s="347" t="s">
        <v>295</v>
      </c>
      <c r="X43" s="43">
        <v>1.0</v>
      </c>
      <c r="Y43" s="347">
        <v>14.0</v>
      </c>
      <c r="Z43" s="347" t="s">
        <v>96</v>
      </c>
      <c r="AA43" s="348"/>
      <c r="AB43" s="156">
        <v>320.0</v>
      </c>
      <c r="AC43" s="159"/>
      <c r="AD43" s="2"/>
      <c r="AE43" s="159"/>
      <c r="AF43" s="159"/>
      <c r="AG43" s="2"/>
      <c r="AH43" s="159"/>
      <c r="AI43" s="159"/>
      <c r="AJ43" s="2"/>
      <c r="AK43" s="159"/>
      <c r="AL43" s="2"/>
      <c r="AM43" s="159"/>
      <c r="AN43" s="2"/>
      <c r="AO43" s="159"/>
      <c r="AP43" s="393">
        <f t="shared" si="22"/>
        <v>0</v>
      </c>
      <c r="AQ43" s="350" t="str">
        <f t="shared" si="23"/>
        <v>No</v>
      </c>
      <c r="AR43" s="51"/>
      <c r="AS43" s="406">
        <v>1.0</v>
      </c>
      <c r="AT43" s="163">
        <f t="shared" si="24"/>
        <v>0</v>
      </c>
      <c r="AU43" s="51"/>
      <c r="AV43" s="295"/>
      <c r="AW43" s="295"/>
      <c r="AX43" s="295"/>
      <c r="AY43" s="295"/>
      <c r="AZ43" s="295"/>
      <c r="BA43" s="295"/>
      <c r="BB43" s="295"/>
      <c r="BC43" s="295"/>
    </row>
    <row r="44" ht="82.5" customHeight="1">
      <c r="A44" s="2"/>
      <c r="B44" s="164" t="s">
        <v>296</v>
      </c>
      <c r="C44" s="344"/>
      <c r="D44" s="352" t="s">
        <v>297</v>
      </c>
      <c r="E44" s="167"/>
      <c r="F44" s="404">
        <v>11.5</v>
      </c>
      <c r="G44" s="335">
        <f t="shared" si="20"/>
        <v>0</v>
      </c>
      <c r="H44" s="336">
        <f t="shared" ref="H44:T44" si="44">AC44*$X$44</f>
        <v>0</v>
      </c>
      <c r="I44" s="336">
        <f t="shared" si="44"/>
        <v>0</v>
      </c>
      <c r="J44" s="336">
        <f t="shared" si="44"/>
        <v>0</v>
      </c>
      <c r="K44" s="336">
        <f t="shared" si="44"/>
        <v>0</v>
      </c>
      <c r="L44" s="336">
        <f t="shared" si="44"/>
        <v>0</v>
      </c>
      <c r="M44" s="336">
        <f t="shared" si="44"/>
        <v>0</v>
      </c>
      <c r="N44" s="336">
        <f t="shared" si="44"/>
        <v>0</v>
      </c>
      <c r="O44" s="336">
        <f t="shared" si="44"/>
        <v>0</v>
      </c>
      <c r="P44" s="336">
        <f t="shared" si="44"/>
        <v>0</v>
      </c>
      <c r="Q44" s="336">
        <f t="shared" si="44"/>
        <v>0</v>
      </c>
      <c r="R44" s="336">
        <f t="shared" si="44"/>
        <v>0</v>
      </c>
      <c r="S44" s="336">
        <f t="shared" si="44"/>
        <v>0</v>
      </c>
      <c r="T44" s="336">
        <f t="shared" si="44"/>
        <v>0</v>
      </c>
      <c r="U44" s="129">
        <v>1.0</v>
      </c>
      <c r="V44" s="353" t="s">
        <v>294</v>
      </c>
      <c r="W44" s="353" t="s">
        <v>298</v>
      </c>
      <c r="X44" s="354">
        <v>1.0</v>
      </c>
      <c r="Y44" s="353">
        <v>14.0</v>
      </c>
      <c r="Z44" s="353" t="s">
        <v>96</v>
      </c>
      <c r="AA44" s="355"/>
      <c r="AB44" s="156">
        <v>330.0</v>
      </c>
      <c r="AC44" s="172"/>
      <c r="AD44" s="171"/>
      <c r="AE44" s="172"/>
      <c r="AF44" s="172"/>
      <c r="AG44" s="171"/>
      <c r="AH44" s="172"/>
      <c r="AI44" s="172"/>
      <c r="AJ44" s="171"/>
      <c r="AK44" s="172"/>
      <c r="AL44" s="171"/>
      <c r="AM44" s="172"/>
      <c r="AN44" s="171"/>
      <c r="AO44" s="172"/>
      <c r="AP44" s="391">
        <f t="shared" si="22"/>
        <v>0</v>
      </c>
      <c r="AQ44" s="405" t="str">
        <f t="shared" si="23"/>
        <v>No</v>
      </c>
      <c r="AR44" s="51"/>
      <c r="AS44" s="406">
        <v>1.0</v>
      </c>
      <c r="AT44" s="163">
        <f t="shared" si="24"/>
        <v>0</v>
      </c>
      <c r="AU44" s="51"/>
      <c r="AV44" s="295"/>
      <c r="AW44" s="295"/>
      <c r="AX44" s="295"/>
      <c r="AY44" s="295"/>
      <c r="AZ44" s="295"/>
      <c r="BA44" s="295"/>
      <c r="BB44" s="295"/>
      <c r="BC44" s="295"/>
    </row>
    <row r="45" ht="82.5" customHeight="1">
      <c r="A45" s="2"/>
      <c r="B45" s="150" t="s">
        <v>299</v>
      </c>
      <c r="C45" s="344"/>
      <c r="D45" s="69" t="s">
        <v>300</v>
      </c>
      <c r="E45" s="67"/>
      <c r="F45" s="404">
        <v>13.87</v>
      </c>
      <c r="G45" s="335">
        <f t="shared" si="20"/>
        <v>0</v>
      </c>
      <c r="H45" s="336">
        <f t="shared" ref="H45:T45" si="45">AC45*$X$45</f>
        <v>0</v>
      </c>
      <c r="I45" s="336">
        <f t="shared" si="45"/>
        <v>0</v>
      </c>
      <c r="J45" s="336">
        <f t="shared" si="45"/>
        <v>0</v>
      </c>
      <c r="K45" s="336">
        <f t="shared" si="45"/>
        <v>0</v>
      </c>
      <c r="L45" s="336">
        <f t="shared" si="45"/>
        <v>0</v>
      </c>
      <c r="M45" s="336">
        <f t="shared" si="45"/>
        <v>0</v>
      </c>
      <c r="N45" s="336">
        <f t="shared" si="45"/>
        <v>0</v>
      </c>
      <c r="O45" s="336">
        <f t="shared" si="45"/>
        <v>0</v>
      </c>
      <c r="P45" s="336">
        <f t="shared" si="45"/>
        <v>0</v>
      </c>
      <c r="Q45" s="336">
        <f t="shared" si="45"/>
        <v>0</v>
      </c>
      <c r="R45" s="336">
        <f t="shared" si="45"/>
        <v>0</v>
      </c>
      <c r="S45" s="336">
        <f t="shared" si="45"/>
        <v>0</v>
      </c>
      <c r="T45" s="336">
        <f t="shared" si="45"/>
        <v>0</v>
      </c>
      <c r="U45" s="129">
        <v>1.0</v>
      </c>
      <c r="V45" s="347" t="s">
        <v>294</v>
      </c>
      <c r="W45" s="347" t="s">
        <v>301</v>
      </c>
      <c r="X45" s="43">
        <v>1.0</v>
      </c>
      <c r="Y45" s="347">
        <v>14.0</v>
      </c>
      <c r="Z45" s="347" t="s">
        <v>96</v>
      </c>
      <c r="AA45" s="348"/>
      <c r="AB45" s="156">
        <v>350.0</v>
      </c>
      <c r="AC45" s="159"/>
      <c r="AD45" s="2"/>
      <c r="AE45" s="159"/>
      <c r="AF45" s="159"/>
      <c r="AG45" s="2"/>
      <c r="AH45" s="159"/>
      <c r="AI45" s="159"/>
      <c r="AJ45" s="2"/>
      <c r="AK45" s="159"/>
      <c r="AL45" s="2"/>
      <c r="AM45" s="159"/>
      <c r="AN45" s="2"/>
      <c r="AO45" s="159"/>
      <c r="AP45" s="393">
        <f t="shared" si="22"/>
        <v>0</v>
      </c>
      <c r="AQ45" s="350" t="str">
        <f t="shared" si="23"/>
        <v>No</v>
      </c>
      <c r="AR45" s="51"/>
      <c r="AS45" s="406">
        <v>1.0</v>
      </c>
      <c r="AT45" s="163">
        <f t="shared" si="24"/>
        <v>0</v>
      </c>
      <c r="AU45" s="51"/>
      <c r="AV45" s="295"/>
      <c r="AW45" s="295"/>
      <c r="AX45" s="295"/>
      <c r="AY45" s="295"/>
      <c r="AZ45" s="295"/>
      <c r="BA45" s="295"/>
      <c r="BB45" s="295"/>
      <c r="BC45" s="295"/>
    </row>
    <row r="46" ht="82.5" customHeight="1">
      <c r="A46" s="2"/>
      <c r="B46" s="164" t="s">
        <v>302</v>
      </c>
      <c r="C46" s="344"/>
      <c r="D46" s="352" t="s">
        <v>303</v>
      </c>
      <c r="E46" s="167"/>
      <c r="F46" s="404">
        <v>15.6</v>
      </c>
      <c r="G46" s="335">
        <f t="shared" si="20"/>
        <v>0</v>
      </c>
      <c r="H46" s="336">
        <f t="shared" ref="H46:T46" si="46">AC46*$X$46</f>
        <v>0</v>
      </c>
      <c r="I46" s="336">
        <f t="shared" si="46"/>
        <v>0</v>
      </c>
      <c r="J46" s="336">
        <f t="shared" si="46"/>
        <v>0</v>
      </c>
      <c r="K46" s="336">
        <f t="shared" si="46"/>
        <v>0</v>
      </c>
      <c r="L46" s="336">
        <f t="shared" si="46"/>
        <v>0</v>
      </c>
      <c r="M46" s="336">
        <f t="shared" si="46"/>
        <v>0</v>
      </c>
      <c r="N46" s="336">
        <f t="shared" si="46"/>
        <v>0</v>
      </c>
      <c r="O46" s="336">
        <f t="shared" si="46"/>
        <v>0</v>
      </c>
      <c r="P46" s="336">
        <f t="shared" si="46"/>
        <v>0</v>
      </c>
      <c r="Q46" s="336">
        <f t="shared" si="46"/>
        <v>0</v>
      </c>
      <c r="R46" s="336">
        <f t="shared" si="46"/>
        <v>0</v>
      </c>
      <c r="S46" s="336">
        <f t="shared" si="46"/>
        <v>0</v>
      </c>
      <c r="T46" s="336">
        <f t="shared" si="46"/>
        <v>0</v>
      </c>
      <c r="U46" s="129">
        <v>1.0</v>
      </c>
      <c r="V46" s="353" t="s">
        <v>294</v>
      </c>
      <c r="W46" s="353" t="s">
        <v>304</v>
      </c>
      <c r="X46" s="354">
        <v>1.0</v>
      </c>
      <c r="Y46" s="353">
        <v>18.0</v>
      </c>
      <c r="Z46" s="353" t="s">
        <v>96</v>
      </c>
      <c r="AA46" s="355"/>
      <c r="AB46" s="156">
        <v>390.0</v>
      </c>
      <c r="AC46" s="162"/>
      <c r="AD46" s="162"/>
      <c r="AE46" s="356"/>
      <c r="AF46" s="172"/>
      <c r="AG46" s="171"/>
      <c r="AH46" s="172"/>
      <c r="AI46" s="172"/>
      <c r="AJ46" s="171"/>
      <c r="AK46" s="172"/>
      <c r="AL46" s="171"/>
      <c r="AM46" s="172"/>
      <c r="AN46" s="171"/>
      <c r="AO46" s="172"/>
      <c r="AP46" s="395">
        <f t="shared" si="22"/>
        <v>0</v>
      </c>
      <c r="AQ46" s="359" t="str">
        <f t="shared" si="23"/>
        <v>No</v>
      </c>
      <c r="AR46" s="51"/>
      <c r="AS46" s="406">
        <v>1.0</v>
      </c>
      <c r="AT46" s="360">
        <f t="shared" si="24"/>
        <v>0</v>
      </c>
      <c r="AU46" s="51"/>
      <c r="AV46" s="295"/>
      <c r="AW46" s="295"/>
      <c r="AX46" s="295"/>
      <c r="AY46" s="295"/>
      <c r="AZ46" s="295"/>
      <c r="BA46" s="295"/>
      <c r="BB46" s="295"/>
      <c r="BC46" s="295"/>
    </row>
    <row r="47" ht="82.5" customHeight="1">
      <c r="A47" s="2"/>
      <c r="B47" s="361" t="s">
        <v>305</v>
      </c>
      <c r="C47" s="407"/>
      <c r="D47" s="363" t="s">
        <v>306</v>
      </c>
      <c r="E47" s="180"/>
      <c r="F47" s="364">
        <f>SUM(F23:F46)</f>
        <v>115.02</v>
      </c>
      <c r="G47" s="335">
        <f t="shared" si="20"/>
        <v>0</v>
      </c>
      <c r="H47" s="336">
        <f t="shared" ref="H47:T47" si="47">AC47*$X$47</f>
        <v>0</v>
      </c>
      <c r="I47" s="336">
        <f t="shared" si="47"/>
        <v>0</v>
      </c>
      <c r="J47" s="336">
        <f t="shared" si="47"/>
        <v>0</v>
      </c>
      <c r="K47" s="336">
        <f t="shared" si="47"/>
        <v>0</v>
      </c>
      <c r="L47" s="336">
        <f t="shared" si="47"/>
        <v>0</v>
      </c>
      <c r="M47" s="336">
        <f t="shared" si="47"/>
        <v>0</v>
      </c>
      <c r="N47" s="336">
        <f t="shared" si="47"/>
        <v>0</v>
      </c>
      <c r="O47" s="336">
        <f t="shared" si="47"/>
        <v>0</v>
      </c>
      <c r="P47" s="336">
        <f t="shared" si="47"/>
        <v>0</v>
      </c>
      <c r="Q47" s="336">
        <f t="shared" si="47"/>
        <v>0</v>
      </c>
      <c r="R47" s="336">
        <f t="shared" si="47"/>
        <v>0</v>
      </c>
      <c r="S47" s="336">
        <f t="shared" si="47"/>
        <v>0</v>
      </c>
      <c r="T47" s="336">
        <f t="shared" si="47"/>
        <v>0</v>
      </c>
      <c r="U47" s="365">
        <f>SUM(U23:U46)</f>
        <v>24</v>
      </c>
      <c r="V47" s="366" t="s">
        <v>307</v>
      </c>
      <c r="W47" s="366"/>
      <c r="X47" s="396">
        <v>24.0</v>
      </c>
      <c r="Y47" s="366">
        <f>SUM(Y23:Y46)</f>
        <v>92</v>
      </c>
      <c r="Z47" s="366" t="s">
        <v>96</v>
      </c>
      <c r="AA47" s="369"/>
      <c r="AB47" s="370">
        <f>SUM(AB23:AB46)</f>
        <v>4238</v>
      </c>
      <c r="AC47" s="408"/>
      <c r="AD47" s="184"/>
      <c r="AE47" s="187"/>
      <c r="AF47" s="187"/>
      <c r="AG47" s="186"/>
      <c r="AH47" s="187"/>
      <c r="AI47" s="187"/>
      <c r="AJ47" s="186"/>
      <c r="AK47" s="187"/>
      <c r="AL47" s="186"/>
      <c r="AM47" s="187"/>
      <c r="AN47" s="186"/>
      <c r="AO47" s="187"/>
      <c r="AP47" s="397">
        <f t="shared" si="22"/>
        <v>0</v>
      </c>
      <c r="AQ47" s="372" t="str">
        <f t="shared" si="23"/>
        <v>No</v>
      </c>
      <c r="AR47" s="51"/>
      <c r="AS47" s="373">
        <v>24.0</v>
      </c>
      <c r="AT47" s="374">
        <f t="shared" si="24"/>
        <v>0</v>
      </c>
      <c r="AU47" s="51"/>
      <c r="AV47" s="295"/>
      <c r="AW47" s="295"/>
      <c r="AX47" s="295"/>
      <c r="AY47" s="295"/>
      <c r="AZ47" s="295"/>
      <c r="BA47" s="295"/>
      <c r="BB47" s="295"/>
      <c r="BC47" s="295"/>
    </row>
    <row r="48" ht="169.5" customHeight="1">
      <c r="B48" s="41"/>
      <c r="C48" s="42"/>
      <c r="D48" s="69"/>
      <c r="E48" s="44"/>
      <c r="F48" s="45"/>
      <c r="G48" s="335">
        <f t="shared" si="20"/>
        <v>0</v>
      </c>
      <c r="H48" s="336"/>
      <c r="I48" s="409"/>
      <c r="J48" s="410"/>
      <c r="K48" s="411"/>
      <c r="L48" s="412"/>
      <c r="M48" s="413"/>
      <c r="N48" s="414"/>
      <c r="O48" s="415"/>
      <c r="P48" s="416"/>
      <c r="Q48" s="417"/>
      <c r="R48" s="418"/>
      <c r="S48" s="419"/>
      <c r="T48" s="420"/>
      <c r="U48" s="45"/>
      <c r="V48" s="49"/>
      <c r="W48" s="49"/>
      <c r="X48" s="49"/>
      <c r="Y48" s="49"/>
      <c r="Z48" s="49"/>
      <c r="AA48" s="49"/>
      <c r="AB48" s="328" t="s">
        <v>308</v>
      </c>
      <c r="AC48" s="380"/>
      <c r="AD48" s="380"/>
      <c r="AE48" s="380"/>
      <c r="AF48" s="380"/>
      <c r="AG48" s="380"/>
      <c r="AH48" s="380"/>
      <c r="AI48" s="380"/>
      <c r="AJ48" s="380"/>
      <c r="AK48" s="380"/>
      <c r="AL48" s="51"/>
      <c r="AM48" s="380"/>
      <c r="AN48" s="380"/>
      <c r="AO48" s="380"/>
      <c r="AP48" s="421"/>
      <c r="AQ48" s="379"/>
      <c r="AR48" s="42"/>
      <c r="AS48" s="42"/>
      <c r="AT48" s="380"/>
      <c r="AU48" s="42"/>
      <c r="AV48" s="214"/>
      <c r="AW48" s="214"/>
      <c r="AX48" s="214"/>
      <c r="AY48" s="214"/>
      <c r="AZ48" s="214"/>
      <c r="BA48" s="214"/>
      <c r="BB48" s="214"/>
      <c r="BC48" s="214"/>
    </row>
    <row r="49" ht="83.25" customHeight="1">
      <c r="A49" s="2"/>
      <c r="B49" s="422" t="s">
        <v>309</v>
      </c>
      <c r="C49" s="423"/>
      <c r="D49" s="382" t="s">
        <v>310</v>
      </c>
      <c r="E49" s="125"/>
      <c r="F49" s="399">
        <v>11.35</v>
      </c>
      <c r="G49" s="335">
        <f t="shared" si="20"/>
        <v>0</v>
      </c>
      <c r="H49" s="336">
        <f t="shared" ref="H49:T49" si="48">AC49*$X$49</f>
        <v>0</v>
      </c>
      <c r="I49" s="336">
        <f t="shared" si="48"/>
        <v>0</v>
      </c>
      <c r="J49" s="336">
        <f t="shared" si="48"/>
        <v>0</v>
      </c>
      <c r="K49" s="336">
        <f t="shared" si="48"/>
        <v>0</v>
      </c>
      <c r="L49" s="336">
        <f t="shared" si="48"/>
        <v>0</v>
      </c>
      <c r="M49" s="336">
        <f t="shared" si="48"/>
        <v>0</v>
      </c>
      <c r="N49" s="336">
        <f t="shared" si="48"/>
        <v>0</v>
      </c>
      <c r="O49" s="336">
        <f t="shared" si="48"/>
        <v>0</v>
      </c>
      <c r="P49" s="336">
        <f t="shared" si="48"/>
        <v>0</v>
      </c>
      <c r="Q49" s="336">
        <f t="shared" si="48"/>
        <v>0</v>
      </c>
      <c r="R49" s="336">
        <f t="shared" si="48"/>
        <v>0</v>
      </c>
      <c r="S49" s="336">
        <f t="shared" si="48"/>
        <v>0</v>
      </c>
      <c r="T49" s="336">
        <f t="shared" si="48"/>
        <v>0</v>
      </c>
      <c r="U49" s="399">
        <v>1.0</v>
      </c>
      <c r="V49" s="400" t="s">
        <v>220</v>
      </c>
      <c r="W49" s="424" t="s">
        <v>311</v>
      </c>
      <c r="X49" s="400">
        <v>1.0</v>
      </c>
      <c r="Y49" s="400">
        <v>8.0</v>
      </c>
      <c r="Z49" s="400" t="s">
        <v>96</v>
      </c>
      <c r="AA49" s="400"/>
      <c r="AB49" s="425">
        <v>410.0</v>
      </c>
      <c r="AC49" s="426"/>
      <c r="AD49" s="423"/>
      <c r="AE49" s="426"/>
      <c r="AF49" s="197"/>
      <c r="AG49" s="426"/>
      <c r="AH49" s="426"/>
      <c r="AI49" s="426"/>
      <c r="AJ49" s="426"/>
      <c r="AK49" s="426"/>
      <c r="AL49" s="423"/>
      <c r="AM49" s="426"/>
      <c r="AN49" s="426"/>
      <c r="AO49" s="427"/>
      <c r="AP49" s="378">
        <f t="shared" ref="AP49:AP54" si="50">AB49*SUM(AC49:AO49)</f>
        <v>0</v>
      </c>
      <c r="AQ49" s="402" t="str">
        <f t="shared" ref="AQ49:AQ54" si="51">IF(SUM(AC49:AO49)&gt;0,"Yes","No")</f>
        <v>No</v>
      </c>
      <c r="AR49" s="51"/>
      <c r="AS49" s="403">
        <v>1.0</v>
      </c>
      <c r="AT49" s="149">
        <f t="shared" ref="AT49:AT54" si="52">AS49*SUM(AC49:AO49)</f>
        <v>0</v>
      </c>
      <c r="AU49" s="51"/>
      <c r="AV49" s="295"/>
      <c r="AW49" s="295"/>
      <c r="AX49" s="295"/>
      <c r="AY49" s="295"/>
      <c r="AZ49" s="295"/>
      <c r="BA49" s="295"/>
      <c r="BB49" s="295"/>
      <c r="BC49" s="295"/>
    </row>
    <row r="50" ht="83.25" customHeight="1">
      <c r="A50" s="2"/>
      <c r="B50" s="428" t="s">
        <v>312</v>
      </c>
      <c r="C50" s="51"/>
      <c r="D50" s="352" t="s">
        <v>313</v>
      </c>
      <c r="E50" s="167"/>
      <c r="F50" s="129">
        <v>7.75</v>
      </c>
      <c r="G50" s="335">
        <f t="shared" si="20"/>
        <v>0</v>
      </c>
      <c r="H50" s="336">
        <f t="shared" ref="H50:T50" si="49">AC50*$X$50</f>
        <v>0</v>
      </c>
      <c r="I50" s="336">
        <f t="shared" si="49"/>
        <v>0</v>
      </c>
      <c r="J50" s="336">
        <f t="shared" si="49"/>
        <v>0</v>
      </c>
      <c r="K50" s="336">
        <f t="shared" si="49"/>
        <v>0</v>
      </c>
      <c r="L50" s="336">
        <f t="shared" si="49"/>
        <v>0</v>
      </c>
      <c r="M50" s="336">
        <f t="shared" si="49"/>
        <v>0</v>
      </c>
      <c r="N50" s="336">
        <f t="shared" si="49"/>
        <v>0</v>
      </c>
      <c r="O50" s="336">
        <f t="shared" si="49"/>
        <v>0</v>
      </c>
      <c r="P50" s="336">
        <f t="shared" si="49"/>
        <v>0</v>
      </c>
      <c r="Q50" s="336">
        <f t="shared" si="49"/>
        <v>0</v>
      </c>
      <c r="R50" s="336">
        <f t="shared" si="49"/>
        <v>0</v>
      </c>
      <c r="S50" s="336">
        <f t="shared" si="49"/>
        <v>0</v>
      </c>
      <c r="T50" s="336">
        <f t="shared" si="49"/>
        <v>0</v>
      </c>
      <c r="U50" s="129">
        <v>1.0</v>
      </c>
      <c r="V50" s="354" t="s">
        <v>294</v>
      </c>
      <c r="W50" s="429" t="s">
        <v>314</v>
      </c>
      <c r="X50" s="354">
        <v>1.0</v>
      </c>
      <c r="Y50" s="354">
        <v>4.0</v>
      </c>
      <c r="Z50" s="354" t="s">
        <v>96</v>
      </c>
      <c r="AA50" s="43"/>
      <c r="AB50" s="156">
        <v>360.0</v>
      </c>
      <c r="AC50" s="172"/>
      <c r="AD50" s="163"/>
      <c r="AE50" s="172"/>
      <c r="AF50" s="172"/>
      <c r="AG50" s="172"/>
      <c r="AH50" s="172"/>
      <c r="AI50" s="172"/>
      <c r="AJ50" s="163"/>
      <c r="AK50" s="163"/>
      <c r="AL50" s="163"/>
      <c r="AM50" s="163"/>
      <c r="AN50" s="172"/>
      <c r="AO50" s="171"/>
      <c r="AP50" s="430">
        <f t="shared" si="50"/>
        <v>0</v>
      </c>
      <c r="AQ50" s="405" t="str">
        <f t="shared" si="51"/>
        <v>No</v>
      </c>
      <c r="AR50" s="51"/>
      <c r="AS50" s="406">
        <v>1.0</v>
      </c>
      <c r="AT50" s="163">
        <f t="shared" si="52"/>
        <v>0</v>
      </c>
      <c r="AU50" s="51"/>
      <c r="AV50" s="295"/>
      <c r="AW50" s="295"/>
      <c r="AX50" s="295"/>
      <c r="AY50" s="295"/>
      <c r="AZ50" s="295"/>
      <c r="BA50" s="295"/>
      <c r="BB50" s="295"/>
      <c r="BC50" s="295"/>
    </row>
    <row r="51" ht="83.25" customHeight="1">
      <c r="A51" s="2"/>
      <c r="B51" s="431" t="s">
        <v>315</v>
      </c>
      <c r="C51" s="51"/>
      <c r="D51" s="69" t="s">
        <v>316</v>
      </c>
      <c r="E51" s="67"/>
      <c r="F51" s="129">
        <v>5.55</v>
      </c>
      <c r="G51" s="335">
        <f t="shared" si="20"/>
        <v>0</v>
      </c>
      <c r="H51" s="336">
        <f t="shared" ref="H51:T51" si="53">AC51*$X$51</f>
        <v>0</v>
      </c>
      <c r="I51" s="336">
        <f t="shared" si="53"/>
        <v>0</v>
      </c>
      <c r="J51" s="336">
        <f t="shared" si="53"/>
        <v>0</v>
      </c>
      <c r="K51" s="336">
        <f t="shared" si="53"/>
        <v>0</v>
      </c>
      <c r="L51" s="336">
        <f t="shared" si="53"/>
        <v>0</v>
      </c>
      <c r="M51" s="336">
        <f t="shared" si="53"/>
        <v>0</v>
      </c>
      <c r="N51" s="336">
        <f t="shared" si="53"/>
        <v>0</v>
      </c>
      <c r="O51" s="336">
        <f t="shared" si="53"/>
        <v>0</v>
      </c>
      <c r="P51" s="336">
        <f t="shared" si="53"/>
        <v>0</v>
      </c>
      <c r="Q51" s="336">
        <f t="shared" si="53"/>
        <v>0</v>
      </c>
      <c r="R51" s="336">
        <f t="shared" si="53"/>
        <v>0</v>
      </c>
      <c r="S51" s="336">
        <f t="shared" si="53"/>
        <v>0</v>
      </c>
      <c r="T51" s="336">
        <f t="shared" si="53"/>
        <v>0</v>
      </c>
      <c r="U51" s="129">
        <v>1.0</v>
      </c>
      <c r="V51" s="43" t="s">
        <v>294</v>
      </c>
      <c r="W51" s="310" t="s">
        <v>317</v>
      </c>
      <c r="X51" s="43">
        <v>1.0</v>
      </c>
      <c r="Y51" s="43">
        <v>2.0</v>
      </c>
      <c r="Z51" s="43" t="s">
        <v>96</v>
      </c>
      <c r="AA51" s="43"/>
      <c r="AB51" s="156">
        <v>320.0</v>
      </c>
      <c r="AC51" s="197"/>
      <c r="AD51" s="432"/>
      <c r="AE51" s="197"/>
      <c r="AF51" s="197"/>
      <c r="AG51" s="197"/>
      <c r="AH51" s="197"/>
      <c r="AI51" s="432"/>
      <c r="AJ51" s="432"/>
      <c r="AK51" s="432"/>
      <c r="AL51" s="432"/>
      <c r="AM51" s="432"/>
      <c r="AN51" s="197"/>
      <c r="AO51" s="51"/>
      <c r="AP51" s="349">
        <f t="shared" si="50"/>
        <v>0</v>
      </c>
      <c r="AQ51" s="350" t="str">
        <f t="shared" si="51"/>
        <v>No</v>
      </c>
      <c r="AR51" s="51"/>
      <c r="AS51" s="406">
        <v>1.0</v>
      </c>
      <c r="AT51" s="163">
        <f t="shared" si="52"/>
        <v>0</v>
      </c>
      <c r="AU51" s="51"/>
      <c r="AV51" s="295"/>
      <c r="AW51" s="295"/>
      <c r="AX51" s="295"/>
      <c r="AY51" s="295"/>
      <c r="AZ51" s="295"/>
      <c r="BA51" s="295"/>
      <c r="BB51" s="295"/>
      <c r="BC51" s="295"/>
    </row>
    <row r="52" ht="83.25" customHeight="1">
      <c r="A52" s="2"/>
      <c r="B52" s="428" t="s">
        <v>318</v>
      </c>
      <c r="C52" s="51"/>
      <c r="D52" s="352" t="s">
        <v>319</v>
      </c>
      <c r="E52" s="167"/>
      <c r="F52" s="129">
        <v>3.42</v>
      </c>
      <c r="G52" s="335">
        <f t="shared" si="20"/>
        <v>0</v>
      </c>
      <c r="H52" s="336">
        <f t="shared" ref="H52:T52" si="54">AC52*$X$52</f>
        <v>0</v>
      </c>
      <c r="I52" s="336">
        <f t="shared" si="54"/>
        <v>0</v>
      </c>
      <c r="J52" s="336">
        <f t="shared" si="54"/>
        <v>0</v>
      </c>
      <c r="K52" s="336">
        <f t="shared" si="54"/>
        <v>0</v>
      </c>
      <c r="L52" s="336">
        <f t="shared" si="54"/>
        <v>0</v>
      </c>
      <c r="M52" s="336">
        <f t="shared" si="54"/>
        <v>0</v>
      </c>
      <c r="N52" s="336">
        <f t="shared" si="54"/>
        <v>0</v>
      </c>
      <c r="O52" s="336">
        <f t="shared" si="54"/>
        <v>0</v>
      </c>
      <c r="P52" s="336">
        <f t="shared" si="54"/>
        <v>0</v>
      </c>
      <c r="Q52" s="336">
        <f t="shared" si="54"/>
        <v>0</v>
      </c>
      <c r="R52" s="336">
        <f t="shared" si="54"/>
        <v>0</v>
      </c>
      <c r="S52" s="336">
        <f t="shared" si="54"/>
        <v>0</v>
      </c>
      <c r="T52" s="336">
        <f t="shared" si="54"/>
        <v>0</v>
      </c>
      <c r="U52" s="129">
        <v>1.0</v>
      </c>
      <c r="V52" s="354" t="s">
        <v>133</v>
      </c>
      <c r="W52" s="429" t="s">
        <v>320</v>
      </c>
      <c r="X52" s="354">
        <v>1.0</v>
      </c>
      <c r="Y52" s="354">
        <v>0.0</v>
      </c>
      <c r="Z52" s="354" t="s">
        <v>96</v>
      </c>
      <c r="AA52" s="43"/>
      <c r="AB52" s="156">
        <v>220.0</v>
      </c>
      <c r="AC52" s="172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72"/>
      <c r="AO52" s="171"/>
      <c r="AP52" s="430">
        <f t="shared" si="50"/>
        <v>0</v>
      </c>
      <c r="AQ52" s="405" t="str">
        <f t="shared" si="51"/>
        <v>No</v>
      </c>
      <c r="AR52" s="51"/>
      <c r="AS52" s="406">
        <v>1.0</v>
      </c>
      <c r="AT52" s="163">
        <f t="shared" si="52"/>
        <v>0</v>
      </c>
      <c r="AU52" s="51"/>
      <c r="AV52" s="295"/>
      <c r="AW52" s="295"/>
      <c r="AX52" s="295"/>
      <c r="AY52" s="295"/>
      <c r="AZ52" s="295"/>
      <c r="BA52" s="295"/>
      <c r="BB52" s="295"/>
      <c r="BC52" s="295"/>
    </row>
    <row r="53" ht="83.25" customHeight="1">
      <c r="A53" s="2"/>
      <c r="B53" s="431" t="s">
        <v>321</v>
      </c>
      <c r="C53" s="51"/>
      <c r="D53" s="69" t="s">
        <v>322</v>
      </c>
      <c r="E53" s="67"/>
      <c r="F53" s="129">
        <v>2.2</v>
      </c>
      <c r="G53" s="335">
        <f t="shared" si="20"/>
        <v>0</v>
      </c>
      <c r="H53" s="336">
        <f t="shared" ref="H53:T53" si="55">AC53*$X$53</f>
        <v>0</v>
      </c>
      <c r="I53" s="336">
        <f t="shared" si="55"/>
        <v>0</v>
      </c>
      <c r="J53" s="336">
        <f t="shared" si="55"/>
        <v>0</v>
      </c>
      <c r="K53" s="336">
        <f t="shared" si="55"/>
        <v>0</v>
      </c>
      <c r="L53" s="336">
        <f t="shared" si="55"/>
        <v>0</v>
      </c>
      <c r="M53" s="336">
        <f t="shared" si="55"/>
        <v>0</v>
      </c>
      <c r="N53" s="336">
        <f t="shared" si="55"/>
        <v>0</v>
      </c>
      <c r="O53" s="336">
        <f t="shared" si="55"/>
        <v>0</v>
      </c>
      <c r="P53" s="336">
        <f t="shared" si="55"/>
        <v>0</v>
      </c>
      <c r="Q53" s="336">
        <f t="shared" si="55"/>
        <v>0</v>
      </c>
      <c r="R53" s="336">
        <f t="shared" si="55"/>
        <v>0</v>
      </c>
      <c r="S53" s="336">
        <f t="shared" si="55"/>
        <v>0</v>
      </c>
      <c r="T53" s="336">
        <f t="shared" si="55"/>
        <v>0</v>
      </c>
      <c r="U53" s="129">
        <v>1.0</v>
      </c>
      <c r="V53" s="43" t="s">
        <v>105</v>
      </c>
      <c r="W53" s="310" t="s">
        <v>323</v>
      </c>
      <c r="X53" s="43">
        <v>1.0</v>
      </c>
      <c r="Y53" s="43">
        <v>0.0</v>
      </c>
      <c r="Z53" s="43" t="s">
        <v>96</v>
      </c>
      <c r="AA53" s="43"/>
      <c r="AB53" s="433">
        <v>160.0</v>
      </c>
      <c r="AC53" s="197"/>
      <c r="AD53" s="434"/>
      <c r="AE53" s="435"/>
      <c r="AF53" s="435"/>
      <c r="AG53" s="434"/>
      <c r="AH53" s="435"/>
      <c r="AI53" s="435"/>
      <c r="AJ53" s="435"/>
      <c r="AK53" s="435"/>
      <c r="AL53" s="434"/>
      <c r="AM53" s="435"/>
      <c r="AN53" s="436"/>
      <c r="AO53" s="436"/>
      <c r="AP53" s="437">
        <f t="shared" si="50"/>
        <v>0</v>
      </c>
      <c r="AQ53" s="390" t="str">
        <f t="shared" si="51"/>
        <v>No</v>
      </c>
      <c r="AR53" s="51"/>
      <c r="AS53" s="406">
        <v>1.0</v>
      </c>
      <c r="AT53" s="360">
        <f t="shared" si="52"/>
        <v>0</v>
      </c>
      <c r="AU53" s="51"/>
      <c r="AV53" s="295"/>
      <c r="AW53" s="295"/>
      <c r="AX53" s="295"/>
      <c r="AY53" s="295"/>
      <c r="AZ53" s="295"/>
      <c r="BA53" s="295"/>
      <c r="BB53" s="295"/>
      <c r="BC53" s="295"/>
    </row>
    <row r="54" ht="83.25" customHeight="1">
      <c r="A54" s="2"/>
      <c r="B54" s="361" t="s">
        <v>324</v>
      </c>
      <c r="C54" s="438"/>
      <c r="D54" s="363" t="s">
        <v>325</v>
      </c>
      <c r="E54" s="396"/>
      <c r="F54" s="439">
        <f>SUM(F49:F53)</f>
        <v>30.27</v>
      </c>
      <c r="G54" s="335">
        <f t="shared" si="20"/>
        <v>0</v>
      </c>
      <c r="H54" s="336">
        <f t="shared" ref="H54:T54" si="56">AC54*$X$54</f>
        <v>0</v>
      </c>
      <c r="I54" s="336">
        <f t="shared" si="56"/>
        <v>0</v>
      </c>
      <c r="J54" s="336">
        <f t="shared" si="56"/>
        <v>0</v>
      </c>
      <c r="K54" s="336">
        <f t="shared" si="56"/>
        <v>0</v>
      </c>
      <c r="L54" s="336">
        <f t="shared" si="56"/>
        <v>0</v>
      </c>
      <c r="M54" s="336">
        <f t="shared" si="56"/>
        <v>0</v>
      </c>
      <c r="N54" s="336">
        <f t="shared" si="56"/>
        <v>0</v>
      </c>
      <c r="O54" s="336">
        <f t="shared" si="56"/>
        <v>0</v>
      </c>
      <c r="P54" s="336">
        <f t="shared" si="56"/>
        <v>0</v>
      </c>
      <c r="Q54" s="336">
        <f t="shared" si="56"/>
        <v>0</v>
      </c>
      <c r="R54" s="336">
        <f t="shared" si="56"/>
        <v>0</v>
      </c>
      <c r="S54" s="336">
        <f t="shared" si="56"/>
        <v>0</v>
      </c>
      <c r="T54" s="336">
        <f t="shared" si="56"/>
        <v>0</v>
      </c>
      <c r="U54" s="439">
        <f>SUM(U49:U53)</f>
        <v>5</v>
      </c>
      <c r="V54" s="396" t="s">
        <v>326</v>
      </c>
      <c r="W54" s="396"/>
      <c r="X54" s="396">
        <v>5.0</v>
      </c>
      <c r="Y54" s="396">
        <f>SUM(Y49:Y53)</f>
        <v>14</v>
      </c>
      <c r="Z54" s="396" t="s">
        <v>96</v>
      </c>
      <c r="AA54" s="440"/>
      <c r="AB54" s="183">
        <f>SUM(AB49:AB53)</f>
        <v>1470</v>
      </c>
      <c r="AC54" s="441"/>
      <c r="AD54" s="186"/>
      <c r="AE54" s="187"/>
      <c r="AF54" s="187"/>
      <c r="AG54" s="186"/>
      <c r="AH54" s="187"/>
      <c r="AI54" s="187"/>
      <c r="AJ54" s="187"/>
      <c r="AK54" s="374"/>
      <c r="AL54" s="186"/>
      <c r="AM54" s="187"/>
      <c r="AN54" s="187"/>
      <c r="AO54" s="187"/>
      <c r="AP54" s="397">
        <f t="shared" si="50"/>
        <v>0</v>
      </c>
      <c r="AQ54" s="372" t="str">
        <f t="shared" si="51"/>
        <v>No</v>
      </c>
      <c r="AR54" s="51"/>
      <c r="AS54" s="373">
        <v>5.0</v>
      </c>
      <c r="AT54" s="374">
        <f t="shared" si="52"/>
        <v>0</v>
      </c>
      <c r="AU54" s="51"/>
      <c r="AV54" s="295"/>
      <c r="AW54" s="295"/>
      <c r="AX54" s="295"/>
      <c r="AY54" s="295"/>
      <c r="AZ54" s="295"/>
      <c r="BA54" s="295"/>
      <c r="BB54" s="295"/>
      <c r="BC54" s="295"/>
    </row>
    <row r="55" ht="169.5" customHeight="1">
      <c r="B55" s="442"/>
      <c r="C55" s="54"/>
      <c r="D55" s="376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54"/>
      <c r="AA55" s="49"/>
      <c r="AB55" s="328" t="s">
        <v>327</v>
      </c>
      <c r="AC55" s="380"/>
      <c r="AD55" s="443"/>
      <c r="AE55" s="444"/>
      <c r="AF55" s="445"/>
      <c r="AG55" s="376"/>
      <c r="AH55" s="330"/>
      <c r="AI55" s="330"/>
      <c r="AJ55" s="330"/>
      <c r="AK55" s="54"/>
      <c r="AL55" s="380"/>
      <c r="AM55" s="443"/>
      <c r="AN55" s="444"/>
      <c r="AO55" s="444"/>
      <c r="AP55" s="444"/>
      <c r="AQ55" s="445"/>
      <c r="AR55" s="42"/>
      <c r="AS55" s="42"/>
      <c r="AT55" s="380"/>
      <c r="AU55" s="42"/>
      <c r="AV55" s="214"/>
      <c r="AW55" s="214"/>
      <c r="AX55" s="214"/>
      <c r="AY55" s="214"/>
      <c r="AZ55" s="214"/>
      <c r="BA55" s="214"/>
      <c r="BB55" s="214"/>
      <c r="BC55" s="214"/>
    </row>
    <row r="56" ht="83.25" customHeight="1">
      <c r="A56" s="446"/>
      <c r="B56" s="447" t="s">
        <v>328</v>
      </c>
      <c r="C56" s="400"/>
      <c r="D56" s="333" t="s">
        <v>329</v>
      </c>
      <c r="E56" s="339"/>
      <c r="F56" s="448">
        <v>22.5</v>
      </c>
      <c r="G56" s="335">
        <f t="shared" ref="G56:G61" si="58">SUM(AC56:AO56)*F56</f>
        <v>0</v>
      </c>
      <c r="H56" s="336">
        <f t="shared" ref="H56:T56" si="57">AC56*$X$56</f>
        <v>0</v>
      </c>
      <c r="I56" s="336">
        <f t="shared" si="57"/>
        <v>0</v>
      </c>
      <c r="J56" s="336">
        <f t="shared" si="57"/>
        <v>0</v>
      </c>
      <c r="K56" s="336">
        <f t="shared" si="57"/>
        <v>0</v>
      </c>
      <c r="L56" s="336">
        <f t="shared" si="57"/>
        <v>0</v>
      </c>
      <c r="M56" s="336">
        <f t="shared" si="57"/>
        <v>0</v>
      </c>
      <c r="N56" s="336">
        <f t="shared" si="57"/>
        <v>0</v>
      </c>
      <c r="O56" s="336">
        <f t="shared" si="57"/>
        <v>0</v>
      </c>
      <c r="P56" s="336">
        <f t="shared" si="57"/>
        <v>0</v>
      </c>
      <c r="Q56" s="336">
        <f t="shared" si="57"/>
        <v>0</v>
      </c>
      <c r="R56" s="336">
        <f t="shared" si="57"/>
        <v>0</v>
      </c>
      <c r="S56" s="336">
        <f t="shared" si="57"/>
        <v>0</v>
      </c>
      <c r="T56" s="336">
        <f t="shared" si="57"/>
        <v>0</v>
      </c>
      <c r="U56" s="448">
        <v>1.0</v>
      </c>
      <c r="V56" s="339" t="s">
        <v>294</v>
      </c>
      <c r="W56" s="339" t="s">
        <v>330</v>
      </c>
      <c r="X56" s="339">
        <v>1.0</v>
      </c>
      <c r="Y56" s="339">
        <v>16.0</v>
      </c>
      <c r="Z56" s="339" t="s">
        <v>96</v>
      </c>
      <c r="AA56" s="400"/>
      <c r="AB56" s="425">
        <v>600.0</v>
      </c>
      <c r="AC56" s="146"/>
      <c r="AD56" s="145"/>
      <c r="AE56" s="146"/>
      <c r="AF56" s="146"/>
      <c r="AG56" s="145"/>
      <c r="AH56" s="146"/>
      <c r="AI56" s="146"/>
      <c r="AJ56" s="146"/>
      <c r="AK56" s="146"/>
      <c r="AL56" s="145"/>
      <c r="AM56" s="146"/>
      <c r="AN56" s="146"/>
      <c r="AO56" s="146"/>
      <c r="AP56" s="341">
        <f t="shared" ref="AP56:AP61" si="60">AB56*SUM(AC56:AO56)</f>
        <v>0</v>
      </c>
      <c r="AQ56" s="342" t="str">
        <f t="shared" ref="AQ56:AQ61" si="61">IF(SUM(AC56:AO56)&gt;0,"Yes","No")</f>
        <v>No</v>
      </c>
      <c r="AR56" s="43"/>
      <c r="AS56" s="403">
        <v>1.0</v>
      </c>
      <c r="AT56" s="149">
        <f t="shared" ref="AT56:AT61" si="62">AS56*SUM(AC56:AO56)</f>
        <v>0</v>
      </c>
      <c r="AU56" s="43"/>
      <c r="AV56" s="449"/>
      <c r="AW56" s="449"/>
      <c r="AX56" s="449"/>
      <c r="AY56" s="449"/>
      <c r="AZ56" s="449"/>
      <c r="BA56" s="449"/>
      <c r="BB56" s="449"/>
      <c r="BC56" s="449"/>
    </row>
    <row r="57" ht="83.25" customHeight="1">
      <c r="A57" s="446"/>
      <c r="B57" s="431" t="s">
        <v>331</v>
      </c>
      <c r="C57" s="43"/>
      <c r="D57" s="69" t="s">
        <v>332</v>
      </c>
      <c r="E57" s="43"/>
      <c r="F57" s="450">
        <v>13.74</v>
      </c>
      <c r="G57" s="335">
        <f t="shared" si="58"/>
        <v>0</v>
      </c>
      <c r="H57" s="336">
        <f t="shared" ref="H57:T57" si="59">AC57*$X$57</f>
        <v>0</v>
      </c>
      <c r="I57" s="336">
        <f t="shared" si="59"/>
        <v>0</v>
      </c>
      <c r="J57" s="336">
        <f t="shared" si="59"/>
        <v>0</v>
      </c>
      <c r="K57" s="336">
        <f t="shared" si="59"/>
        <v>0</v>
      </c>
      <c r="L57" s="336">
        <f t="shared" si="59"/>
        <v>0</v>
      </c>
      <c r="M57" s="336">
        <f t="shared" si="59"/>
        <v>0</v>
      </c>
      <c r="N57" s="336">
        <f t="shared" si="59"/>
        <v>0</v>
      </c>
      <c r="O57" s="336">
        <f t="shared" si="59"/>
        <v>0</v>
      </c>
      <c r="P57" s="336">
        <f t="shared" si="59"/>
        <v>0</v>
      </c>
      <c r="Q57" s="336">
        <f t="shared" si="59"/>
        <v>0</v>
      </c>
      <c r="R57" s="336">
        <f t="shared" si="59"/>
        <v>0</v>
      </c>
      <c r="S57" s="336">
        <f t="shared" si="59"/>
        <v>0</v>
      </c>
      <c r="T57" s="336">
        <f t="shared" si="59"/>
        <v>0</v>
      </c>
      <c r="U57" s="450">
        <v>1.0</v>
      </c>
      <c r="V57" s="43" t="s">
        <v>133</v>
      </c>
      <c r="W57" s="43" t="s">
        <v>333</v>
      </c>
      <c r="X57" s="43">
        <v>1.0</v>
      </c>
      <c r="Y57" s="43">
        <v>12.0</v>
      </c>
      <c r="Z57" s="43" t="s">
        <v>96</v>
      </c>
      <c r="AA57" s="43"/>
      <c r="AB57" s="156">
        <v>420.0</v>
      </c>
      <c r="AC57" s="197"/>
      <c r="AD57" s="432"/>
      <c r="AE57" s="197"/>
      <c r="AF57" s="197"/>
      <c r="AG57" s="197"/>
      <c r="AH57" s="197"/>
      <c r="AI57" s="197"/>
      <c r="AJ57" s="432"/>
      <c r="AK57" s="432"/>
      <c r="AL57" s="432"/>
      <c r="AM57" s="432"/>
      <c r="AN57" s="197"/>
      <c r="AO57" s="195"/>
      <c r="AP57" s="349">
        <f t="shared" si="60"/>
        <v>0</v>
      </c>
      <c r="AQ57" s="394" t="str">
        <f t="shared" si="61"/>
        <v>No</v>
      </c>
      <c r="AR57" s="451"/>
      <c r="AS57" s="406">
        <v>1.0</v>
      </c>
      <c r="AT57" s="163">
        <f t="shared" si="62"/>
        <v>0</v>
      </c>
      <c r="AU57" s="43"/>
      <c r="AV57" s="449"/>
      <c r="AW57" s="449"/>
      <c r="AX57" s="449"/>
      <c r="AY57" s="449"/>
      <c r="AZ57" s="449"/>
      <c r="BA57" s="449"/>
      <c r="BB57" s="449"/>
      <c r="BC57" s="449"/>
    </row>
    <row r="58" ht="83.25" customHeight="1">
      <c r="A58" s="446"/>
      <c r="B58" s="428" t="s">
        <v>334</v>
      </c>
      <c r="C58" s="43"/>
      <c r="D58" s="352" t="s">
        <v>335</v>
      </c>
      <c r="E58" s="354"/>
      <c r="F58" s="450">
        <v>9.03</v>
      </c>
      <c r="G58" s="335">
        <f t="shared" si="58"/>
        <v>0</v>
      </c>
      <c r="H58" s="336">
        <f t="shared" ref="H58:T58" si="63">AC58*$X$58</f>
        <v>0</v>
      </c>
      <c r="I58" s="336">
        <f t="shared" si="63"/>
        <v>0</v>
      </c>
      <c r="J58" s="336">
        <f t="shared" si="63"/>
        <v>0</v>
      </c>
      <c r="K58" s="336">
        <f t="shared" si="63"/>
        <v>0</v>
      </c>
      <c r="L58" s="336">
        <f t="shared" si="63"/>
        <v>0</v>
      </c>
      <c r="M58" s="336">
        <f t="shared" si="63"/>
        <v>0</v>
      </c>
      <c r="N58" s="336">
        <f t="shared" si="63"/>
        <v>0</v>
      </c>
      <c r="O58" s="336">
        <f t="shared" si="63"/>
        <v>0</v>
      </c>
      <c r="P58" s="336">
        <f t="shared" si="63"/>
        <v>0</v>
      </c>
      <c r="Q58" s="336">
        <f t="shared" si="63"/>
        <v>0</v>
      </c>
      <c r="R58" s="336">
        <f t="shared" si="63"/>
        <v>0</v>
      </c>
      <c r="S58" s="336">
        <f t="shared" si="63"/>
        <v>0</v>
      </c>
      <c r="T58" s="336">
        <f t="shared" si="63"/>
        <v>0</v>
      </c>
      <c r="U58" s="450">
        <v>1.0</v>
      </c>
      <c r="V58" s="354" t="s">
        <v>133</v>
      </c>
      <c r="W58" s="354" t="s">
        <v>336</v>
      </c>
      <c r="X58" s="354">
        <v>1.0</v>
      </c>
      <c r="Y58" s="354">
        <v>12.0</v>
      </c>
      <c r="Z58" s="354" t="s">
        <v>96</v>
      </c>
      <c r="AA58" s="43"/>
      <c r="AB58" s="156">
        <v>370.0</v>
      </c>
      <c r="AC58" s="172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72"/>
      <c r="AO58" s="162"/>
      <c r="AP58" s="430">
        <f t="shared" si="60"/>
        <v>0</v>
      </c>
      <c r="AQ58" s="392" t="str">
        <f t="shared" si="61"/>
        <v>No</v>
      </c>
      <c r="AR58" s="451"/>
      <c r="AS58" s="406">
        <v>1.0</v>
      </c>
      <c r="AT58" s="163">
        <f t="shared" si="62"/>
        <v>0</v>
      </c>
      <c r="AU58" s="43"/>
      <c r="AV58" s="449"/>
      <c r="AW58" s="449"/>
      <c r="AX58" s="449"/>
      <c r="AY58" s="449"/>
      <c r="AZ58" s="449"/>
      <c r="BA58" s="449"/>
      <c r="BB58" s="449"/>
      <c r="BC58" s="449"/>
    </row>
    <row r="59" ht="83.25" customHeight="1">
      <c r="A59" s="446"/>
      <c r="B59" s="431" t="s">
        <v>337</v>
      </c>
      <c r="C59" s="43"/>
      <c r="D59" s="69" t="s">
        <v>338</v>
      </c>
      <c r="E59" s="43"/>
      <c r="F59" s="450">
        <v>4.49</v>
      </c>
      <c r="G59" s="335">
        <f t="shared" si="58"/>
        <v>0</v>
      </c>
      <c r="H59" s="336">
        <f t="shared" ref="H59:T59" si="64">AC59*$X$59</f>
        <v>0</v>
      </c>
      <c r="I59" s="336">
        <f t="shared" si="64"/>
        <v>0</v>
      </c>
      <c r="J59" s="336">
        <f t="shared" si="64"/>
        <v>0</v>
      </c>
      <c r="K59" s="336">
        <f t="shared" si="64"/>
        <v>0</v>
      </c>
      <c r="L59" s="336">
        <f t="shared" si="64"/>
        <v>0</v>
      </c>
      <c r="M59" s="336">
        <f t="shared" si="64"/>
        <v>0</v>
      </c>
      <c r="N59" s="336">
        <f t="shared" si="64"/>
        <v>0</v>
      </c>
      <c r="O59" s="336">
        <f t="shared" si="64"/>
        <v>0</v>
      </c>
      <c r="P59" s="336">
        <f t="shared" si="64"/>
        <v>0</v>
      </c>
      <c r="Q59" s="336">
        <f t="shared" si="64"/>
        <v>0</v>
      </c>
      <c r="R59" s="336">
        <f t="shared" si="64"/>
        <v>0</v>
      </c>
      <c r="S59" s="336">
        <f t="shared" si="64"/>
        <v>0</v>
      </c>
      <c r="T59" s="336">
        <f t="shared" si="64"/>
        <v>0</v>
      </c>
      <c r="U59" s="450">
        <v>1.0</v>
      </c>
      <c r="V59" s="43" t="s">
        <v>105</v>
      </c>
      <c r="W59" s="43" t="s">
        <v>339</v>
      </c>
      <c r="X59" s="43">
        <v>1.0</v>
      </c>
      <c r="Y59" s="43">
        <v>1.0</v>
      </c>
      <c r="Z59" s="43" t="s">
        <v>96</v>
      </c>
      <c r="AA59" s="43"/>
      <c r="AB59" s="156">
        <v>260.0</v>
      </c>
      <c r="AC59" s="197"/>
      <c r="AD59" s="432"/>
      <c r="AE59" s="432"/>
      <c r="AF59" s="197"/>
      <c r="AG59" s="197"/>
      <c r="AH59" s="197"/>
      <c r="AI59" s="197"/>
      <c r="AJ59" s="432"/>
      <c r="AK59" s="432"/>
      <c r="AL59" s="432"/>
      <c r="AM59" s="432"/>
      <c r="AN59" s="197"/>
      <c r="AO59" s="51"/>
      <c r="AP59" s="349">
        <f t="shared" si="60"/>
        <v>0</v>
      </c>
      <c r="AQ59" s="394" t="str">
        <f t="shared" si="61"/>
        <v>No</v>
      </c>
      <c r="AR59" s="451"/>
      <c r="AS59" s="406">
        <v>1.0</v>
      </c>
      <c r="AT59" s="163">
        <f t="shared" si="62"/>
        <v>0</v>
      </c>
      <c r="AU59" s="43"/>
      <c r="AV59" s="449"/>
      <c r="AW59" s="449"/>
      <c r="AX59" s="449"/>
      <c r="AY59" s="449"/>
      <c r="AZ59" s="449"/>
      <c r="BA59" s="449"/>
      <c r="BB59" s="449"/>
      <c r="BC59" s="449"/>
    </row>
    <row r="60" ht="83.25" customHeight="1">
      <c r="A60" s="446"/>
      <c r="B60" s="428" t="s">
        <v>340</v>
      </c>
      <c r="C60" s="43"/>
      <c r="D60" s="352" t="s">
        <v>341</v>
      </c>
      <c r="E60" s="354"/>
      <c r="F60" s="450">
        <v>2.2</v>
      </c>
      <c r="G60" s="335">
        <f t="shared" si="58"/>
        <v>0</v>
      </c>
      <c r="H60" s="336">
        <f t="shared" ref="H60:T60" si="65">AC60*$X$60</f>
        <v>0</v>
      </c>
      <c r="I60" s="336">
        <f t="shared" si="65"/>
        <v>0</v>
      </c>
      <c r="J60" s="336">
        <f t="shared" si="65"/>
        <v>0</v>
      </c>
      <c r="K60" s="336">
        <f t="shared" si="65"/>
        <v>0</v>
      </c>
      <c r="L60" s="336">
        <f t="shared" si="65"/>
        <v>0</v>
      </c>
      <c r="M60" s="336">
        <f t="shared" si="65"/>
        <v>0</v>
      </c>
      <c r="N60" s="336">
        <f t="shared" si="65"/>
        <v>0</v>
      </c>
      <c r="O60" s="336">
        <f t="shared" si="65"/>
        <v>0</v>
      </c>
      <c r="P60" s="336">
        <f t="shared" si="65"/>
        <v>0</v>
      </c>
      <c r="Q60" s="336">
        <f t="shared" si="65"/>
        <v>0</v>
      </c>
      <c r="R60" s="336">
        <f t="shared" si="65"/>
        <v>0</v>
      </c>
      <c r="S60" s="336">
        <f t="shared" si="65"/>
        <v>0</v>
      </c>
      <c r="T60" s="336">
        <f t="shared" si="65"/>
        <v>0</v>
      </c>
      <c r="U60" s="450">
        <v>1.0</v>
      </c>
      <c r="V60" s="354" t="s">
        <v>94</v>
      </c>
      <c r="W60" s="354" t="s">
        <v>342</v>
      </c>
      <c r="X60" s="354">
        <v>1.0</v>
      </c>
      <c r="Y60" s="354">
        <v>0.0</v>
      </c>
      <c r="Z60" s="354" t="s">
        <v>96</v>
      </c>
      <c r="AA60" s="43"/>
      <c r="AB60" s="433">
        <v>170.0</v>
      </c>
      <c r="AC60" s="172"/>
      <c r="AD60" s="452"/>
      <c r="AE60" s="356"/>
      <c r="AF60" s="356"/>
      <c r="AG60" s="452"/>
      <c r="AH60" s="356"/>
      <c r="AI60" s="356"/>
      <c r="AJ60" s="360"/>
      <c r="AK60" s="360"/>
      <c r="AL60" s="452"/>
      <c r="AM60" s="356"/>
      <c r="AN60" s="357"/>
      <c r="AO60" s="357"/>
      <c r="AP60" s="358">
        <f t="shared" si="60"/>
        <v>0</v>
      </c>
      <c r="AQ60" s="359" t="str">
        <f t="shared" si="61"/>
        <v>No</v>
      </c>
      <c r="AR60" s="43"/>
      <c r="AS60" s="406">
        <v>1.0</v>
      </c>
      <c r="AT60" s="360">
        <f t="shared" si="62"/>
        <v>0</v>
      </c>
      <c r="AU60" s="43"/>
      <c r="AV60" s="449"/>
      <c r="AW60" s="449"/>
      <c r="AX60" s="449"/>
      <c r="AY60" s="449"/>
      <c r="AZ60" s="449"/>
      <c r="BA60" s="449"/>
      <c r="BB60" s="449"/>
      <c r="BC60" s="449"/>
    </row>
    <row r="61" ht="83.25" customHeight="1">
      <c r="A61" s="2"/>
      <c r="B61" s="361" t="s">
        <v>343</v>
      </c>
      <c r="C61" s="438"/>
      <c r="D61" s="363" t="s">
        <v>344</v>
      </c>
      <c r="E61" s="396"/>
      <c r="F61" s="439">
        <f>SUM(F56:F60)</f>
        <v>51.96</v>
      </c>
      <c r="G61" s="335">
        <f t="shared" si="58"/>
        <v>0</v>
      </c>
      <c r="H61" s="336">
        <f t="shared" ref="H61:T61" si="66">AC61*$X$61</f>
        <v>0</v>
      </c>
      <c r="I61" s="336">
        <f t="shared" si="66"/>
        <v>0</v>
      </c>
      <c r="J61" s="336">
        <f t="shared" si="66"/>
        <v>0</v>
      </c>
      <c r="K61" s="336">
        <f t="shared" si="66"/>
        <v>0</v>
      </c>
      <c r="L61" s="336">
        <f t="shared" si="66"/>
        <v>0</v>
      </c>
      <c r="M61" s="336">
        <f t="shared" si="66"/>
        <v>0</v>
      </c>
      <c r="N61" s="336">
        <f t="shared" si="66"/>
        <v>0</v>
      </c>
      <c r="O61" s="336">
        <f t="shared" si="66"/>
        <v>0</v>
      </c>
      <c r="P61" s="336">
        <f t="shared" si="66"/>
        <v>0</v>
      </c>
      <c r="Q61" s="336">
        <f t="shared" si="66"/>
        <v>0</v>
      </c>
      <c r="R61" s="336">
        <f t="shared" si="66"/>
        <v>0</v>
      </c>
      <c r="S61" s="336">
        <f t="shared" si="66"/>
        <v>0</v>
      </c>
      <c r="T61" s="336">
        <f t="shared" si="66"/>
        <v>0</v>
      </c>
      <c r="U61" s="439">
        <f>SUM(U56:U60)</f>
        <v>5</v>
      </c>
      <c r="V61" s="396" t="s">
        <v>345</v>
      </c>
      <c r="W61" s="396"/>
      <c r="X61" s="396">
        <v>5.0</v>
      </c>
      <c r="Y61" s="396">
        <f>SUM(Y56:Y60)</f>
        <v>41</v>
      </c>
      <c r="Z61" s="396" t="s">
        <v>96</v>
      </c>
      <c r="AA61" s="440"/>
      <c r="AB61" s="183">
        <f>SUM(AB56:AB60)</f>
        <v>1820</v>
      </c>
      <c r="AC61" s="441"/>
      <c r="AD61" s="186"/>
      <c r="AE61" s="187"/>
      <c r="AF61" s="187"/>
      <c r="AG61" s="186"/>
      <c r="AH61" s="187"/>
      <c r="AI61" s="187"/>
      <c r="AJ61" s="187"/>
      <c r="AK61" s="187"/>
      <c r="AL61" s="186"/>
      <c r="AM61" s="187"/>
      <c r="AN61" s="187"/>
      <c r="AO61" s="374"/>
      <c r="AP61" s="397">
        <f t="shared" si="60"/>
        <v>0</v>
      </c>
      <c r="AQ61" s="372" t="str">
        <f t="shared" si="61"/>
        <v>No</v>
      </c>
      <c r="AR61" s="51"/>
      <c r="AS61" s="373">
        <v>5.0</v>
      </c>
      <c r="AT61" s="374">
        <f t="shared" si="62"/>
        <v>0</v>
      </c>
      <c r="AU61" s="51"/>
      <c r="AV61" s="295"/>
      <c r="AW61" s="295"/>
      <c r="AX61" s="295"/>
      <c r="AY61" s="295"/>
      <c r="AZ61" s="295"/>
      <c r="BA61" s="295"/>
      <c r="BB61" s="295"/>
      <c r="BC61" s="295"/>
    </row>
    <row r="62" ht="169.5" customHeight="1">
      <c r="B62" s="376"/>
      <c r="C62" s="330"/>
      <c r="D62" s="330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54"/>
      <c r="AA62" s="49"/>
      <c r="AB62" s="328" t="s">
        <v>346</v>
      </c>
      <c r="AC62" s="380"/>
      <c r="AD62" s="380"/>
      <c r="AE62" s="380"/>
      <c r="AF62" s="380"/>
      <c r="AG62" s="380"/>
      <c r="AH62" s="380"/>
      <c r="AI62" s="380"/>
      <c r="AJ62" s="380"/>
      <c r="AK62" s="380"/>
      <c r="AL62" s="380"/>
      <c r="AM62" s="380"/>
      <c r="AN62" s="380"/>
      <c r="AO62" s="380"/>
      <c r="AP62" s="421"/>
      <c r="AQ62" s="379"/>
      <c r="AR62" s="42"/>
      <c r="AS62" s="42"/>
      <c r="AT62" s="380"/>
      <c r="AU62" s="42"/>
      <c r="AV62" s="214"/>
      <c r="AW62" s="214"/>
      <c r="AX62" s="214"/>
      <c r="AY62" s="214"/>
      <c r="AZ62" s="214"/>
      <c r="BA62" s="214"/>
      <c r="BB62" s="214"/>
      <c r="BC62" s="214"/>
    </row>
    <row r="63" ht="83.25" customHeight="1">
      <c r="A63" s="453"/>
      <c r="B63" s="422" t="s">
        <v>347</v>
      </c>
      <c r="C63" s="400"/>
      <c r="D63" s="382" t="s">
        <v>348</v>
      </c>
      <c r="E63" s="400"/>
      <c r="F63" s="448">
        <v>16.63</v>
      </c>
      <c r="G63" s="335">
        <f t="shared" ref="G63:G96" si="68">SUM(AC63:AO63)*F63</f>
        <v>0</v>
      </c>
      <c r="H63" s="336">
        <f t="shared" ref="H63:T63" si="67">AC63*$X$63</f>
        <v>0</v>
      </c>
      <c r="I63" s="336">
        <f t="shared" si="67"/>
        <v>0</v>
      </c>
      <c r="J63" s="336">
        <f t="shared" si="67"/>
        <v>0</v>
      </c>
      <c r="K63" s="336">
        <f t="shared" si="67"/>
        <v>0</v>
      </c>
      <c r="L63" s="336">
        <f t="shared" si="67"/>
        <v>0</v>
      </c>
      <c r="M63" s="336">
        <f t="shared" si="67"/>
        <v>0</v>
      </c>
      <c r="N63" s="336">
        <f t="shared" si="67"/>
        <v>0</v>
      </c>
      <c r="O63" s="336">
        <f t="shared" si="67"/>
        <v>0</v>
      </c>
      <c r="P63" s="336">
        <f t="shared" si="67"/>
        <v>0</v>
      </c>
      <c r="Q63" s="336">
        <f t="shared" si="67"/>
        <v>0</v>
      </c>
      <c r="R63" s="336">
        <f t="shared" si="67"/>
        <v>0</v>
      </c>
      <c r="S63" s="336">
        <f t="shared" si="67"/>
        <v>0</v>
      </c>
      <c r="T63" s="336">
        <f t="shared" si="67"/>
        <v>0</v>
      </c>
      <c r="U63" s="448">
        <v>1.0</v>
      </c>
      <c r="V63" s="400" t="s">
        <v>133</v>
      </c>
      <c r="W63" s="400" t="s">
        <v>349</v>
      </c>
      <c r="X63" s="400">
        <v>1.0</v>
      </c>
      <c r="Y63" s="400">
        <v>11.0</v>
      </c>
      <c r="Z63" s="400" t="s">
        <v>96</v>
      </c>
      <c r="AA63" s="400"/>
      <c r="AB63" s="425">
        <v>450.0</v>
      </c>
      <c r="AC63" s="426"/>
      <c r="AD63" s="423"/>
      <c r="AE63" s="426"/>
      <c r="AF63" s="426"/>
      <c r="AG63" s="423"/>
      <c r="AH63" s="426"/>
      <c r="AI63" s="426"/>
      <c r="AJ63" s="426"/>
      <c r="AK63" s="426"/>
      <c r="AL63" s="423"/>
      <c r="AM63" s="426"/>
      <c r="AN63" s="426"/>
      <c r="AO63" s="426"/>
      <c r="AP63" s="378">
        <f t="shared" ref="AP63:AP67" si="70">AB63*SUM(AC63:AO63)</f>
        <v>0</v>
      </c>
      <c r="AQ63" s="402" t="str">
        <f t="shared" ref="AQ63:AQ67" si="71">IF(SUM(AC63:AO63)&gt;0,"Yes","No")</f>
        <v>No</v>
      </c>
      <c r="AR63" s="49"/>
      <c r="AS63" s="403">
        <v>1.0</v>
      </c>
      <c r="AT63" s="149">
        <f t="shared" ref="AT63:AT67" si="72">AS63*SUM(AC63:AO63)</f>
        <v>0</v>
      </c>
      <c r="AU63" s="49"/>
      <c r="AV63" s="454"/>
      <c r="AW63" s="454"/>
      <c r="AX63" s="454"/>
      <c r="AY63" s="454"/>
      <c r="AZ63" s="454"/>
      <c r="BA63" s="454"/>
      <c r="BB63" s="454"/>
      <c r="BC63" s="454"/>
    </row>
    <row r="64" ht="83.25" customHeight="1">
      <c r="A64" s="453"/>
      <c r="B64" s="428" t="s">
        <v>350</v>
      </c>
      <c r="C64" s="43"/>
      <c r="D64" s="352" t="s">
        <v>351</v>
      </c>
      <c r="E64" s="354"/>
      <c r="F64" s="450">
        <v>11.81</v>
      </c>
      <c r="G64" s="335">
        <f t="shared" si="68"/>
        <v>0</v>
      </c>
      <c r="H64" s="336">
        <f t="shared" ref="H64:T64" si="69">AC64*$X$64</f>
        <v>0</v>
      </c>
      <c r="I64" s="336">
        <f t="shared" si="69"/>
        <v>0</v>
      </c>
      <c r="J64" s="336">
        <f t="shared" si="69"/>
        <v>0</v>
      </c>
      <c r="K64" s="336">
        <f t="shared" si="69"/>
        <v>0</v>
      </c>
      <c r="L64" s="336">
        <f t="shared" si="69"/>
        <v>0</v>
      </c>
      <c r="M64" s="336">
        <f t="shared" si="69"/>
        <v>0</v>
      </c>
      <c r="N64" s="336">
        <f t="shared" si="69"/>
        <v>0</v>
      </c>
      <c r="O64" s="336">
        <f t="shared" si="69"/>
        <v>0</v>
      </c>
      <c r="P64" s="336">
        <f t="shared" si="69"/>
        <v>0</v>
      </c>
      <c r="Q64" s="336">
        <f t="shared" si="69"/>
        <v>0</v>
      </c>
      <c r="R64" s="336">
        <f t="shared" si="69"/>
        <v>0</v>
      </c>
      <c r="S64" s="336">
        <f t="shared" si="69"/>
        <v>0</v>
      </c>
      <c r="T64" s="336">
        <f t="shared" si="69"/>
        <v>0</v>
      </c>
      <c r="U64" s="450">
        <v>1.0</v>
      </c>
      <c r="V64" s="354" t="s">
        <v>133</v>
      </c>
      <c r="W64" s="354" t="s">
        <v>352</v>
      </c>
      <c r="X64" s="354">
        <v>1.0</v>
      </c>
      <c r="Y64" s="354">
        <v>11.0</v>
      </c>
      <c r="Z64" s="354" t="s">
        <v>96</v>
      </c>
      <c r="AA64" s="43"/>
      <c r="AB64" s="156">
        <v>360.0</v>
      </c>
      <c r="AC64" s="172"/>
      <c r="AD64" s="163"/>
      <c r="AE64" s="172"/>
      <c r="AF64" s="172"/>
      <c r="AG64" s="172"/>
      <c r="AH64" s="172"/>
      <c r="AI64" s="172"/>
      <c r="AJ64" s="163"/>
      <c r="AK64" s="163"/>
      <c r="AL64" s="163"/>
      <c r="AM64" s="163"/>
      <c r="AN64" s="172"/>
      <c r="AO64" s="171"/>
      <c r="AP64" s="455">
        <f t="shared" si="70"/>
        <v>0</v>
      </c>
      <c r="AQ64" s="359" t="str">
        <f t="shared" si="71"/>
        <v>No</v>
      </c>
      <c r="AR64" s="49"/>
      <c r="AS64" s="406">
        <v>1.0</v>
      </c>
      <c r="AT64" s="171">
        <f t="shared" si="72"/>
        <v>0</v>
      </c>
      <c r="AU64" s="456"/>
      <c r="AV64" s="454"/>
      <c r="AW64" s="454"/>
      <c r="AX64" s="454"/>
      <c r="AY64" s="454"/>
      <c r="AZ64" s="454"/>
      <c r="BA64" s="454"/>
      <c r="BB64" s="454"/>
      <c r="BC64" s="454"/>
    </row>
    <row r="65" ht="83.25" customHeight="1">
      <c r="A65" s="453"/>
      <c r="B65" s="431" t="s">
        <v>353</v>
      </c>
      <c r="C65" s="43"/>
      <c r="D65" s="69" t="s">
        <v>354</v>
      </c>
      <c r="E65" s="43"/>
      <c r="F65" s="450">
        <v>7.38</v>
      </c>
      <c r="G65" s="335">
        <f t="shared" si="68"/>
        <v>0</v>
      </c>
      <c r="H65" s="336">
        <f t="shared" ref="H65:T65" si="73">AC65*$X$65</f>
        <v>0</v>
      </c>
      <c r="I65" s="336">
        <f t="shared" si="73"/>
        <v>0</v>
      </c>
      <c r="J65" s="336">
        <f t="shared" si="73"/>
        <v>0</v>
      </c>
      <c r="K65" s="336">
        <f t="shared" si="73"/>
        <v>0</v>
      </c>
      <c r="L65" s="336">
        <f t="shared" si="73"/>
        <v>0</v>
      </c>
      <c r="M65" s="336">
        <f t="shared" si="73"/>
        <v>0</v>
      </c>
      <c r="N65" s="336">
        <f t="shared" si="73"/>
        <v>0</v>
      </c>
      <c r="O65" s="336">
        <f t="shared" si="73"/>
        <v>0</v>
      </c>
      <c r="P65" s="336">
        <f t="shared" si="73"/>
        <v>0</v>
      </c>
      <c r="Q65" s="336">
        <f t="shared" si="73"/>
        <v>0</v>
      </c>
      <c r="R65" s="336">
        <f t="shared" si="73"/>
        <v>0</v>
      </c>
      <c r="S65" s="336">
        <f t="shared" si="73"/>
        <v>0</v>
      </c>
      <c r="T65" s="336">
        <f t="shared" si="73"/>
        <v>0</v>
      </c>
      <c r="U65" s="450">
        <v>1.0</v>
      </c>
      <c r="V65" s="43" t="s">
        <v>105</v>
      </c>
      <c r="W65" s="43" t="s">
        <v>355</v>
      </c>
      <c r="X65" s="43">
        <v>1.0</v>
      </c>
      <c r="Y65" s="43">
        <v>10.0</v>
      </c>
      <c r="Z65" s="43" t="s">
        <v>96</v>
      </c>
      <c r="AA65" s="43"/>
      <c r="AB65" s="156">
        <v>260.0</v>
      </c>
      <c r="AC65" s="197"/>
      <c r="AD65" s="432"/>
      <c r="AE65" s="432"/>
      <c r="AF65" s="432"/>
      <c r="AG65" s="432"/>
      <c r="AH65" s="432"/>
      <c r="AI65" s="432"/>
      <c r="AJ65" s="432"/>
      <c r="AK65" s="432"/>
      <c r="AL65" s="432"/>
      <c r="AM65" s="432"/>
      <c r="AN65" s="197"/>
      <c r="AO65" s="195"/>
      <c r="AP65" s="457">
        <f t="shared" si="70"/>
        <v>0</v>
      </c>
      <c r="AQ65" s="390" t="str">
        <f t="shared" si="71"/>
        <v>No</v>
      </c>
      <c r="AR65" s="49"/>
      <c r="AS65" s="406">
        <v>1.0</v>
      </c>
      <c r="AT65" s="171">
        <f t="shared" si="72"/>
        <v>0</v>
      </c>
      <c r="AU65" s="456"/>
      <c r="AV65" s="454"/>
      <c r="AW65" s="454"/>
      <c r="AX65" s="454"/>
      <c r="AY65" s="454"/>
      <c r="AZ65" s="454"/>
      <c r="BA65" s="454"/>
      <c r="BB65" s="454"/>
      <c r="BC65" s="454"/>
    </row>
    <row r="66" ht="83.25" customHeight="1">
      <c r="A66" s="453"/>
      <c r="B66" s="428" t="s">
        <v>356</v>
      </c>
      <c r="C66" s="43"/>
      <c r="D66" s="352" t="s">
        <v>357</v>
      </c>
      <c r="E66" s="354"/>
      <c r="F66" s="450">
        <v>4.38</v>
      </c>
      <c r="G66" s="335">
        <f t="shared" si="68"/>
        <v>0</v>
      </c>
      <c r="H66" s="336">
        <f t="shared" ref="H66:T66" si="74">AC66*$X$66</f>
        <v>0</v>
      </c>
      <c r="I66" s="336">
        <f t="shared" si="74"/>
        <v>0</v>
      </c>
      <c r="J66" s="336">
        <f t="shared" si="74"/>
        <v>0</v>
      </c>
      <c r="K66" s="336">
        <f t="shared" si="74"/>
        <v>0</v>
      </c>
      <c r="L66" s="336">
        <f t="shared" si="74"/>
        <v>0</v>
      </c>
      <c r="M66" s="336">
        <f t="shared" si="74"/>
        <v>0</v>
      </c>
      <c r="N66" s="336">
        <f t="shared" si="74"/>
        <v>0</v>
      </c>
      <c r="O66" s="336">
        <f t="shared" si="74"/>
        <v>0</v>
      </c>
      <c r="P66" s="336">
        <f t="shared" si="74"/>
        <v>0</v>
      </c>
      <c r="Q66" s="336">
        <f t="shared" si="74"/>
        <v>0</v>
      </c>
      <c r="R66" s="336">
        <f t="shared" si="74"/>
        <v>0</v>
      </c>
      <c r="S66" s="336">
        <f t="shared" si="74"/>
        <v>0</v>
      </c>
      <c r="T66" s="336">
        <f t="shared" si="74"/>
        <v>0</v>
      </c>
      <c r="U66" s="450">
        <v>1.0</v>
      </c>
      <c r="V66" s="354" t="s">
        <v>94</v>
      </c>
      <c r="W66" s="354" t="s">
        <v>358</v>
      </c>
      <c r="X66" s="354">
        <v>1.0</v>
      </c>
      <c r="Y66" s="354">
        <v>0.0</v>
      </c>
      <c r="Z66" s="354" t="s">
        <v>96</v>
      </c>
      <c r="AA66" s="43"/>
      <c r="AB66" s="433">
        <v>190.0</v>
      </c>
      <c r="AC66" s="172"/>
      <c r="AD66" s="452"/>
      <c r="AE66" s="356"/>
      <c r="AF66" s="356"/>
      <c r="AG66" s="452"/>
      <c r="AH66" s="356"/>
      <c r="AI66" s="356"/>
      <c r="AJ66" s="360"/>
      <c r="AK66" s="360"/>
      <c r="AL66" s="452"/>
      <c r="AM66" s="356"/>
      <c r="AN66" s="356"/>
      <c r="AO66" s="356"/>
      <c r="AP66" s="395">
        <f t="shared" si="70"/>
        <v>0</v>
      </c>
      <c r="AQ66" s="359" t="str">
        <f t="shared" si="71"/>
        <v>No</v>
      </c>
      <c r="AR66" s="49"/>
      <c r="AS66" s="406">
        <v>1.0</v>
      </c>
      <c r="AT66" s="360">
        <f t="shared" si="72"/>
        <v>0</v>
      </c>
      <c r="AU66" s="49"/>
      <c r="AV66" s="454"/>
      <c r="AW66" s="454"/>
      <c r="AX66" s="454"/>
      <c r="AY66" s="454"/>
      <c r="AZ66" s="454"/>
      <c r="BA66" s="454"/>
      <c r="BB66" s="454"/>
      <c r="BC66" s="454"/>
    </row>
    <row r="67" ht="83.25" customHeight="1">
      <c r="B67" s="361" t="s">
        <v>359</v>
      </c>
      <c r="C67" s="396"/>
      <c r="D67" s="363" t="s">
        <v>360</v>
      </c>
      <c r="E67" s="396"/>
      <c r="F67" s="439">
        <f>SUM(F63:F66)</f>
        <v>40.2</v>
      </c>
      <c r="G67" s="335">
        <f t="shared" si="68"/>
        <v>0</v>
      </c>
      <c r="H67" s="336">
        <f t="shared" ref="H67:T67" si="75">AC67*$X$67</f>
        <v>0</v>
      </c>
      <c r="I67" s="336">
        <f t="shared" si="75"/>
        <v>0</v>
      </c>
      <c r="J67" s="336">
        <f t="shared" si="75"/>
        <v>0</v>
      </c>
      <c r="K67" s="336">
        <f t="shared" si="75"/>
        <v>0</v>
      </c>
      <c r="L67" s="336">
        <f t="shared" si="75"/>
        <v>0</v>
      </c>
      <c r="M67" s="336">
        <f t="shared" si="75"/>
        <v>0</v>
      </c>
      <c r="N67" s="336">
        <f t="shared" si="75"/>
        <v>0</v>
      </c>
      <c r="O67" s="336">
        <f t="shared" si="75"/>
        <v>0</v>
      </c>
      <c r="P67" s="336">
        <f t="shared" si="75"/>
        <v>0</v>
      </c>
      <c r="Q67" s="336">
        <f t="shared" si="75"/>
        <v>0</v>
      </c>
      <c r="R67" s="336">
        <f t="shared" si="75"/>
        <v>0</v>
      </c>
      <c r="S67" s="336">
        <f t="shared" si="75"/>
        <v>0</v>
      </c>
      <c r="T67" s="336">
        <f t="shared" si="75"/>
        <v>0</v>
      </c>
      <c r="U67" s="439">
        <f>SUM(U63:U66)</f>
        <v>4</v>
      </c>
      <c r="V67" s="396" t="s">
        <v>140</v>
      </c>
      <c r="W67" s="396"/>
      <c r="X67" s="396">
        <v>4.0</v>
      </c>
      <c r="Y67" s="396">
        <f>SUM(Y63:Y66)</f>
        <v>32</v>
      </c>
      <c r="Z67" s="396" t="s">
        <v>96</v>
      </c>
      <c r="AA67" s="440"/>
      <c r="AB67" s="183">
        <f>SUM(AB63:AB66)</f>
        <v>1260</v>
      </c>
      <c r="AC67" s="441"/>
      <c r="AD67" s="186"/>
      <c r="AE67" s="187"/>
      <c r="AF67" s="187"/>
      <c r="AG67" s="186"/>
      <c r="AH67" s="187"/>
      <c r="AI67" s="187"/>
      <c r="AJ67" s="374"/>
      <c r="AK67" s="374"/>
      <c r="AL67" s="186"/>
      <c r="AM67" s="187"/>
      <c r="AN67" s="187"/>
      <c r="AO67" s="374"/>
      <c r="AP67" s="397">
        <f t="shared" si="70"/>
        <v>0</v>
      </c>
      <c r="AQ67" s="372" t="str">
        <f t="shared" si="71"/>
        <v>No</v>
      </c>
      <c r="AR67" s="42"/>
      <c r="AS67" s="373">
        <v>4.0</v>
      </c>
      <c r="AT67" s="374">
        <f t="shared" si="72"/>
        <v>0</v>
      </c>
      <c r="AU67" s="42"/>
      <c r="AV67" s="214"/>
      <c r="AW67" s="214"/>
      <c r="AX67" s="214"/>
      <c r="AY67" s="214"/>
      <c r="AZ67" s="214"/>
      <c r="BA67" s="214"/>
      <c r="BB67" s="214"/>
      <c r="BC67" s="214"/>
    </row>
    <row r="68" ht="169.5" customHeight="1">
      <c r="B68" s="442"/>
      <c r="C68" s="330"/>
      <c r="D68" s="54"/>
      <c r="E68" s="44"/>
      <c r="F68" s="45"/>
      <c r="G68" s="335">
        <f t="shared" si="68"/>
        <v>0</v>
      </c>
      <c r="H68" s="336"/>
      <c r="I68" s="409"/>
      <c r="J68" s="410"/>
      <c r="K68" s="411"/>
      <c r="L68" s="412"/>
      <c r="M68" s="413"/>
      <c r="N68" s="414"/>
      <c r="O68" s="415"/>
      <c r="P68" s="416"/>
      <c r="Q68" s="417"/>
      <c r="R68" s="418"/>
      <c r="S68" s="419"/>
      <c r="T68" s="420"/>
      <c r="U68" s="45"/>
      <c r="V68" s="49"/>
      <c r="W68" s="49"/>
      <c r="X68" s="49"/>
      <c r="Y68" s="49"/>
      <c r="Z68" s="49"/>
      <c r="AA68" s="49"/>
      <c r="AB68" s="328" t="s">
        <v>361</v>
      </c>
      <c r="AC68" s="380"/>
      <c r="AD68" s="380"/>
      <c r="AE68" s="380"/>
      <c r="AF68" s="380"/>
      <c r="AG68" s="380"/>
      <c r="AH68" s="458"/>
      <c r="AI68" s="330"/>
      <c r="AJ68" s="330"/>
      <c r="AK68" s="330"/>
      <c r="AL68" s="330"/>
      <c r="AM68" s="330"/>
      <c r="AN68" s="330"/>
      <c r="AO68" s="54"/>
      <c r="AP68" s="421"/>
      <c r="AQ68" s="379"/>
      <c r="AR68" s="42"/>
      <c r="AS68" s="42"/>
      <c r="AT68" s="380"/>
      <c r="AU68" s="42"/>
      <c r="AV68" s="214"/>
      <c r="AW68" s="214"/>
      <c r="AX68" s="214"/>
      <c r="AY68" s="214"/>
      <c r="AZ68" s="214"/>
      <c r="BA68" s="214"/>
      <c r="BB68" s="214"/>
      <c r="BC68" s="214"/>
    </row>
    <row r="69" ht="83.25" customHeight="1">
      <c r="A69" s="446"/>
      <c r="B69" s="422" t="s">
        <v>362</v>
      </c>
      <c r="C69" s="400"/>
      <c r="D69" s="382" t="s">
        <v>363</v>
      </c>
      <c r="E69" s="400"/>
      <c r="F69" s="448">
        <v>14.2</v>
      </c>
      <c r="G69" s="335">
        <f t="shared" si="68"/>
        <v>0</v>
      </c>
      <c r="H69" s="336">
        <f t="shared" ref="H69:T69" si="76">AC69*$X$69</f>
        <v>0</v>
      </c>
      <c r="I69" s="336">
        <f t="shared" si="76"/>
        <v>0</v>
      </c>
      <c r="J69" s="336">
        <f t="shared" si="76"/>
        <v>0</v>
      </c>
      <c r="K69" s="336">
        <f t="shared" si="76"/>
        <v>0</v>
      </c>
      <c r="L69" s="336">
        <f t="shared" si="76"/>
        <v>0</v>
      </c>
      <c r="M69" s="336">
        <f t="shared" si="76"/>
        <v>0</v>
      </c>
      <c r="N69" s="336">
        <f t="shared" si="76"/>
        <v>0</v>
      </c>
      <c r="O69" s="336">
        <f t="shared" si="76"/>
        <v>0</v>
      </c>
      <c r="P69" s="336">
        <f t="shared" si="76"/>
        <v>0</v>
      </c>
      <c r="Q69" s="336">
        <f t="shared" si="76"/>
        <v>0</v>
      </c>
      <c r="R69" s="336">
        <f t="shared" si="76"/>
        <v>0</v>
      </c>
      <c r="S69" s="336">
        <f t="shared" si="76"/>
        <v>0</v>
      </c>
      <c r="T69" s="336">
        <f t="shared" si="76"/>
        <v>0</v>
      </c>
      <c r="U69" s="448">
        <v>1.0</v>
      </c>
      <c r="V69" s="400" t="s">
        <v>220</v>
      </c>
      <c r="W69" s="400" t="s">
        <v>364</v>
      </c>
      <c r="X69" s="400">
        <v>1.0</v>
      </c>
      <c r="Y69" s="400">
        <v>12.0</v>
      </c>
      <c r="Z69" s="400" t="s">
        <v>96</v>
      </c>
      <c r="AA69" s="400"/>
      <c r="AB69" s="425">
        <v>430.0</v>
      </c>
      <c r="AC69" s="426"/>
      <c r="AD69" s="423"/>
      <c r="AE69" s="426"/>
      <c r="AF69" s="426"/>
      <c r="AG69" s="423"/>
      <c r="AH69" s="426"/>
      <c r="AI69" s="423"/>
      <c r="AJ69" s="426"/>
      <c r="AK69" s="426"/>
      <c r="AL69" s="423"/>
      <c r="AM69" s="426"/>
      <c r="AN69" s="423"/>
      <c r="AO69" s="426"/>
      <c r="AP69" s="378">
        <f t="shared" ref="AP69:AP77" si="78">AB69*SUM(AC69:AO69)</f>
        <v>0</v>
      </c>
      <c r="AQ69" s="402" t="str">
        <f t="shared" ref="AQ69:AQ77" si="79">IF(SUM(AC69:AO69)&gt;0,"Yes","No")</f>
        <v>No</v>
      </c>
      <c r="AR69" s="43"/>
      <c r="AS69" s="403">
        <v>1.0</v>
      </c>
      <c r="AT69" s="149">
        <f t="shared" ref="AT69:AT77" si="80">AS69*SUM(AC69:AO69)</f>
        <v>0</v>
      </c>
      <c r="AU69" s="43"/>
      <c r="AV69" s="449"/>
      <c r="AW69" s="449"/>
      <c r="AX69" s="449"/>
      <c r="AY69" s="449"/>
      <c r="AZ69" s="449"/>
      <c r="BA69" s="449"/>
      <c r="BB69" s="449"/>
      <c r="BC69" s="449"/>
    </row>
    <row r="70" ht="83.25" customHeight="1">
      <c r="A70" s="446"/>
      <c r="B70" s="428" t="s">
        <v>365</v>
      </c>
      <c r="C70" s="43"/>
      <c r="D70" s="352" t="s">
        <v>366</v>
      </c>
      <c r="E70" s="354"/>
      <c r="F70" s="450">
        <v>14.2</v>
      </c>
      <c r="G70" s="335">
        <f t="shared" si="68"/>
        <v>0</v>
      </c>
      <c r="H70" s="336">
        <f t="shared" ref="H70:T70" si="77">AC70*$X$70</f>
        <v>0</v>
      </c>
      <c r="I70" s="336">
        <f t="shared" si="77"/>
        <v>0</v>
      </c>
      <c r="J70" s="336">
        <f t="shared" si="77"/>
        <v>0</v>
      </c>
      <c r="K70" s="336">
        <f t="shared" si="77"/>
        <v>0</v>
      </c>
      <c r="L70" s="336">
        <f t="shared" si="77"/>
        <v>0</v>
      </c>
      <c r="M70" s="336">
        <f t="shared" si="77"/>
        <v>0</v>
      </c>
      <c r="N70" s="336">
        <f t="shared" si="77"/>
        <v>0</v>
      </c>
      <c r="O70" s="336">
        <f t="shared" si="77"/>
        <v>0</v>
      </c>
      <c r="P70" s="336">
        <f t="shared" si="77"/>
        <v>0</v>
      </c>
      <c r="Q70" s="336">
        <f t="shared" si="77"/>
        <v>0</v>
      </c>
      <c r="R70" s="336">
        <f t="shared" si="77"/>
        <v>0</v>
      </c>
      <c r="S70" s="336">
        <f t="shared" si="77"/>
        <v>0</v>
      </c>
      <c r="T70" s="336">
        <f t="shared" si="77"/>
        <v>0</v>
      </c>
      <c r="U70" s="448">
        <v>1.0</v>
      </c>
      <c r="V70" s="354" t="s">
        <v>220</v>
      </c>
      <c r="W70" s="354" t="s">
        <v>364</v>
      </c>
      <c r="X70" s="354">
        <v>1.0</v>
      </c>
      <c r="Y70" s="354">
        <v>12.0</v>
      </c>
      <c r="Z70" s="354" t="s">
        <v>96</v>
      </c>
      <c r="AA70" s="43"/>
      <c r="AB70" s="156">
        <v>430.0</v>
      </c>
      <c r="AC70" s="172"/>
      <c r="AD70" s="163"/>
      <c r="AE70" s="172"/>
      <c r="AF70" s="172"/>
      <c r="AG70" s="172"/>
      <c r="AH70" s="172"/>
      <c r="AI70" s="172"/>
      <c r="AJ70" s="171"/>
      <c r="AK70" s="172"/>
      <c r="AL70" s="171"/>
      <c r="AM70" s="162"/>
      <c r="AN70" s="172"/>
      <c r="AO70" s="162"/>
      <c r="AP70" s="430">
        <f t="shared" si="78"/>
        <v>0</v>
      </c>
      <c r="AQ70" s="405" t="str">
        <f t="shared" si="79"/>
        <v>No</v>
      </c>
      <c r="AR70" s="43"/>
      <c r="AS70" s="406">
        <v>1.0</v>
      </c>
      <c r="AT70" s="163">
        <f t="shared" si="80"/>
        <v>0</v>
      </c>
      <c r="AU70" s="43"/>
      <c r="AV70" s="449"/>
      <c r="AW70" s="449"/>
      <c r="AX70" s="449"/>
      <c r="AY70" s="449"/>
      <c r="AZ70" s="449"/>
      <c r="BA70" s="449"/>
      <c r="BB70" s="449"/>
      <c r="BC70" s="449"/>
    </row>
    <row r="71" ht="83.25" customHeight="1">
      <c r="A71" s="446"/>
      <c r="B71" s="431" t="s">
        <v>367</v>
      </c>
      <c r="C71" s="43"/>
      <c r="D71" s="69" t="s">
        <v>368</v>
      </c>
      <c r="E71" s="43"/>
      <c r="F71" s="450">
        <v>7.8</v>
      </c>
      <c r="G71" s="335">
        <f t="shared" si="68"/>
        <v>0</v>
      </c>
      <c r="H71" s="336">
        <f t="shared" ref="H71:T71" si="81">AC71*$X$71</f>
        <v>0</v>
      </c>
      <c r="I71" s="336">
        <f t="shared" si="81"/>
        <v>0</v>
      </c>
      <c r="J71" s="336">
        <f t="shared" si="81"/>
        <v>0</v>
      </c>
      <c r="K71" s="336">
        <f t="shared" si="81"/>
        <v>0</v>
      </c>
      <c r="L71" s="336">
        <f t="shared" si="81"/>
        <v>0</v>
      </c>
      <c r="M71" s="336">
        <f t="shared" si="81"/>
        <v>0</v>
      </c>
      <c r="N71" s="336">
        <f t="shared" si="81"/>
        <v>0</v>
      </c>
      <c r="O71" s="336">
        <f t="shared" si="81"/>
        <v>0</v>
      </c>
      <c r="P71" s="336">
        <f t="shared" si="81"/>
        <v>0</v>
      </c>
      <c r="Q71" s="336">
        <f t="shared" si="81"/>
        <v>0</v>
      </c>
      <c r="R71" s="336">
        <f t="shared" si="81"/>
        <v>0</v>
      </c>
      <c r="S71" s="336">
        <f t="shared" si="81"/>
        <v>0</v>
      </c>
      <c r="T71" s="336">
        <f t="shared" si="81"/>
        <v>0</v>
      </c>
      <c r="U71" s="448">
        <v>1.0</v>
      </c>
      <c r="V71" s="43" t="s">
        <v>294</v>
      </c>
      <c r="W71" s="43" t="s">
        <v>369</v>
      </c>
      <c r="X71" s="43">
        <v>1.0</v>
      </c>
      <c r="Y71" s="43">
        <v>3.0</v>
      </c>
      <c r="Z71" s="43" t="s">
        <v>96</v>
      </c>
      <c r="AA71" s="43"/>
      <c r="AB71" s="156">
        <v>380.0</v>
      </c>
      <c r="AC71" s="197"/>
      <c r="AD71" s="432"/>
      <c r="AE71" s="432"/>
      <c r="AF71" s="432"/>
      <c r="AG71" s="432"/>
      <c r="AH71" s="432"/>
      <c r="AI71" s="432"/>
      <c r="AJ71" s="51"/>
      <c r="AK71" s="197"/>
      <c r="AL71" s="51"/>
      <c r="AM71" s="195"/>
      <c r="AN71" s="197"/>
      <c r="AO71" s="195"/>
      <c r="AP71" s="349">
        <f t="shared" si="78"/>
        <v>0</v>
      </c>
      <c r="AQ71" s="350" t="str">
        <f t="shared" si="79"/>
        <v>No</v>
      </c>
      <c r="AR71" s="43"/>
      <c r="AS71" s="406">
        <v>1.0</v>
      </c>
      <c r="AT71" s="163">
        <f t="shared" si="80"/>
        <v>0</v>
      </c>
      <c r="AU71" s="43"/>
      <c r="AV71" s="449"/>
      <c r="AW71" s="449"/>
      <c r="AX71" s="449"/>
      <c r="AY71" s="449"/>
      <c r="AZ71" s="449"/>
      <c r="BA71" s="449"/>
      <c r="BB71" s="449"/>
      <c r="BC71" s="449"/>
    </row>
    <row r="72" ht="83.25" customHeight="1">
      <c r="A72" s="446"/>
      <c r="B72" s="428" t="s">
        <v>370</v>
      </c>
      <c r="C72" s="43"/>
      <c r="D72" s="352" t="s">
        <v>371</v>
      </c>
      <c r="E72" s="354"/>
      <c r="F72" s="450">
        <v>7.8</v>
      </c>
      <c r="G72" s="335">
        <f t="shared" si="68"/>
        <v>0</v>
      </c>
      <c r="H72" s="336">
        <f t="shared" ref="H72:T72" si="82">AC72*$X$72</f>
        <v>0</v>
      </c>
      <c r="I72" s="336">
        <f t="shared" si="82"/>
        <v>0</v>
      </c>
      <c r="J72" s="336">
        <f t="shared" si="82"/>
        <v>0</v>
      </c>
      <c r="K72" s="336">
        <f t="shared" si="82"/>
        <v>0</v>
      </c>
      <c r="L72" s="336">
        <f t="shared" si="82"/>
        <v>0</v>
      </c>
      <c r="M72" s="336">
        <f t="shared" si="82"/>
        <v>0</v>
      </c>
      <c r="N72" s="336">
        <f t="shared" si="82"/>
        <v>0</v>
      </c>
      <c r="O72" s="336">
        <f t="shared" si="82"/>
        <v>0</v>
      </c>
      <c r="P72" s="336">
        <f t="shared" si="82"/>
        <v>0</v>
      </c>
      <c r="Q72" s="336">
        <f t="shared" si="82"/>
        <v>0</v>
      </c>
      <c r="R72" s="336">
        <f t="shared" si="82"/>
        <v>0</v>
      </c>
      <c r="S72" s="336">
        <f t="shared" si="82"/>
        <v>0</v>
      </c>
      <c r="T72" s="336">
        <f t="shared" si="82"/>
        <v>0</v>
      </c>
      <c r="U72" s="448">
        <v>1.0</v>
      </c>
      <c r="V72" s="354" t="s">
        <v>294</v>
      </c>
      <c r="W72" s="354" t="s">
        <v>369</v>
      </c>
      <c r="X72" s="354">
        <v>1.0</v>
      </c>
      <c r="Y72" s="354">
        <v>3.0</v>
      </c>
      <c r="Z72" s="354" t="s">
        <v>96</v>
      </c>
      <c r="AA72" s="43"/>
      <c r="AB72" s="156">
        <v>380.0</v>
      </c>
      <c r="AC72" s="172"/>
      <c r="AD72" s="163"/>
      <c r="AE72" s="172"/>
      <c r="AF72" s="172"/>
      <c r="AG72" s="172"/>
      <c r="AH72" s="172"/>
      <c r="AI72" s="172"/>
      <c r="AJ72" s="171"/>
      <c r="AK72" s="172"/>
      <c r="AL72" s="171"/>
      <c r="AM72" s="162"/>
      <c r="AN72" s="172"/>
      <c r="AO72" s="162"/>
      <c r="AP72" s="430">
        <f t="shared" si="78"/>
        <v>0</v>
      </c>
      <c r="AQ72" s="405" t="str">
        <f t="shared" si="79"/>
        <v>No</v>
      </c>
      <c r="AR72" s="43"/>
      <c r="AS72" s="406">
        <v>1.0</v>
      </c>
      <c r="AT72" s="163">
        <f t="shared" si="80"/>
        <v>0</v>
      </c>
      <c r="AU72" s="43"/>
      <c r="AV72" s="449"/>
      <c r="AW72" s="449"/>
      <c r="AX72" s="449"/>
      <c r="AY72" s="449"/>
      <c r="AZ72" s="449"/>
      <c r="BA72" s="449"/>
      <c r="BB72" s="449"/>
      <c r="BC72" s="449"/>
    </row>
    <row r="73" ht="83.25" customHeight="1">
      <c r="A73" s="446"/>
      <c r="B73" s="431" t="s">
        <v>372</v>
      </c>
      <c r="C73" s="43"/>
      <c r="D73" s="69" t="s">
        <v>373</v>
      </c>
      <c r="E73" s="43"/>
      <c r="F73" s="450">
        <v>3.32</v>
      </c>
      <c r="G73" s="335">
        <f t="shared" si="68"/>
        <v>0</v>
      </c>
      <c r="H73" s="336">
        <f t="shared" ref="H73:T73" si="83">AC73*$X$73</f>
        <v>0</v>
      </c>
      <c r="I73" s="336">
        <f t="shared" si="83"/>
        <v>0</v>
      </c>
      <c r="J73" s="336">
        <f t="shared" si="83"/>
        <v>0</v>
      </c>
      <c r="K73" s="336">
        <f t="shared" si="83"/>
        <v>0</v>
      </c>
      <c r="L73" s="336">
        <f t="shared" si="83"/>
        <v>0</v>
      </c>
      <c r="M73" s="336">
        <f t="shared" si="83"/>
        <v>0</v>
      </c>
      <c r="N73" s="336">
        <f t="shared" si="83"/>
        <v>0</v>
      </c>
      <c r="O73" s="336">
        <f t="shared" si="83"/>
        <v>0</v>
      </c>
      <c r="P73" s="336">
        <f t="shared" si="83"/>
        <v>0</v>
      </c>
      <c r="Q73" s="336">
        <f t="shared" si="83"/>
        <v>0</v>
      </c>
      <c r="R73" s="336">
        <f t="shared" si="83"/>
        <v>0</v>
      </c>
      <c r="S73" s="336">
        <f t="shared" si="83"/>
        <v>0</v>
      </c>
      <c r="T73" s="336">
        <f t="shared" si="83"/>
        <v>0</v>
      </c>
      <c r="U73" s="448">
        <v>1.0</v>
      </c>
      <c r="V73" s="43" t="s">
        <v>133</v>
      </c>
      <c r="W73" s="43" t="s">
        <v>374</v>
      </c>
      <c r="X73" s="43">
        <v>1.0</v>
      </c>
      <c r="Y73" s="43">
        <v>1.0</v>
      </c>
      <c r="Z73" s="43" t="s">
        <v>96</v>
      </c>
      <c r="AA73" s="43"/>
      <c r="AB73" s="156">
        <v>220.0</v>
      </c>
      <c r="AC73" s="197"/>
      <c r="AD73" s="432"/>
      <c r="AE73" s="432"/>
      <c r="AF73" s="432"/>
      <c r="AG73" s="197"/>
      <c r="AH73" s="197"/>
      <c r="AI73" s="197"/>
      <c r="AJ73" s="51"/>
      <c r="AK73" s="197"/>
      <c r="AL73" s="51"/>
      <c r="AM73" s="195"/>
      <c r="AN73" s="197"/>
      <c r="AO73" s="195"/>
      <c r="AP73" s="349">
        <f t="shared" si="78"/>
        <v>0</v>
      </c>
      <c r="AQ73" s="350" t="str">
        <f t="shared" si="79"/>
        <v>No</v>
      </c>
      <c r="AR73" s="43"/>
      <c r="AS73" s="406">
        <v>1.0</v>
      </c>
      <c r="AT73" s="163">
        <f t="shared" si="80"/>
        <v>0</v>
      </c>
      <c r="AU73" s="43"/>
      <c r="AV73" s="449"/>
      <c r="AW73" s="449"/>
      <c r="AX73" s="449"/>
      <c r="AY73" s="449"/>
      <c r="AZ73" s="449"/>
      <c r="BA73" s="449"/>
      <c r="BB73" s="449"/>
      <c r="BC73" s="449"/>
    </row>
    <row r="74" ht="83.25" customHeight="1">
      <c r="A74" s="446"/>
      <c r="B74" s="428" t="s">
        <v>375</v>
      </c>
      <c r="C74" s="43"/>
      <c r="D74" s="352" t="s">
        <v>376</v>
      </c>
      <c r="E74" s="354"/>
      <c r="F74" s="450">
        <v>3.32</v>
      </c>
      <c r="G74" s="335">
        <f t="shared" si="68"/>
        <v>0</v>
      </c>
      <c r="H74" s="336">
        <f t="shared" ref="H74:T74" si="84">AC74*$X$74</f>
        <v>0</v>
      </c>
      <c r="I74" s="336">
        <f t="shared" si="84"/>
        <v>0</v>
      </c>
      <c r="J74" s="336">
        <f t="shared" si="84"/>
        <v>0</v>
      </c>
      <c r="K74" s="336">
        <f t="shared" si="84"/>
        <v>0</v>
      </c>
      <c r="L74" s="336">
        <f t="shared" si="84"/>
        <v>0</v>
      </c>
      <c r="M74" s="336">
        <f t="shared" si="84"/>
        <v>0</v>
      </c>
      <c r="N74" s="336">
        <f t="shared" si="84"/>
        <v>0</v>
      </c>
      <c r="O74" s="336">
        <f t="shared" si="84"/>
        <v>0</v>
      </c>
      <c r="P74" s="336">
        <f t="shared" si="84"/>
        <v>0</v>
      </c>
      <c r="Q74" s="336">
        <f t="shared" si="84"/>
        <v>0</v>
      </c>
      <c r="R74" s="336">
        <f t="shared" si="84"/>
        <v>0</v>
      </c>
      <c r="S74" s="336">
        <f t="shared" si="84"/>
        <v>0</v>
      </c>
      <c r="T74" s="336">
        <f t="shared" si="84"/>
        <v>0</v>
      </c>
      <c r="U74" s="448">
        <v>1.0</v>
      </c>
      <c r="V74" s="354" t="s">
        <v>133</v>
      </c>
      <c r="W74" s="354" t="s">
        <v>374</v>
      </c>
      <c r="X74" s="354">
        <v>1.0</v>
      </c>
      <c r="Y74" s="354">
        <v>1.0</v>
      </c>
      <c r="Z74" s="354" t="s">
        <v>96</v>
      </c>
      <c r="AA74" s="43"/>
      <c r="AB74" s="156">
        <v>220.0</v>
      </c>
      <c r="AC74" s="172"/>
      <c r="AD74" s="163"/>
      <c r="AE74" s="163"/>
      <c r="AF74" s="163"/>
      <c r="AG74" s="172"/>
      <c r="AH74" s="172"/>
      <c r="AI74" s="172"/>
      <c r="AJ74" s="171"/>
      <c r="AK74" s="172"/>
      <c r="AL74" s="171"/>
      <c r="AM74" s="162"/>
      <c r="AN74" s="172"/>
      <c r="AO74" s="162"/>
      <c r="AP74" s="430">
        <f t="shared" si="78"/>
        <v>0</v>
      </c>
      <c r="AQ74" s="405" t="str">
        <f t="shared" si="79"/>
        <v>No</v>
      </c>
      <c r="AR74" s="43"/>
      <c r="AS74" s="406">
        <v>1.0</v>
      </c>
      <c r="AT74" s="163">
        <f t="shared" si="80"/>
        <v>0</v>
      </c>
      <c r="AU74" s="43"/>
      <c r="AV74" s="449"/>
      <c r="AW74" s="449"/>
      <c r="AX74" s="449"/>
      <c r="AY74" s="449"/>
      <c r="AZ74" s="449"/>
      <c r="BA74" s="449"/>
      <c r="BB74" s="449"/>
      <c r="BC74" s="449"/>
    </row>
    <row r="75" ht="83.25" customHeight="1">
      <c r="A75" s="446"/>
      <c r="B75" s="431" t="s">
        <v>377</v>
      </c>
      <c r="C75" s="43"/>
      <c r="D75" s="69" t="s">
        <v>378</v>
      </c>
      <c r="E75" s="43"/>
      <c r="F75" s="450">
        <v>1.8</v>
      </c>
      <c r="G75" s="335">
        <f t="shared" si="68"/>
        <v>0</v>
      </c>
      <c r="H75" s="336">
        <f t="shared" ref="H75:T75" si="85">AC75*$X$75</f>
        <v>0</v>
      </c>
      <c r="I75" s="336">
        <f t="shared" si="85"/>
        <v>0</v>
      </c>
      <c r="J75" s="336">
        <f t="shared" si="85"/>
        <v>0</v>
      </c>
      <c r="K75" s="336">
        <f t="shared" si="85"/>
        <v>0</v>
      </c>
      <c r="L75" s="336">
        <f t="shared" si="85"/>
        <v>0</v>
      </c>
      <c r="M75" s="336">
        <f t="shared" si="85"/>
        <v>0</v>
      </c>
      <c r="N75" s="336">
        <f t="shared" si="85"/>
        <v>0</v>
      </c>
      <c r="O75" s="336">
        <f t="shared" si="85"/>
        <v>0</v>
      </c>
      <c r="P75" s="336">
        <f t="shared" si="85"/>
        <v>0</v>
      </c>
      <c r="Q75" s="336">
        <f t="shared" si="85"/>
        <v>0</v>
      </c>
      <c r="R75" s="336">
        <f t="shared" si="85"/>
        <v>0</v>
      </c>
      <c r="S75" s="336">
        <f t="shared" si="85"/>
        <v>0</v>
      </c>
      <c r="T75" s="336">
        <f t="shared" si="85"/>
        <v>0</v>
      </c>
      <c r="U75" s="448">
        <v>1.0</v>
      </c>
      <c r="V75" s="43" t="s">
        <v>105</v>
      </c>
      <c r="W75" s="43" t="s">
        <v>379</v>
      </c>
      <c r="X75" s="43">
        <v>1.0</v>
      </c>
      <c r="Y75" s="43">
        <v>0.0</v>
      </c>
      <c r="Z75" s="43" t="s">
        <v>96</v>
      </c>
      <c r="AA75" s="43"/>
      <c r="AB75" s="156">
        <v>170.0</v>
      </c>
      <c r="AC75" s="197"/>
      <c r="AD75" s="432"/>
      <c r="AE75" s="432"/>
      <c r="AF75" s="432"/>
      <c r="AG75" s="197"/>
      <c r="AH75" s="432"/>
      <c r="AI75" s="197"/>
      <c r="AJ75" s="51"/>
      <c r="AK75" s="197"/>
      <c r="AL75" s="51"/>
      <c r="AM75" s="195"/>
      <c r="AN75" s="197"/>
      <c r="AO75" s="195"/>
      <c r="AP75" s="349">
        <f t="shared" si="78"/>
        <v>0</v>
      </c>
      <c r="AQ75" s="390" t="str">
        <f t="shared" si="79"/>
        <v>No</v>
      </c>
      <c r="AR75" s="43"/>
      <c r="AS75" s="406">
        <v>1.0</v>
      </c>
      <c r="AT75" s="171">
        <f t="shared" si="80"/>
        <v>0</v>
      </c>
      <c r="AU75" s="431"/>
      <c r="AV75" s="449"/>
      <c r="AW75" s="449"/>
      <c r="AX75" s="449"/>
      <c r="AY75" s="449"/>
      <c r="AZ75" s="449"/>
      <c r="BA75" s="449"/>
      <c r="BB75" s="449"/>
      <c r="BC75" s="449"/>
    </row>
    <row r="76" ht="83.25" customHeight="1">
      <c r="A76" s="446"/>
      <c r="B76" s="428" t="s">
        <v>380</v>
      </c>
      <c r="C76" s="43"/>
      <c r="D76" s="352" t="s">
        <v>381</v>
      </c>
      <c r="E76" s="354"/>
      <c r="F76" s="450">
        <v>1.8</v>
      </c>
      <c r="G76" s="335">
        <f t="shared" si="68"/>
        <v>0</v>
      </c>
      <c r="H76" s="336">
        <f t="shared" ref="H76:T76" si="86">AC76*$X$76</f>
        <v>0</v>
      </c>
      <c r="I76" s="336">
        <f t="shared" si="86"/>
        <v>0</v>
      </c>
      <c r="J76" s="336">
        <f t="shared" si="86"/>
        <v>0</v>
      </c>
      <c r="K76" s="336">
        <f t="shared" si="86"/>
        <v>0</v>
      </c>
      <c r="L76" s="336">
        <f t="shared" si="86"/>
        <v>0</v>
      </c>
      <c r="M76" s="336">
        <f t="shared" si="86"/>
        <v>0</v>
      </c>
      <c r="N76" s="336">
        <f t="shared" si="86"/>
        <v>0</v>
      </c>
      <c r="O76" s="336">
        <f t="shared" si="86"/>
        <v>0</v>
      </c>
      <c r="P76" s="336">
        <f t="shared" si="86"/>
        <v>0</v>
      </c>
      <c r="Q76" s="336">
        <f t="shared" si="86"/>
        <v>0</v>
      </c>
      <c r="R76" s="336">
        <f t="shared" si="86"/>
        <v>0</v>
      </c>
      <c r="S76" s="336">
        <f t="shared" si="86"/>
        <v>0</v>
      </c>
      <c r="T76" s="336">
        <f t="shared" si="86"/>
        <v>0</v>
      </c>
      <c r="U76" s="448">
        <v>1.0</v>
      </c>
      <c r="V76" s="354" t="s">
        <v>105</v>
      </c>
      <c r="W76" s="354" t="s">
        <v>379</v>
      </c>
      <c r="X76" s="354">
        <v>1.0</v>
      </c>
      <c r="Y76" s="354">
        <v>0.0</v>
      </c>
      <c r="Z76" s="354" t="s">
        <v>96</v>
      </c>
      <c r="AA76" s="43"/>
      <c r="AB76" s="433">
        <v>170.0</v>
      </c>
      <c r="AC76" s="172"/>
      <c r="AD76" s="356"/>
      <c r="AE76" s="356"/>
      <c r="AF76" s="356"/>
      <c r="AG76" s="452"/>
      <c r="AH76" s="356"/>
      <c r="AI76" s="452"/>
      <c r="AJ76" s="356"/>
      <c r="AK76" s="356"/>
      <c r="AL76" s="452"/>
      <c r="AM76" s="356"/>
      <c r="AN76" s="452"/>
      <c r="AO76" s="356"/>
      <c r="AP76" s="395">
        <f t="shared" si="78"/>
        <v>0</v>
      </c>
      <c r="AQ76" s="359" t="str">
        <f t="shared" si="79"/>
        <v>No</v>
      </c>
      <c r="AR76" s="43"/>
      <c r="AS76" s="459">
        <v>1.0</v>
      </c>
      <c r="AT76" s="360">
        <f t="shared" si="80"/>
        <v>0</v>
      </c>
      <c r="AU76" s="43"/>
      <c r="AV76" s="449"/>
      <c r="AW76" s="449"/>
      <c r="AX76" s="449"/>
      <c r="AY76" s="449"/>
      <c r="AZ76" s="449"/>
      <c r="BA76" s="449"/>
      <c r="BB76" s="449"/>
      <c r="BC76" s="449"/>
    </row>
    <row r="77" ht="83.25" customHeight="1">
      <c r="A77" s="446"/>
      <c r="B77" s="361" t="s">
        <v>382</v>
      </c>
      <c r="C77" s="396"/>
      <c r="D77" s="363" t="s">
        <v>383</v>
      </c>
      <c r="E77" s="396"/>
      <c r="F77" s="439">
        <f>SUM(F69:F76)</f>
        <v>54.24</v>
      </c>
      <c r="G77" s="335">
        <f t="shared" si="68"/>
        <v>0</v>
      </c>
      <c r="H77" s="336">
        <f t="shared" ref="H77:T77" si="87">AC77*$X$77</f>
        <v>0</v>
      </c>
      <c r="I77" s="336">
        <f t="shared" si="87"/>
        <v>0</v>
      </c>
      <c r="J77" s="336">
        <f t="shared" si="87"/>
        <v>0</v>
      </c>
      <c r="K77" s="336">
        <f t="shared" si="87"/>
        <v>0</v>
      </c>
      <c r="L77" s="336">
        <f t="shared" si="87"/>
        <v>0</v>
      </c>
      <c r="M77" s="336">
        <f t="shared" si="87"/>
        <v>0</v>
      </c>
      <c r="N77" s="336">
        <f t="shared" si="87"/>
        <v>0</v>
      </c>
      <c r="O77" s="336">
        <f t="shared" si="87"/>
        <v>0</v>
      </c>
      <c r="P77" s="336">
        <f t="shared" si="87"/>
        <v>0</v>
      </c>
      <c r="Q77" s="336">
        <f t="shared" si="87"/>
        <v>0</v>
      </c>
      <c r="R77" s="336">
        <f t="shared" si="87"/>
        <v>0</v>
      </c>
      <c r="S77" s="336">
        <f t="shared" si="87"/>
        <v>0</v>
      </c>
      <c r="T77" s="336">
        <f t="shared" si="87"/>
        <v>0</v>
      </c>
      <c r="U77" s="439">
        <f>SUM(U69:U76)</f>
        <v>8</v>
      </c>
      <c r="V77" s="396" t="s">
        <v>326</v>
      </c>
      <c r="W77" s="396"/>
      <c r="X77" s="396">
        <v>8.0</v>
      </c>
      <c r="Y77" s="396">
        <f>SUM(Y69:Y76)</f>
        <v>32</v>
      </c>
      <c r="Z77" s="396" t="s">
        <v>96</v>
      </c>
      <c r="AA77" s="440"/>
      <c r="AB77" s="183">
        <f>SUM(AB69:AB76)</f>
        <v>2400</v>
      </c>
      <c r="AC77" s="441"/>
      <c r="AD77" s="187"/>
      <c r="AE77" s="187"/>
      <c r="AF77" s="187"/>
      <c r="AG77" s="186"/>
      <c r="AH77" s="187"/>
      <c r="AI77" s="186"/>
      <c r="AJ77" s="187"/>
      <c r="AK77" s="187"/>
      <c r="AL77" s="186"/>
      <c r="AM77" s="187"/>
      <c r="AN77" s="186"/>
      <c r="AO77" s="187"/>
      <c r="AP77" s="397">
        <f t="shared" si="78"/>
        <v>0</v>
      </c>
      <c r="AQ77" s="372" t="str">
        <f t="shared" si="79"/>
        <v>No</v>
      </c>
      <c r="AR77" s="43"/>
      <c r="AS77" s="373">
        <v>8.0</v>
      </c>
      <c r="AT77" s="374">
        <f t="shared" si="80"/>
        <v>0</v>
      </c>
      <c r="AU77" s="43"/>
      <c r="AV77" s="449"/>
      <c r="AW77" s="449"/>
      <c r="AX77" s="449"/>
      <c r="AY77" s="449"/>
      <c r="AZ77" s="449"/>
      <c r="BA77" s="449"/>
      <c r="BB77" s="449"/>
      <c r="BC77" s="449"/>
    </row>
    <row r="78" ht="169.5" customHeight="1">
      <c r="B78" s="442"/>
      <c r="C78" s="330"/>
      <c r="D78" s="330"/>
      <c r="E78" s="54"/>
      <c r="F78" s="45"/>
      <c r="G78" s="335">
        <f t="shared" si="68"/>
        <v>0</v>
      </c>
      <c r="H78" s="336"/>
      <c r="I78" s="409"/>
      <c r="J78" s="410"/>
      <c r="K78" s="411"/>
      <c r="L78" s="412"/>
      <c r="M78" s="413"/>
      <c r="N78" s="414"/>
      <c r="O78" s="415"/>
      <c r="P78" s="416"/>
      <c r="Q78" s="417"/>
      <c r="R78" s="418"/>
      <c r="S78" s="419"/>
      <c r="T78" s="420"/>
      <c r="U78" s="45"/>
      <c r="V78" s="49"/>
      <c r="W78" s="49"/>
      <c r="X78" s="49"/>
      <c r="Y78" s="49"/>
      <c r="Z78" s="49"/>
      <c r="AA78" s="49"/>
      <c r="AB78" s="328" t="s">
        <v>384</v>
      </c>
      <c r="AC78" s="380"/>
      <c r="AD78" s="380"/>
      <c r="AE78" s="380"/>
      <c r="AF78" s="380"/>
      <c r="AG78" s="460"/>
      <c r="AH78" s="461"/>
      <c r="AI78" s="461"/>
      <c r="AJ78" s="461"/>
      <c r="AK78" s="461"/>
      <c r="AL78" s="461"/>
      <c r="AM78" s="461"/>
      <c r="AN78" s="461"/>
      <c r="AO78" s="462"/>
      <c r="AP78" s="421"/>
      <c r="AQ78" s="379"/>
      <c r="AR78" s="42"/>
      <c r="AS78" s="42"/>
      <c r="AT78" s="380"/>
      <c r="AU78" s="42"/>
      <c r="AV78" s="214"/>
      <c r="AW78" s="214"/>
      <c r="AX78" s="214"/>
      <c r="AY78" s="214"/>
      <c r="AZ78" s="214"/>
      <c r="BA78" s="214"/>
      <c r="BB78" s="214"/>
      <c r="BC78" s="214"/>
    </row>
    <row r="79" ht="83.25" customHeight="1">
      <c r="A79" s="446"/>
      <c r="B79" s="447" t="s">
        <v>385</v>
      </c>
      <c r="C79" s="400"/>
      <c r="D79" s="333" t="s">
        <v>386</v>
      </c>
      <c r="E79" s="339"/>
      <c r="F79" s="448">
        <v>12.5</v>
      </c>
      <c r="G79" s="335">
        <f t="shared" si="68"/>
        <v>0</v>
      </c>
      <c r="H79" s="336">
        <f t="shared" ref="H79:T79" si="88">AC79*$X$79</f>
        <v>0</v>
      </c>
      <c r="I79" s="336">
        <f t="shared" si="88"/>
        <v>0</v>
      </c>
      <c r="J79" s="336">
        <f t="shared" si="88"/>
        <v>0</v>
      </c>
      <c r="K79" s="336">
        <f t="shared" si="88"/>
        <v>0</v>
      </c>
      <c r="L79" s="336">
        <f t="shared" si="88"/>
        <v>0</v>
      </c>
      <c r="M79" s="336">
        <f t="shared" si="88"/>
        <v>0</v>
      </c>
      <c r="N79" s="336">
        <f t="shared" si="88"/>
        <v>0</v>
      </c>
      <c r="O79" s="336">
        <f t="shared" si="88"/>
        <v>0</v>
      </c>
      <c r="P79" s="336">
        <f t="shared" si="88"/>
        <v>0</v>
      </c>
      <c r="Q79" s="336">
        <f t="shared" si="88"/>
        <v>0</v>
      </c>
      <c r="R79" s="336">
        <f t="shared" si="88"/>
        <v>0</v>
      </c>
      <c r="S79" s="336">
        <f t="shared" si="88"/>
        <v>0</v>
      </c>
      <c r="T79" s="336">
        <f t="shared" si="88"/>
        <v>0</v>
      </c>
      <c r="U79" s="448">
        <v>1.0</v>
      </c>
      <c r="V79" s="339" t="s">
        <v>220</v>
      </c>
      <c r="W79" s="339" t="s">
        <v>387</v>
      </c>
      <c r="X79" s="339">
        <v>1.0</v>
      </c>
      <c r="Y79" s="339">
        <v>13.0</v>
      </c>
      <c r="Z79" s="339" t="s">
        <v>96</v>
      </c>
      <c r="AA79" s="400"/>
      <c r="AB79" s="425">
        <v>390.0</v>
      </c>
      <c r="AC79" s="145"/>
      <c r="AD79" s="146"/>
      <c r="AE79" s="146"/>
      <c r="AF79" s="146"/>
      <c r="AG79" s="145"/>
      <c r="AH79" s="146"/>
      <c r="AI79" s="145"/>
      <c r="AJ79" s="146"/>
      <c r="AK79" s="146"/>
      <c r="AL79" s="146"/>
      <c r="AM79" s="146"/>
      <c r="AN79" s="145"/>
      <c r="AO79" s="146"/>
      <c r="AP79" s="341">
        <f t="shared" ref="AP79:AP83" si="90">AB79*SUM(AC79:AO79)</f>
        <v>0</v>
      </c>
      <c r="AQ79" s="342" t="str">
        <f t="shared" ref="AQ79:AQ83" si="91">IF(SUM(AC79:AO79)&gt;0,"Yes","No")</f>
        <v>No</v>
      </c>
      <c r="AR79" s="43"/>
      <c r="AS79" s="403">
        <v>1.0</v>
      </c>
      <c r="AT79" s="149">
        <f t="shared" ref="AT79:AT83" si="92">AS79*SUM(AC79:AO79)</f>
        <v>0</v>
      </c>
      <c r="AU79" s="43"/>
      <c r="AV79" s="449"/>
      <c r="AW79" s="449"/>
      <c r="AX79" s="449"/>
      <c r="AY79" s="449"/>
      <c r="AZ79" s="449"/>
      <c r="BA79" s="449"/>
      <c r="BB79" s="449"/>
      <c r="BC79" s="449"/>
    </row>
    <row r="80" ht="83.25" customHeight="1">
      <c r="A80" s="446"/>
      <c r="B80" s="431" t="s">
        <v>388</v>
      </c>
      <c r="C80" s="43"/>
      <c r="D80" s="69" t="s">
        <v>389</v>
      </c>
      <c r="E80" s="43"/>
      <c r="F80" s="450">
        <v>7.9</v>
      </c>
      <c r="G80" s="335">
        <f t="shared" si="68"/>
        <v>0</v>
      </c>
      <c r="H80" s="336">
        <f t="shared" ref="H80:T80" si="89">AC80*$X$80</f>
        <v>0</v>
      </c>
      <c r="I80" s="336">
        <f t="shared" si="89"/>
        <v>0</v>
      </c>
      <c r="J80" s="336">
        <f t="shared" si="89"/>
        <v>0</v>
      </c>
      <c r="K80" s="336">
        <f t="shared" si="89"/>
        <v>0</v>
      </c>
      <c r="L80" s="336">
        <f t="shared" si="89"/>
        <v>0</v>
      </c>
      <c r="M80" s="336">
        <f t="shared" si="89"/>
        <v>0</v>
      </c>
      <c r="N80" s="336">
        <f t="shared" si="89"/>
        <v>0</v>
      </c>
      <c r="O80" s="336">
        <f t="shared" si="89"/>
        <v>0</v>
      </c>
      <c r="P80" s="336">
        <f t="shared" si="89"/>
        <v>0</v>
      </c>
      <c r="Q80" s="336">
        <f t="shared" si="89"/>
        <v>0</v>
      </c>
      <c r="R80" s="336">
        <f t="shared" si="89"/>
        <v>0</v>
      </c>
      <c r="S80" s="336">
        <f t="shared" si="89"/>
        <v>0</v>
      </c>
      <c r="T80" s="336">
        <f t="shared" si="89"/>
        <v>0</v>
      </c>
      <c r="U80" s="450">
        <v>1.0</v>
      </c>
      <c r="V80" s="43" t="s">
        <v>294</v>
      </c>
      <c r="W80" s="43" t="s">
        <v>390</v>
      </c>
      <c r="X80" s="43">
        <v>1.0</v>
      </c>
      <c r="Y80" s="43">
        <v>8.0</v>
      </c>
      <c r="Z80" s="43" t="s">
        <v>96</v>
      </c>
      <c r="AA80" s="43"/>
      <c r="AB80" s="156">
        <v>330.0</v>
      </c>
      <c r="AC80" s="197"/>
      <c r="AD80" s="432"/>
      <c r="AE80" s="197"/>
      <c r="AF80" s="197"/>
      <c r="AG80" s="197"/>
      <c r="AH80" s="197"/>
      <c r="AI80" s="197"/>
      <c r="AJ80" s="51"/>
      <c r="AK80" s="195"/>
      <c r="AL80" s="197"/>
      <c r="AM80" s="197"/>
      <c r="AN80" s="197"/>
      <c r="AO80" s="195"/>
      <c r="AP80" s="349">
        <f t="shared" si="90"/>
        <v>0</v>
      </c>
      <c r="AQ80" s="350" t="str">
        <f t="shared" si="91"/>
        <v>No</v>
      </c>
      <c r="AR80" s="43"/>
      <c r="AS80" s="406">
        <v>1.0</v>
      </c>
      <c r="AT80" s="163">
        <f t="shared" si="92"/>
        <v>0</v>
      </c>
      <c r="AU80" s="43"/>
      <c r="AV80" s="449"/>
      <c r="AW80" s="449"/>
      <c r="AX80" s="449"/>
      <c r="AY80" s="449"/>
      <c r="AZ80" s="449"/>
      <c r="BA80" s="449"/>
      <c r="BB80" s="449"/>
      <c r="BC80" s="449"/>
    </row>
    <row r="81" ht="83.25" customHeight="1">
      <c r="A81" s="446"/>
      <c r="B81" s="428" t="s">
        <v>391</v>
      </c>
      <c r="C81" s="43"/>
      <c r="D81" s="352" t="s">
        <v>392</v>
      </c>
      <c r="E81" s="354"/>
      <c r="F81" s="450">
        <v>4.6</v>
      </c>
      <c r="G81" s="335">
        <f t="shared" si="68"/>
        <v>0</v>
      </c>
      <c r="H81" s="336">
        <f t="shared" ref="H81:T81" si="93">AC81*$X$81</f>
        <v>0</v>
      </c>
      <c r="I81" s="336">
        <f t="shared" si="93"/>
        <v>0</v>
      </c>
      <c r="J81" s="336">
        <f t="shared" si="93"/>
        <v>0</v>
      </c>
      <c r="K81" s="336">
        <f t="shared" si="93"/>
        <v>0</v>
      </c>
      <c r="L81" s="336">
        <f t="shared" si="93"/>
        <v>0</v>
      </c>
      <c r="M81" s="336">
        <f t="shared" si="93"/>
        <v>0</v>
      </c>
      <c r="N81" s="336">
        <f t="shared" si="93"/>
        <v>0</v>
      </c>
      <c r="O81" s="336">
        <f t="shared" si="93"/>
        <v>0</v>
      </c>
      <c r="P81" s="336">
        <f t="shared" si="93"/>
        <v>0</v>
      </c>
      <c r="Q81" s="336">
        <f t="shared" si="93"/>
        <v>0</v>
      </c>
      <c r="R81" s="336">
        <f t="shared" si="93"/>
        <v>0</v>
      </c>
      <c r="S81" s="336">
        <f t="shared" si="93"/>
        <v>0</v>
      </c>
      <c r="T81" s="336">
        <f t="shared" si="93"/>
        <v>0</v>
      </c>
      <c r="U81" s="450">
        <v>1.0</v>
      </c>
      <c r="V81" s="354" t="s">
        <v>133</v>
      </c>
      <c r="W81" s="354" t="s">
        <v>393</v>
      </c>
      <c r="X81" s="354">
        <v>1.0</v>
      </c>
      <c r="Y81" s="354">
        <v>3.0</v>
      </c>
      <c r="Z81" s="354" t="s">
        <v>96</v>
      </c>
      <c r="AA81" s="43"/>
      <c r="AB81" s="156">
        <v>280.0</v>
      </c>
      <c r="AC81" s="172"/>
      <c r="AD81" s="163"/>
      <c r="AE81" s="172"/>
      <c r="AF81" s="172"/>
      <c r="AG81" s="172"/>
      <c r="AH81" s="172"/>
      <c r="AI81" s="172"/>
      <c r="AJ81" s="171"/>
      <c r="AK81" s="172"/>
      <c r="AL81" s="172"/>
      <c r="AM81" s="172"/>
      <c r="AN81" s="172"/>
      <c r="AO81" s="162"/>
      <c r="AP81" s="430">
        <f t="shared" si="90"/>
        <v>0</v>
      </c>
      <c r="AQ81" s="405" t="str">
        <f t="shared" si="91"/>
        <v>No</v>
      </c>
      <c r="AR81" s="43"/>
      <c r="AS81" s="406">
        <v>1.0</v>
      </c>
      <c r="AT81" s="163">
        <f t="shared" si="92"/>
        <v>0</v>
      </c>
      <c r="AU81" s="43"/>
      <c r="AV81" s="449"/>
      <c r="AW81" s="449"/>
      <c r="AX81" s="449"/>
      <c r="AY81" s="449"/>
      <c r="AZ81" s="449"/>
      <c r="BA81" s="449"/>
      <c r="BB81" s="449"/>
      <c r="BC81" s="449"/>
    </row>
    <row r="82" ht="83.25" customHeight="1">
      <c r="A82" s="446"/>
      <c r="B82" s="431" t="s">
        <v>394</v>
      </c>
      <c r="C82" s="43"/>
      <c r="D82" s="69" t="s">
        <v>395</v>
      </c>
      <c r="E82" s="43"/>
      <c r="F82" s="450">
        <v>1.9</v>
      </c>
      <c r="G82" s="335">
        <f t="shared" si="68"/>
        <v>0</v>
      </c>
      <c r="H82" s="336">
        <f t="shared" ref="H82:T82" si="94">AC82*$X$82</f>
        <v>0</v>
      </c>
      <c r="I82" s="336">
        <f t="shared" si="94"/>
        <v>0</v>
      </c>
      <c r="J82" s="336">
        <f t="shared" si="94"/>
        <v>0</v>
      </c>
      <c r="K82" s="336">
        <f t="shared" si="94"/>
        <v>0</v>
      </c>
      <c r="L82" s="336">
        <f t="shared" si="94"/>
        <v>0</v>
      </c>
      <c r="M82" s="336">
        <f t="shared" si="94"/>
        <v>0</v>
      </c>
      <c r="N82" s="336">
        <f t="shared" si="94"/>
        <v>0</v>
      </c>
      <c r="O82" s="336">
        <f t="shared" si="94"/>
        <v>0</v>
      </c>
      <c r="P82" s="336">
        <f t="shared" si="94"/>
        <v>0</v>
      </c>
      <c r="Q82" s="336">
        <f t="shared" si="94"/>
        <v>0</v>
      </c>
      <c r="R82" s="336">
        <f t="shared" si="94"/>
        <v>0</v>
      </c>
      <c r="S82" s="336">
        <f t="shared" si="94"/>
        <v>0</v>
      </c>
      <c r="T82" s="336">
        <f t="shared" si="94"/>
        <v>0</v>
      </c>
      <c r="U82" s="450">
        <v>1.0</v>
      </c>
      <c r="V82" s="43" t="s">
        <v>105</v>
      </c>
      <c r="W82" s="43" t="s">
        <v>396</v>
      </c>
      <c r="X82" s="43">
        <v>1.0</v>
      </c>
      <c r="Y82" s="43">
        <v>0.0</v>
      </c>
      <c r="Z82" s="43" t="s">
        <v>96</v>
      </c>
      <c r="AA82" s="43"/>
      <c r="AB82" s="433">
        <v>160.0</v>
      </c>
      <c r="AC82" s="435"/>
      <c r="AD82" s="463"/>
      <c r="AE82" s="435"/>
      <c r="AF82" s="435"/>
      <c r="AG82" s="434"/>
      <c r="AH82" s="435"/>
      <c r="AI82" s="434"/>
      <c r="AJ82" s="435"/>
      <c r="AK82" s="436"/>
      <c r="AL82" s="435"/>
      <c r="AM82" s="435"/>
      <c r="AN82" s="434"/>
      <c r="AO82" s="435"/>
      <c r="AP82" s="464">
        <f t="shared" si="90"/>
        <v>0</v>
      </c>
      <c r="AQ82" s="390" t="str">
        <f t="shared" si="91"/>
        <v>No</v>
      </c>
      <c r="AR82" s="43"/>
      <c r="AS82" s="406">
        <v>1.0</v>
      </c>
      <c r="AT82" s="360">
        <f t="shared" si="92"/>
        <v>0</v>
      </c>
      <c r="AU82" s="43"/>
      <c r="AV82" s="449"/>
      <c r="AW82" s="449"/>
      <c r="AX82" s="449"/>
      <c r="AY82" s="449"/>
      <c r="AZ82" s="449"/>
      <c r="BA82" s="449"/>
      <c r="BB82" s="449"/>
      <c r="BC82" s="449"/>
    </row>
    <row r="83" ht="83.25" customHeight="1">
      <c r="A83" s="446"/>
      <c r="B83" s="361" t="s">
        <v>397</v>
      </c>
      <c r="C83" s="396"/>
      <c r="D83" s="363" t="s">
        <v>398</v>
      </c>
      <c r="E83" s="396"/>
      <c r="F83" s="439">
        <f>SUM(F79:F82)</f>
        <v>26.9</v>
      </c>
      <c r="G83" s="335">
        <f t="shared" si="68"/>
        <v>0</v>
      </c>
      <c r="H83" s="336">
        <f t="shared" ref="H83:T83" si="95">AC83*$X$83</f>
        <v>0</v>
      </c>
      <c r="I83" s="336">
        <f t="shared" si="95"/>
        <v>0</v>
      </c>
      <c r="J83" s="336">
        <f t="shared" si="95"/>
        <v>0</v>
      </c>
      <c r="K83" s="336">
        <f t="shared" si="95"/>
        <v>0</v>
      </c>
      <c r="L83" s="336">
        <f t="shared" si="95"/>
        <v>0</v>
      </c>
      <c r="M83" s="336">
        <f t="shared" si="95"/>
        <v>0</v>
      </c>
      <c r="N83" s="336">
        <f t="shared" si="95"/>
        <v>0</v>
      </c>
      <c r="O83" s="336">
        <f t="shared" si="95"/>
        <v>0</v>
      </c>
      <c r="P83" s="336">
        <f t="shared" si="95"/>
        <v>0</v>
      </c>
      <c r="Q83" s="336">
        <f t="shared" si="95"/>
        <v>0</v>
      </c>
      <c r="R83" s="336">
        <f t="shared" si="95"/>
        <v>0</v>
      </c>
      <c r="S83" s="336">
        <f t="shared" si="95"/>
        <v>0</v>
      </c>
      <c r="T83" s="336">
        <f t="shared" si="95"/>
        <v>0</v>
      </c>
      <c r="U83" s="439">
        <f>SUM(U79:U82)</f>
        <v>4</v>
      </c>
      <c r="V83" s="396" t="s">
        <v>326</v>
      </c>
      <c r="W83" s="396"/>
      <c r="X83" s="396">
        <v>4.0</v>
      </c>
      <c r="Y83" s="396">
        <f>SUM(Y79:Y82)</f>
        <v>24</v>
      </c>
      <c r="Z83" s="396" t="s">
        <v>96</v>
      </c>
      <c r="AA83" s="440"/>
      <c r="AB83" s="183">
        <f>SUM(AB79:AB82)</f>
        <v>1160</v>
      </c>
      <c r="AC83" s="465"/>
      <c r="AD83" s="187"/>
      <c r="AE83" s="187"/>
      <c r="AF83" s="187"/>
      <c r="AG83" s="186"/>
      <c r="AH83" s="187"/>
      <c r="AI83" s="186"/>
      <c r="AJ83" s="184"/>
      <c r="AK83" s="184"/>
      <c r="AL83" s="187"/>
      <c r="AM83" s="187"/>
      <c r="AN83" s="186"/>
      <c r="AO83" s="187"/>
      <c r="AP83" s="397">
        <f t="shared" si="90"/>
        <v>0</v>
      </c>
      <c r="AQ83" s="372" t="str">
        <f t="shared" si="91"/>
        <v>No</v>
      </c>
      <c r="AR83" s="43"/>
      <c r="AS83" s="373">
        <v>4.0</v>
      </c>
      <c r="AT83" s="374">
        <f t="shared" si="92"/>
        <v>0</v>
      </c>
      <c r="AU83" s="43"/>
      <c r="AV83" s="449"/>
      <c r="AW83" s="449"/>
      <c r="AX83" s="449"/>
      <c r="AY83" s="449"/>
      <c r="AZ83" s="449"/>
      <c r="BA83" s="449"/>
      <c r="BB83" s="449"/>
      <c r="BC83" s="449"/>
    </row>
    <row r="84" ht="169.5" customHeight="1">
      <c r="B84" s="41"/>
      <c r="C84" s="42"/>
      <c r="D84" s="69"/>
      <c r="E84" s="44"/>
      <c r="F84" s="45"/>
      <c r="G84" s="335">
        <f t="shared" si="68"/>
        <v>0</v>
      </c>
      <c r="H84" s="336"/>
      <c r="I84" s="409"/>
      <c r="J84" s="410"/>
      <c r="K84" s="411"/>
      <c r="L84" s="412"/>
      <c r="M84" s="413"/>
      <c r="N84" s="414"/>
      <c r="O84" s="415"/>
      <c r="P84" s="416"/>
      <c r="Q84" s="417"/>
      <c r="R84" s="418"/>
      <c r="S84" s="419"/>
      <c r="T84" s="420"/>
      <c r="U84" s="45"/>
      <c r="V84" s="49"/>
      <c r="W84" s="49"/>
      <c r="X84" s="49"/>
      <c r="Y84" s="49"/>
      <c r="Z84" s="49"/>
      <c r="AA84" s="49"/>
      <c r="AB84" s="328" t="s">
        <v>399</v>
      </c>
      <c r="AC84" s="380"/>
      <c r="AD84" s="380"/>
      <c r="AE84" s="380"/>
      <c r="AF84" s="380"/>
      <c r="AG84" s="380"/>
      <c r="AH84" s="380"/>
      <c r="AI84" s="380"/>
      <c r="AJ84" s="380"/>
      <c r="AK84" s="380"/>
      <c r="AL84" s="380"/>
      <c r="AM84" s="380"/>
      <c r="AN84" s="380"/>
      <c r="AO84" s="380"/>
      <c r="AP84" s="378"/>
      <c r="AQ84" s="379"/>
      <c r="AR84" s="42"/>
      <c r="AS84" s="42"/>
      <c r="AT84" s="380"/>
      <c r="AU84" s="42"/>
      <c r="AV84" s="214"/>
      <c r="AW84" s="214"/>
      <c r="AX84" s="214"/>
      <c r="AY84" s="214"/>
      <c r="AZ84" s="214"/>
      <c r="BA84" s="214"/>
      <c r="BB84" s="214"/>
      <c r="BC84" s="214"/>
    </row>
    <row r="85" ht="83.25" customHeight="1">
      <c r="A85" s="446"/>
      <c r="B85" s="447" t="s">
        <v>400</v>
      </c>
      <c r="C85" s="400"/>
      <c r="D85" s="333" t="s">
        <v>401</v>
      </c>
      <c r="E85" s="339"/>
      <c r="F85" s="448">
        <v>9.4</v>
      </c>
      <c r="G85" s="335">
        <f t="shared" si="68"/>
        <v>0</v>
      </c>
      <c r="H85" s="336">
        <f t="shared" ref="H85:T85" si="96">AC85*$X$85</f>
        <v>0</v>
      </c>
      <c r="I85" s="336">
        <f t="shared" si="96"/>
        <v>0</v>
      </c>
      <c r="J85" s="336">
        <f t="shared" si="96"/>
        <v>0</v>
      </c>
      <c r="K85" s="336">
        <f t="shared" si="96"/>
        <v>0</v>
      </c>
      <c r="L85" s="336">
        <f t="shared" si="96"/>
        <v>0</v>
      </c>
      <c r="M85" s="336">
        <f t="shared" si="96"/>
        <v>0</v>
      </c>
      <c r="N85" s="336">
        <f t="shared" si="96"/>
        <v>0</v>
      </c>
      <c r="O85" s="336">
        <f t="shared" si="96"/>
        <v>0</v>
      </c>
      <c r="P85" s="336">
        <f t="shared" si="96"/>
        <v>0</v>
      </c>
      <c r="Q85" s="336">
        <f t="shared" si="96"/>
        <v>0</v>
      </c>
      <c r="R85" s="336">
        <f t="shared" si="96"/>
        <v>0</v>
      </c>
      <c r="S85" s="336">
        <f t="shared" si="96"/>
        <v>0</v>
      </c>
      <c r="T85" s="336">
        <f t="shared" si="96"/>
        <v>0</v>
      </c>
      <c r="U85" s="448">
        <v>1.0</v>
      </c>
      <c r="V85" s="339" t="s">
        <v>133</v>
      </c>
      <c r="W85" s="339" t="s">
        <v>402</v>
      </c>
      <c r="X85" s="339">
        <v>1.0</v>
      </c>
      <c r="Y85" s="339">
        <v>8.0</v>
      </c>
      <c r="Z85" s="339" t="s">
        <v>96</v>
      </c>
      <c r="AA85" s="400"/>
      <c r="AB85" s="425">
        <v>330.0</v>
      </c>
      <c r="AC85" s="145"/>
      <c r="AD85" s="146"/>
      <c r="AE85" s="146"/>
      <c r="AF85" s="146"/>
      <c r="AG85" s="145"/>
      <c r="AH85" s="146"/>
      <c r="AI85" s="145"/>
      <c r="AJ85" s="143"/>
      <c r="AK85" s="143"/>
      <c r="AL85" s="146"/>
      <c r="AM85" s="146"/>
      <c r="AN85" s="145"/>
      <c r="AO85" s="143"/>
      <c r="AP85" s="466">
        <f t="shared" ref="AP85:AP90" si="98">AB85*SUM(AC85:AO85)</f>
        <v>0</v>
      </c>
      <c r="AQ85" s="467" t="str">
        <f t="shared" ref="AQ85:AQ90" si="99">IF(SUM(AC85:AO85)&gt;0,"Yes","No")</f>
        <v>No</v>
      </c>
      <c r="AR85" s="43"/>
      <c r="AS85" s="403">
        <v>1.0</v>
      </c>
      <c r="AT85" s="149">
        <f t="shared" ref="AT85:AT90" si="100">AS85*SUM(AC85:AO85)</f>
        <v>0</v>
      </c>
      <c r="AU85" s="43"/>
      <c r="AV85" s="449"/>
      <c r="AW85" s="449"/>
      <c r="AX85" s="449"/>
      <c r="AY85" s="449"/>
      <c r="AZ85" s="449"/>
      <c r="BA85" s="449"/>
      <c r="BB85" s="449"/>
      <c r="BC85" s="449"/>
    </row>
    <row r="86" ht="83.25" customHeight="1">
      <c r="A86" s="446"/>
      <c r="B86" s="431" t="s">
        <v>403</v>
      </c>
      <c r="C86" s="43"/>
      <c r="D86" s="69" t="s">
        <v>404</v>
      </c>
      <c r="E86" s="43"/>
      <c r="F86" s="450">
        <v>5.6</v>
      </c>
      <c r="G86" s="335">
        <f t="shared" si="68"/>
        <v>0</v>
      </c>
      <c r="H86" s="336">
        <f t="shared" ref="H86:T86" si="97">AC86*$X$86</f>
        <v>0</v>
      </c>
      <c r="I86" s="336">
        <f t="shared" si="97"/>
        <v>0</v>
      </c>
      <c r="J86" s="336">
        <f t="shared" si="97"/>
        <v>0</v>
      </c>
      <c r="K86" s="336">
        <f t="shared" si="97"/>
        <v>0</v>
      </c>
      <c r="L86" s="336">
        <f t="shared" si="97"/>
        <v>0</v>
      </c>
      <c r="M86" s="336">
        <f t="shared" si="97"/>
        <v>0</v>
      </c>
      <c r="N86" s="336">
        <f t="shared" si="97"/>
        <v>0</v>
      </c>
      <c r="O86" s="336">
        <f t="shared" si="97"/>
        <v>0</v>
      </c>
      <c r="P86" s="336">
        <f t="shared" si="97"/>
        <v>0</v>
      </c>
      <c r="Q86" s="336">
        <f t="shared" si="97"/>
        <v>0</v>
      </c>
      <c r="R86" s="336">
        <f t="shared" si="97"/>
        <v>0</v>
      </c>
      <c r="S86" s="336">
        <f t="shared" si="97"/>
        <v>0</v>
      </c>
      <c r="T86" s="336">
        <f t="shared" si="97"/>
        <v>0</v>
      </c>
      <c r="U86" s="450">
        <v>1.0</v>
      </c>
      <c r="V86" s="43" t="s">
        <v>105</v>
      </c>
      <c r="W86" s="43" t="s">
        <v>405</v>
      </c>
      <c r="X86" s="43">
        <v>1.0</v>
      </c>
      <c r="Y86" s="43">
        <v>5.0</v>
      </c>
      <c r="Z86" s="43" t="s">
        <v>96</v>
      </c>
      <c r="AA86" s="43"/>
      <c r="AB86" s="156">
        <v>270.0</v>
      </c>
      <c r="AC86" s="197"/>
      <c r="AD86" s="432"/>
      <c r="AE86" s="197"/>
      <c r="AF86" s="197"/>
      <c r="AG86" s="197"/>
      <c r="AH86" s="197"/>
      <c r="AI86" s="197"/>
      <c r="AJ86" s="432"/>
      <c r="AK86" s="432"/>
      <c r="AL86" s="432"/>
      <c r="AM86" s="432"/>
      <c r="AN86" s="432"/>
      <c r="AO86" s="51"/>
      <c r="AP86" s="349">
        <f t="shared" si="98"/>
        <v>0</v>
      </c>
      <c r="AQ86" s="350" t="str">
        <f t="shared" si="99"/>
        <v>No</v>
      </c>
      <c r="AR86" s="43"/>
      <c r="AS86" s="406">
        <v>1.0</v>
      </c>
      <c r="AT86" s="163">
        <f t="shared" si="100"/>
        <v>0</v>
      </c>
      <c r="AU86" s="43"/>
      <c r="AV86" s="449"/>
      <c r="AW86" s="449"/>
      <c r="AX86" s="449"/>
      <c r="AY86" s="449"/>
      <c r="AZ86" s="449"/>
      <c r="BA86" s="449"/>
      <c r="BB86" s="449"/>
      <c r="BC86" s="449"/>
    </row>
    <row r="87" ht="83.25" customHeight="1">
      <c r="A87" s="446"/>
      <c r="B87" s="428" t="s">
        <v>406</v>
      </c>
      <c r="C87" s="43"/>
      <c r="D87" s="352" t="s">
        <v>407</v>
      </c>
      <c r="E87" s="354"/>
      <c r="F87" s="450">
        <v>3.7</v>
      </c>
      <c r="G87" s="335">
        <f t="shared" si="68"/>
        <v>0</v>
      </c>
      <c r="H87" s="336">
        <f t="shared" ref="H87:T87" si="101">AC87*$X$87</f>
        <v>0</v>
      </c>
      <c r="I87" s="336">
        <f t="shared" si="101"/>
        <v>0</v>
      </c>
      <c r="J87" s="336">
        <f t="shared" si="101"/>
        <v>0</v>
      </c>
      <c r="K87" s="336">
        <f t="shared" si="101"/>
        <v>0</v>
      </c>
      <c r="L87" s="336">
        <f t="shared" si="101"/>
        <v>0</v>
      </c>
      <c r="M87" s="336">
        <f t="shared" si="101"/>
        <v>0</v>
      </c>
      <c r="N87" s="336">
        <f t="shared" si="101"/>
        <v>0</v>
      </c>
      <c r="O87" s="336">
        <f t="shared" si="101"/>
        <v>0</v>
      </c>
      <c r="P87" s="336">
        <f t="shared" si="101"/>
        <v>0</v>
      </c>
      <c r="Q87" s="336">
        <f t="shared" si="101"/>
        <v>0</v>
      </c>
      <c r="R87" s="336">
        <f t="shared" si="101"/>
        <v>0</v>
      </c>
      <c r="S87" s="336">
        <f t="shared" si="101"/>
        <v>0</v>
      </c>
      <c r="T87" s="336">
        <f t="shared" si="101"/>
        <v>0</v>
      </c>
      <c r="U87" s="450">
        <v>1.0</v>
      </c>
      <c r="V87" s="354" t="s">
        <v>105</v>
      </c>
      <c r="W87" s="354" t="s">
        <v>408</v>
      </c>
      <c r="X87" s="354">
        <v>1.0</v>
      </c>
      <c r="Y87" s="354">
        <v>0.0</v>
      </c>
      <c r="Z87" s="354" t="s">
        <v>96</v>
      </c>
      <c r="AA87" s="43"/>
      <c r="AB87" s="156">
        <v>170.0</v>
      </c>
      <c r="AC87" s="172"/>
      <c r="AD87" s="163"/>
      <c r="AE87" s="163"/>
      <c r="AF87" s="163"/>
      <c r="AG87" s="172"/>
      <c r="AH87" s="172"/>
      <c r="AI87" s="163"/>
      <c r="AJ87" s="163"/>
      <c r="AK87" s="163"/>
      <c r="AL87" s="163"/>
      <c r="AM87" s="163"/>
      <c r="AN87" s="163"/>
      <c r="AO87" s="171"/>
      <c r="AP87" s="430">
        <f t="shared" si="98"/>
        <v>0</v>
      </c>
      <c r="AQ87" s="405" t="str">
        <f t="shared" si="99"/>
        <v>No</v>
      </c>
      <c r="AR87" s="43"/>
      <c r="AS87" s="406">
        <v>1.0</v>
      </c>
      <c r="AT87" s="163">
        <f t="shared" si="100"/>
        <v>0</v>
      </c>
      <c r="AU87" s="43"/>
      <c r="AV87" s="449"/>
      <c r="AW87" s="449"/>
      <c r="AX87" s="449"/>
      <c r="AY87" s="449"/>
      <c r="AZ87" s="449"/>
      <c r="BA87" s="449"/>
      <c r="BB87" s="449"/>
      <c r="BC87" s="449"/>
    </row>
    <row r="88" ht="83.25" customHeight="1">
      <c r="A88" s="446"/>
      <c r="B88" s="431" t="s">
        <v>409</v>
      </c>
      <c r="C88" s="43"/>
      <c r="D88" s="69" t="s">
        <v>410</v>
      </c>
      <c r="E88" s="43"/>
      <c r="F88" s="450">
        <v>5.4</v>
      </c>
      <c r="G88" s="335">
        <f t="shared" si="68"/>
        <v>0</v>
      </c>
      <c r="H88" s="336">
        <f t="shared" ref="H88:T88" si="102">AC88*$X$88</f>
        <v>0</v>
      </c>
      <c r="I88" s="336">
        <f t="shared" si="102"/>
        <v>0</v>
      </c>
      <c r="J88" s="336">
        <f t="shared" si="102"/>
        <v>0</v>
      </c>
      <c r="K88" s="336">
        <f t="shared" si="102"/>
        <v>0</v>
      </c>
      <c r="L88" s="336">
        <f t="shared" si="102"/>
        <v>0</v>
      </c>
      <c r="M88" s="336">
        <f t="shared" si="102"/>
        <v>0</v>
      </c>
      <c r="N88" s="336">
        <f t="shared" si="102"/>
        <v>0</v>
      </c>
      <c r="O88" s="336">
        <f t="shared" si="102"/>
        <v>0</v>
      </c>
      <c r="P88" s="336">
        <f t="shared" si="102"/>
        <v>0</v>
      </c>
      <c r="Q88" s="336">
        <f t="shared" si="102"/>
        <v>0</v>
      </c>
      <c r="R88" s="336">
        <f t="shared" si="102"/>
        <v>0</v>
      </c>
      <c r="S88" s="336">
        <f t="shared" si="102"/>
        <v>0</v>
      </c>
      <c r="T88" s="336">
        <f t="shared" si="102"/>
        <v>0</v>
      </c>
      <c r="U88" s="450">
        <v>1.0</v>
      </c>
      <c r="V88" s="43" t="s">
        <v>105</v>
      </c>
      <c r="W88" s="43" t="s">
        <v>411</v>
      </c>
      <c r="X88" s="43">
        <v>1.0</v>
      </c>
      <c r="Y88" s="43">
        <v>4.0</v>
      </c>
      <c r="Z88" s="43" t="s">
        <v>96</v>
      </c>
      <c r="AA88" s="43"/>
      <c r="AB88" s="156">
        <v>210.0</v>
      </c>
      <c r="AC88" s="197"/>
      <c r="AD88" s="432"/>
      <c r="AE88" s="432"/>
      <c r="AF88" s="432"/>
      <c r="AG88" s="432"/>
      <c r="AH88" s="432"/>
      <c r="AI88" s="432"/>
      <c r="AJ88" s="432"/>
      <c r="AK88" s="432"/>
      <c r="AL88" s="432"/>
      <c r="AM88" s="432"/>
      <c r="AN88" s="432"/>
      <c r="AO88" s="51"/>
      <c r="AP88" s="349">
        <f t="shared" si="98"/>
        <v>0</v>
      </c>
      <c r="AQ88" s="350" t="str">
        <f t="shared" si="99"/>
        <v>No</v>
      </c>
      <c r="AR88" s="43"/>
      <c r="AS88" s="406">
        <v>1.0</v>
      </c>
      <c r="AT88" s="163">
        <f t="shared" si="100"/>
        <v>0</v>
      </c>
      <c r="AU88" s="43"/>
      <c r="AV88" s="449"/>
      <c r="AW88" s="449"/>
      <c r="AX88" s="449"/>
      <c r="AY88" s="449"/>
      <c r="AZ88" s="449"/>
      <c r="BA88" s="449"/>
      <c r="BB88" s="449"/>
      <c r="BC88" s="449"/>
    </row>
    <row r="89" ht="83.25" customHeight="1">
      <c r="A89" s="446"/>
      <c r="B89" s="428" t="s">
        <v>412</v>
      </c>
      <c r="C89" s="43"/>
      <c r="D89" s="352" t="s">
        <v>413</v>
      </c>
      <c r="E89" s="354"/>
      <c r="F89" s="450">
        <v>2.5</v>
      </c>
      <c r="G89" s="335">
        <f t="shared" si="68"/>
        <v>0</v>
      </c>
      <c r="H89" s="336">
        <f t="shared" ref="H89:T89" si="103">AC89*$X$89</f>
        <v>0</v>
      </c>
      <c r="I89" s="336">
        <f t="shared" si="103"/>
        <v>0</v>
      </c>
      <c r="J89" s="336">
        <f t="shared" si="103"/>
        <v>0</v>
      </c>
      <c r="K89" s="336">
        <f t="shared" si="103"/>
        <v>0</v>
      </c>
      <c r="L89" s="336">
        <f t="shared" si="103"/>
        <v>0</v>
      </c>
      <c r="M89" s="336">
        <f t="shared" si="103"/>
        <v>0</v>
      </c>
      <c r="N89" s="336">
        <f t="shared" si="103"/>
        <v>0</v>
      </c>
      <c r="O89" s="336">
        <f t="shared" si="103"/>
        <v>0</v>
      </c>
      <c r="P89" s="336">
        <f t="shared" si="103"/>
        <v>0</v>
      </c>
      <c r="Q89" s="336">
        <f t="shared" si="103"/>
        <v>0</v>
      </c>
      <c r="R89" s="336">
        <f t="shared" si="103"/>
        <v>0</v>
      </c>
      <c r="S89" s="336">
        <f t="shared" si="103"/>
        <v>0</v>
      </c>
      <c r="T89" s="336">
        <f t="shared" si="103"/>
        <v>0</v>
      </c>
      <c r="U89" s="450">
        <v>1.0</v>
      </c>
      <c r="V89" s="354" t="s">
        <v>94</v>
      </c>
      <c r="W89" s="354" t="s">
        <v>414</v>
      </c>
      <c r="X89" s="354">
        <v>1.0</v>
      </c>
      <c r="Y89" s="354">
        <v>0.0</v>
      </c>
      <c r="Z89" s="354" t="s">
        <v>96</v>
      </c>
      <c r="AA89" s="43"/>
      <c r="AB89" s="433">
        <v>130.0</v>
      </c>
      <c r="AC89" s="171"/>
      <c r="AD89" s="356"/>
      <c r="AE89" s="356"/>
      <c r="AF89" s="356"/>
      <c r="AG89" s="452"/>
      <c r="AH89" s="356"/>
      <c r="AI89" s="452"/>
      <c r="AJ89" s="356"/>
      <c r="AK89" s="356"/>
      <c r="AL89" s="356"/>
      <c r="AM89" s="356"/>
      <c r="AN89" s="452"/>
      <c r="AO89" s="356"/>
      <c r="AP89" s="395">
        <f t="shared" si="98"/>
        <v>0</v>
      </c>
      <c r="AQ89" s="359" t="str">
        <f t="shared" si="99"/>
        <v>No</v>
      </c>
      <c r="AR89" s="43"/>
      <c r="AS89" s="406">
        <v>1.0</v>
      </c>
      <c r="AT89" s="360">
        <f t="shared" si="100"/>
        <v>0</v>
      </c>
      <c r="AU89" s="43"/>
      <c r="AV89" s="449"/>
      <c r="AW89" s="449"/>
      <c r="AX89" s="449"/>
      <c r="AY89" s="449"/>
      <c r="AZ89" s="449"/>
      <c r="BA89" s="449"/>
      <c r="BB89" s="449"/>
      <c r="BC89" s="449"/>
    </row>
    <row r="90" ht="83.25" customHeight="1">
      <c r="A90" s="446"/>
      <c r="B90" s="361" t="s">
        <v>415</v>
      </c>
      <c r="C90" s="396"/>
      <c r="D90" s="363" t="s">
        <v>416</v>
      </c>
      <c r="E90" s="396"/>
      <c r="F90" s="439">
        <f>SUM(F85:F89)</f>
        <v>26.6</v>
      </c>
      <c r="G90" s="335">
        <f t="shared" si="68"/>
        <v>0</v>
      </c>
      <c r="H90" s="336">
        <f t="shared" ref="H90:T90" si="104">AC90*$X$90</f>
        <v>0</v>
      </c>
      <c r="I90" s="336">
        <f t="shared" si="104"/>
        <v>0</v>
      </c>
      <c r="J90" s="336">
        <f t="shared" si="104"/>
        <v>0</v>
      </c>
      <c r="K90" s="336">
        <f t="shared" si="104"/>
        <v>0</v>
      </c>
      <c r="L90" s="336">
        <f t="shared" si="104"/>
        <v>0</v>
      </c>
      <c r="M90" s="336">
        <f t="shared" si="104"/>
        <v>0</v>
      </c>
      <c r="N90" s="336">
        <f t="shared" si="104"/>
        <v>0</v>
      </c>
      <c r="O90" s="336">
        <f t="shared" si="104"/>
        <v>0</v>
      </c>
      <c r="P90" s="336">
        <f t="shared" si="104"/>
        <v>0</v>
      </c>
      <c r="Q90" s="336">
        <f t="shared" si="104"/>
        <v>0</v>
      </c>
      <c r="R90" s="336">
        <f t="shared" si="104"/>
        <v>0</v>
      </c>
      <c r="S90" s="336">
        <f t="shared" si="104"/>
        <v>0</v>
      </c>
      <c r="T90" s="336">
        <f t="shared" si="104"/>
        <v>0</v>
      </c>
      <c r="U90" s="439">
        <f>SUM(U85:U89)</f>
        <v>5</v>
      </c>
      <c r="V90" s="396" t="s">
        <v>140</v>
      </c>
      <c r="W90" s="396"/>
      <c r="X90" s="396">
        <v>5.0</v>
      </c>
      <c r="Y90" s="396">
        <f>SUM(Y85:Y89)</f>
        <v>17</v>
      </c>
      <c r="Z90" s="396" t="s">
        <v>96</v>
      </c>
      <c r="AA90" s="440"/>
      <c r="AB90" s="183">
        <f>SUM(AB85:AB89)</f>
        <v>1110</v>
      </c>
      <c r="AC90" s="465"/>
      <c r="AD90" s="187"/>
      <c r="AE90" s="441"/>
      <c r="AF90" s="441"/>
      <c r="AG90" s="465"/>
      <c r="AH90" s="441"/>
      <c r="AI90" s="465"/>
      <c r="AJ90" s="187"/>
      <c r="AK90" s="187"/>
      <c r="AL90" s="187"/>
      <c r="AM90" s="441"/>
      <c r="AN90" s="465"/>
      <c r="AO90" s="187"/>
      <c r="AP90" s="397">
        <f t="shared" si="98"/>
        <v>0</v>
      </c>
      <c r="AQ90" s="372" t="str">
        <f t="shared" si="99"/>
        <v>No</v>
      </c>
      <c r="AR90" s="43"/>
      <c r="AS90" s="373">
        <v>5.0</v>
      </c>
      <c r="AT90" s="374">
        <f t="shared" si="100"/>
        <v>0</v>
      </c>
      <c r="AU90" s="43"/>
      <c r="AV90" s="449"/>
      <c r="AW90" s="449"/>
      <c r="AX90" s="449"/>
      <c r="AY90" s="449"/>
      <c r="AZ90" s="449"/>
      <c r="BA90" s="449"/>
      <c r="BB90" s="449"/>
      <c r="BC90" s="449"/>
    </row>
    <row r="91" ht="169.5" customHeight="1">
      <c r="B91" s="442"/>
      <c r="C91" s="330"/>
      <c r="D91" s="54"/>
      <c r="E91" s="44"/>
      <c r="F91" s="45"/>
      <c r="G91" s="335">
        <f t="shared" si="68"/>
        <v>0</v>
      </c>
      <c r="H91" s="336"/>
      <c r="I91" s="409"/>
      <c r="J91" s="410"/>
      <c r="K91" s="411"/>
      <c r="L91" s="412"/>
      <c r="M91" s="413"/>
      <c r="N91" s="414"/>
      <c r="O91" s="415"/>
      <c r="P91" s="416"/>
      <c r="Q91" s="417"/>
      <c r="R91" s="418"/>
      <c r="S91" s="419"/>
      <c r="T91" s="420"/>
      <c r="U91" s="45"/>
      <c r="V91" s="49"/>
      <c r="W91" s="49"/>
      <c r="X91" s="49"/>
      <c r="Y91" s="49"/>
      <c r="Z91" s="49"/>
      <c r="AA91" s="49"/>
      <c r="AB91" s="328" t="s">
        <v>417</v>
      </c>
      <c r="AC91" s="423"/>
      <c r="AD91" s="468"/>
      <c r="AE91" s="461"/>
      <c r="AF91" s="462"/>
      <c r="AG91" s="423"/>
      <c r="AH91" s="423"/>
      <c r="AI91" s="423"/>
      <c r="AJ91" s="423"/>
      <c r="AK91" s="423"/>
      <c r="AL91" s="423"/>
      <c r="AM91" s="380"/>
      <c r="AN91" s="380"/>
      <c r="AO91" s="380"/>
      <c r="AP91" s="378"/>
      <c r="AQ91" s="379"/>
      <c r="AR91" s="42"/>
      <c r="AS91" s="42"/>
      <c r="AT91" s="380"/>
      <c r="AU91" s="42"/>
      <c r="AV91" s="214"/>
      <c r="AW91" s="214"/>
      <c r="AX91" s="214"/>
      <c r="AY91" s="214"/>
      <c r="AZ91" s="214"/>
      <c r="BA91" s="214"/>
      <c r="BB91" s="214"/>
      <c r="BC91" s="214"/>
    </row>
    <row r="92" ht="83.25" customHeight="1">
      <c r="A92" s="446"/>
      <c r="B92" s="381" t="s">
        <v>418</v>
      </c>
      <c r="C92" s="400"/>
      <c r="D92" s="382" t="s">
        <v>419</v>
      </c>
      <c r="E92" s="400"/>
      <c r="F92" s="448">
        <v>12.6</v>
      </c>
      <c r="G92" s="335">
        <f t="shared" si="68"/>
        <v>0</v>
      </c>
      <c r="H92" s="336">
        <f t="shared" ref="H92:T92" si="105">AC92*$X$92</f>
        <v>0</v>
      </c>
      <c r="I92" s="336">
        <f t="shared" si="105"/>
        <v>0</v>
      </c>
      <c r="J92" s="336">
        <f t="shared" si="105"/>
        <v>0</v>
      </c>
      <c r="K92" s="336">
        <f t="shared" si="105"/>
        <v>0</v>
      </c>
      <c r="L92" s="336">
        <f t="shared" si="105"/>
        <v>0</v>
      </c>
      <c r="M92" s="336">
        <f t="shared" si="105"/>
        <v>0</v>
      </c>
      <c r="N92" s="336">
        <f t="shared" si="105"/>
        <v>0</v>
      </c>
      <c r="O92" s="336">
        <f t="shared" si="105"/>
        <v>0</v>
      </c>
      <c r="P92" s="336">
        <f t="shared" si="105"/>
        <v>0</v>
      </c>
      <c r="Q92" s="336">
        <f t="shared" si="105"/>
        <v>0</v>
      </c>
      <c r="R92" s="336">
        <f t="shared" si="105"/>
        <v>0</v>
      </c>
      <c r="S92" s="336">
        <f t="shared" si="105"/>
        <v>0</v>
      </c>
      <c r="T92" s="336">
        <f t="shared" si="105"/>
        <v>0</v>
      </c>
      <c r="U92" s="448">
        <v>3.0</v>
      </c>
      <c r="V92" s="400" t="s">
        <v>133</v>
      </c>
      <c r="W92" s="400" t="s">
        <v>420</v>
      </c>
      <c r="X92" s="400">
        <v>3.0</v>
      </c>
      <c r="Y92" s="400">
        <v>4.0</v>
      </c>
      <c r="Z92" s="400" t="s">
        <v>96</v>
      </c>
      <c r="AA92" s="400"/>
      <c r="AB92" s="425">
        <v>410.0</v>
      </c>
      <c r="AC92" s="427"/>
      <c r="AD92" s="426"/>
      <c r="AE92" s="427"/>
      <c r="AF92" s="426"/>
      <c r="AG92" s="423"/>
      <c r="AH92" s="426"/>
      <c r="AI92" s="423"/>
      <c r="AJ92" s="426"/>
      <c r="AK92" s="426"/>
      <c r="AL92" s="426"/>
      <c r="AM92" s="197"/>
      <c r="AN92" s="51"/>
      <c r="AO92" s="426"/>
      <c r="AP92" s="469">
        <f t="shared" ref="AP92:AP96" si="107">AB92*SUM(AC92:AO92)</f>
        <v>0</v>
      </c>
      <c r="AQ92" s="470" t="str">
        <f t="shared" ref="AQ92:AQ96" si="108">IF(SUM(AC92:AO92)&gt;0,"Yes","No")</f>
        <v>No</v>
      </c>
      <c r="AR92" s="43"/>
      <c r="AS92" s="471">
        <v>3.0</v>
      </c>
      <c r="AT92" s="149">
        <f t="shared" ref="AT92:AT96" si="109">AS92*SUM(AC92:AO92)</f>
        <v>0</v>
      </c>
      <c r="AU92" s="43"/>
      <c r="AV92" s="449"/>
      <c r="AW92" s="449"/>
      <c r="AX92" s="449"/>
      <c r="AY92" s="449"/>
      <c r="AZ92" s="449"/>
      <c r="BA92" s="449"/>
      <c r="BB92" s="449"/>
      <c r="BC92" s="449"/>
    </row>
    <row r="93" ht="83.25" customHeight="1">
      <c r="A93" s="446"/>
      <c r="B93" s="164" t="s">
        <v>421</v>
      </c>
      <c r="C93" s="43"/>
      <c r="D93" s="352" t="s">
        <v>422</v>
      </c>
      <c r="E93" s="354"/>
      <c r="F93" s="450">
        <v>13.4</v>
      </c>
      <c r="G93" s="335">
        <f t="shared" si="68"/>
        <v>0</v>
      </c>
      <c r="H93" s="336">
        <f t="shared" ref="H93:T93" si="106">AC93*$X$93</f>
        <v>0</v>
      </c>
      <c r="I93" s="336">
        <f t="shared" si="106"/>
        <v>0</v>
      </c>
      <c r="J93" s="336">
        <f t="shared" si="106"/>
        <v>0</v>
      </c>
      <c r="K93" s="336">
        <f t="shared" si="106"/>
        <v>0</v>
      </c>
      <c r="L93" s="336">
        <f t="shared" si="106"/>
        <v>0</v>
      </c>
      <c r="M93" s="336">
        <f t="shared" si="106"/>
        <v>0</v>
      </c>
      <c r="N93" s="336">
        <f t="shared" si="106"/>
        <v>0</v>
      </c>
      <c r="O93" s="336">
        <f t="shared" si="106"/>
        <v>0</v>
      </c>
      <c r="P93" s="336">
        <f t="shared" si="106"/>
        <v>0</v>
      </c>
      <c r="Q93" s="336">
        <f t="shared" si="106"/>
        <v>0</v>
      </c>
      <c r="R93" s="336">
        <f t="shared" si="106"/>
        <v>0</v>
      </c>
      <c r="S93" s="336">
        <f t="shared" si="106"/>
        <v>0</v>
      </c>
      <c r="T93" s="336">
        <f t="shared" si="106"/>
        <v>0</v>
      </c>
      <c r="U93" s="450">
        <v>3.0</v>
      </c>
      <c r="V93" s="354" t="s">
        <v>133</v>
      </c>
      <c r="W93" s="354" t="s">
        <v>423</v>
      </c>
      <c r="X93" s="354">
        <v>3.0</v>
      </c>
      <c r="Y93" s="354">
        <v>3.0</v>
      </c>
      <c r="Z93" s="354" t="s">
        <v>96</v>
      </c>
      <c r="AA93" s="43"/>
      <c r="AB93" s="156">
        <v>410.0</v>
      </c>
      <c r="AC93" s="172"/>
      <c r="AD93" s="163"/>
      <c r="AE93" s="172"/>
      <c r="AF93" s="172"/>
      <c r="AG93" s="172"/>
      <c r="AH93" s="162"/>
      <c r="AI93" s="172"/>
      <c r="AJ93" s="171"/>
      <c r="AK93" s="172"/>
      <c r="AL93" s="172"/>
      <c r="AM93" s="172"/>
      <c r="AN93" s="172"/>
      <c r="AO93" s="172"/>
      <c r="AP93" s="391">
        <f t="shared" si="107"/>
        <v>0</v>
      </c>
      <c r="AQ93" s="405" t="str">
        <f t="shared" si="108"/>
        <v>No</v>
      </c>
      <c r="AR93" s="43"/>
      <c r="AS93" s="472">
        <v>3.0</v>
      </c>
      <c r="AT93" s="163">
        <f t="shared" si="109"/>
        <v>0</v>
      </c>
      <c r="AU93" s="43"/>
      <c r="AV93" s="449"/>
      <c r="AW93" s="449"/>
      <c r="AX93" s="449"/>
      <c r="AY93" s="449"/>
      <c r="AZ93" s="449"/>
      <c r="BA93" s="449"/>
      <c r="BB93" s="449"/>
      <c r="BC93" s="449"/>
    </row>
    <row r="94" ht="83.25" customHeight="1">
      <c r="A94" s="446"/>
      <c r="B94" s="150" t="s">
        <v>424</v>
      </c>
      <c r="C94" s="43"/>
      <c r="D94" s="69" t="s">
        <v>425</v>
      </c>
      <c r="E94" s="43"/>
      <c r="F94" s="450">
        <v>6.5</v>
      </c>
      <c r="G94" s="335">
        <f t="shared" si="68"/>
        <v>0</v>
      </c>
      <c r="H94" s="336">
        <f t="shared" ref="H94:T94" si="110">AC94*$X$94</f>
        <v>0</v>
      </c>
      <c r="I94" s="336">
        <f t="shared" si="110"/>
        <v>0</v>
      </c>
      <c r="J94" s="336">
        <f t="shared" si="110"/>
        <v>0</v>
      </c>
      <c r="K94" s="336">
        <f t="shared" si="110"/>
        <v>0</v>
      </c>
      <c r="L94" s="336">
        <f t="shared" si="110"/>
        <v>0</v>
      </c>
      <c r="M94" s="336">
        <f t="shared" si="110"/>
        <v>0</v>
      </c>
      <c r="N94" s="336">
        <f t="shared" si="110"/>
        <v>0</v>
      </c>
      <c r="O94" s="336">
        <f t="shared" si="110"/>
        <v>0</v>
      </c>
      <c r="P94" s="336">
        <f t="shared" si="110"/>
        <v>0</v>
      </c>
      <c r="Q94" s="336">
        <f t="shared" si="110"/>
        <v>0</v>
      </c>
      <c r="R94" s="336">
        <f t="shared" si="110"/>
        <v>0</v>
      </c>
      <c r="S94" s="336">
        <f t="shared" si="110"/>
        <v>0</v>
      </c>
      <c r="T94" s="336">
        <f t="shared" si="110"/>
        <v>0</v>
      </c>
      <c r="U94" s="450">
        <v>2.0</v>
      </c>
      <c r="V94" s="43" t="s">
        <v>105</v>
      </c>
      <c r="W94" s="43" t="s">
        <v>426</v>
      </c>
      <c r="X94" s="43">
        <v>2.0</v>
      </c>
      <c r="Y94" s="43">
        <v>3.0</v>
      </c>
      <c r="Z94" s="43" t="s">
        <v>96</v>
      </c>
      <c r="AA94" s="43"/>
      <c r="AB94" s="156">
        <v>310.0</v>
      </c>
      <c r="AC94" s="197"/>
      <c r="AD94" s="432"/>
      <c r="AE94" s="197"/>
      <c r="AF94" s="197"/>
      <c r="AG94" s="197"/>
      <c r="AH94" s="195"/>
      <c r="AI94" s="197"/>
      <c r="AJ94" s="51"/>
      <c r="AK94" s="197"/>
      <c r="AL94" s="197"/>
      <c r="AM94" s="197"/>
      <c r="AN94" s="197"/>
      <c r="AO94" s="197"/>
      <c r="AP94" s="393">
        <f t="shared" si="107"/>
        <v>0</v>
      </c>
      <c r="AQ94" s="350" t="str">
        <f t="shared" si="108"/>
        <v>No</v>
      </c>
      <c r="AR94" s="43"/>
      <c r="AS94" s="472">
        <v>2.0</v>
      </c>
      <c r="AT94" s="163">
        <f t="shared" si="109"/>
        <v>0</v>
      </c>
      <c r="AU94" s="43"/>
      <c r="AV94" s="449"/>
      <c r="AW94" s="449"/>
      <c r="AX94" s="449"/>
      <c r="AY94" s="449"/>
      <c r="AZ94" s="449"/>
      <c r="BA94" s="449"/>
      <c r="BB94" s="449"/>
      <c r="BC94" s="449"/>
    </row>
    <row r="95" ht="83.25" customHeight="1">
      <c r="A95" s="446"/>
      <c r="B95" s="164" t="s">
        <v>427</v>
      </c>
      <c r="C95" s="43"/>
      <c r="D95" s="352" t="s">
        <v>428</v>
      </c>
      <c r="E95" s="354"/>
      <c r="F95" s="450">
        <v>8.0</v>
      </c>
      <c r="G95" s="335">
        <f t="shared" si="68"/>
        <v>0</v>
      </c>
      <c r="H95" s="336">
        <f t="shared" ref="H95:T95" si="111">AC95*$X$95</f>
        <v>0</v>
      </c>
      <c r="I95" s="336">
        <f t="shared" si="111"/>
        <v>0</v>
      </c>
      <c r="J95" s="336">
        <f t="shared" si="111"/>
        <v>0</v>
      </c>
      <c r="K95" s="336">
        <f t="shared" si="111"/>
        <v>0</v>
      </c>
      <c r="L95" s="336">
        <f t="shared" si="111"/>
        <v>0</v>
      </c>
      <c r="M95" s="336">
        <f t="shared" si="111"/>
        <v>0</v>
      </c>
      <c r="N95" s="336">
        <f t="shared" si="111"/>
        <v>0</v>
      </c>
      <c r="O95" s="336">
        <f t="shared" si="111"/>
        <v>0</v>
      </c>
      <c r="P95" s="336">
        <f t="shared" si="111"/>
        <v>0</v>
      </c>
      <c r="Q95" s="336">
        <f t="shared" si="111"/>
        <v>0</v>
      </c>
      <c r="R95" s="336">
        <f t="shared" si="111"/>
        <v>0</v>
      </c>
      <c r="S95" s="336">
        <f t="shared" si="111"/>
        <v>0</v>
      </c>
      <c r="T95" s="336">
        <f t="shared" si="111"/>
        <v>0</v>
      </c>
      <c r="U95" s="450">
        <v>2.0</v>
      </c>
      <c r="V95" s="354" t="s">
        <v>105</v>
      </c>
      <c r="W95" s="354" t="s">
        <v>429</v>
      </c>
      <c r="X95" s="354">
        <v>2.0</v>
      </c>
      <c r="Y95" s="354">
        <v>3.0</v>
      </c>
      <c r="Z95" s="354" t="s">
        <v>96</v>
      </c>
      <c r="AA95" s="43"/>
      <c r="AB95" s="433">
        <v>310.0</v>
      </c>
      <c r="AC95" s="163"/>
      <c r="AD95" s="356"/>
      <c r="AE95" s="356"/>
      <c r="AF95" s="356"/>
      <c r="AG95" s="452"/>
      <c r="AH95" s="357"/>
      <c r="AI95" s="356"/>
      <c r="AJ95" s="360"/>
      <c r="AK95" s="360"/>
      <c r="AL95" s="360"/>
      <c r="AM95" s="360"/>
      <c r="AN95" s="452"/>
      <c r="AO95" s="356"/>
      <c r="AP95" s="473">
        <f t="shared" si="107"/>
        <v>0</v>
      </c>
      <c r="AQ95" s="405" t="str">
        <f t="shared" si="108"/>
        <v>No</v>
      </c>
      <c r="AR95" s="43"/>
      <c r="AS95" s="472">
        <v>2.0</v>
      </c>
      <c r="AT95" s="360">
        <f t="shared" si="109"/>
        <v>0</v>
      </c>
      <c r="AU95" s="43"/>
      <c r="AV95" s="449"/>
      <c r="AW95" s="449"/>
      <c r="AX95" s="449"/>
      <c r="AY95" s="449"/>
      <c r="AZ95" s="449"/>
      <c r="BA95" s="449"/>
      <c r="BB95" s="449"/>
      <c r="BC95" s="449"/>
    </row>
    <row r="96" ht="83.25" customHeight="1">
      <c r="A96" s="446"/>
      <c r="B96" s="361" t="s">
        <v>415</v>
      </c>
      <c r="C96" s="396"/>
      <c r="D96" s="363" t="s">
        <v>430</v>
      </c>
      <c r="E96" s="396"/>
      <c r="F96" s="439">
        <f>SUM(F92:F95)</f>
        <v>40.5</v>
      </c>
      <c r="G96" s="335">
        <f t="shared" si="68"/>
        <v>0</v>
      </c>
      <c r="H96" s="336">
        <f t="shared" ref="H96:T96" si="112">AC96*$X$96</f>
        <v>0</v>
      </c>
      <c r="I96" s="336">
        <f t="shared" si="112"/>
        <v>0</v>
      </c>
      <c r="J96" s="336">
        <f t="shared" si="112"/>
        <v>0</v>
      </c>
      <c r="K96" s="336">
        <f t="shared" si="112"/>
        <v>0</v>
      </c>
      <c r="L96" s="336">
        <f t="shared" si="112"/>
        <v>0</v>
      </c>
      <c r="M96" s="336">
        <f t="shared" si="112"/>
        <v>0</v>
      </c>
      <c r="N96" s="336">
        <f t="shared" si="112"/>
        <v>0</v>
      </c>
      <c r="O96" s="336">
        <f t="shared" si="112"/>
        <v>0</v>
      </c>
      <c r="P96" s="336">
        <f t="shared" si="112"/>
        <v>0</v>
      </c>
      <c r="Q96" s="336">
        <f t="shared" si="112"/>
        <v>0</v>
      </c>
      <c r="R96" s="336">
        <f t="shared" si="112"/>
        <v>0</v>
      </c>
      <c r="S96" s="336">
        <f t="shared" si="112"/>
        <v>0</v>
      </c>
      <c r="T96" s="336">
        <f t="shared" si="112"/>
        <v>0</v>
      </c>
      <c r="U96" s="439">
        <f>SUM(U92:U95)</f>
        <v>10</v>
      </c>
      <c r="V96" s="396" t="s">
        <v>431</v>
      </c>
      <c r="W96" s="396"/>
      <c r="X96" s="396">
        <v>10.0</v>
      </c>
      <c r="Y96" s="396">
        <f>SUM(Y92:Y95)</f>
        <v>13</v>
      </c>
      <c r="Z96" s="396" t="s">
        <v>96</v>
      </c>
      <c r="AA96" s="440"/>
      <c r="AB96" s="183">
        <f>SUM(AB92:AB95)</f>
        <v>1440</v>
      </c>
      <c r="AC96" s="187"/>
      <c r="AD96" s="187"/>
      <c r="AE96" s="187"/>
      <c r="AF96" s="187"/>
      <c r="AG96" s="186"/>
      <c r="AH96" s="184"/>
      <c r="AI96" s="474"/>
      <c r="AJ96" s="475"/>
      <c r="AK96" s="475"/>
      <c r="AL96" s="475"/>
      <c r="AM96" s="374"/>
      <c r="AN96" s="186"/>
      <c r="AO96" s="187"/>
      <c r="AP96" s="371">
        <f t="shared" si="107"/>
        <v>0</v>
      </c>
      <c r="AQ96" s="476" t="str">
        <f t="shared" si="108"/>
        <v>No</v>
      </c>
      <c r="AR96" s="43"/>
      <c r="AS96" s="373">
        <v>10.0</v>
      </c>
      <c r="AT96" s="374">
        <f t="shared" si="109"/>
        <v>0</v>
      </c>
      <c r="AU96" s="43"/>
      <c r="AV96" s="449"/>
      <c r="AW96" s="449"/>
      <c r="AX96" s="449"/>
      <c r="AY96" s="449"/>
      <c r="AZ96" s="449"/>
      <c r="BA96" s="449"/>
      <c r="BB96" s="449"/>
      <c r="BC96" s="449"/>
    </row>
    <row r="97" ht="20.25" customHeight="1">
      <c r="B97" s="41"/>
      <c r="C97" s="42"/>
      <c r="D97" s="69"/>
      <c r="E97" s="44"/>
      <c r="F97" s="45"/>
      <c r="G97" s="477"/>
      <c r="H97" s="478"/>
      <c r="I97" s="479"/>
      <c r="J97" s="480"/>
      <c r="K97" s="481"/>
      <c r="L97" s="482"/>
      <c r="M97" s="483"/>
      <c r="N97" s="484"/>
      <c r="O97" s="485"/>
      <c r="P97" s="486"/>
      <c r="Q97" s="186"/>
      <c r="R97" s="487"/>
      <c r="S97" s="326"/>
      <c r="T97" s="327"/>
      <c r="U97" s="45"/>
      <c r="V97" s="49"/>
      <c r="W97" s="49"/>
      <c r="X97" s="49"/>
      <c r="Y97" s="49"/>
      <c r="Z97" s="49"/>
      <c r="AA97" s="49"/>
      <c r="AB97" s="42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42"/>
      <c r="AQ97" s="42"/>
      <c r="AR97" s="42"/>
      <c r="AS97" s="42"/>
      <c r="AT97" s="42"/>
      <c r="AU97" s="42"/>
      <c r="AV97" s="214"/>
      <c r="AW97" s="214"/>
      <c r="AX97" s="214"/>
      <c r="AY97" s="214"/>
      <c r="AZ97" s="214"/>
      <c r="BA97" s="214"/>
      <c r="BB97" s="214"/>
      <c r="BC97" s="214"/>
    </row>
    <row r="98" ht="20.25" customHeight="1">
      <c r="B98" s="41"/>
      <c r="C98" s="42"/>
      <c r="D98" s="69"/>
      <c r="E98" s="44"/>
      <c r="F98" s="45"/>
      <c r="G98" s="201"/>
      <c r="H98" s="202"/>
      <c r="I98" s="203"/>
      <c r="J98" s="204"/>
      <c r="K98" s="46"/>
      <c r="L98" s="205"/>
      <c r="M98" s="206"/>
      <c r="N98" s="207"/>
      <c r="O98" s="208"/>
      <c r="P98" s="209"/>
      <c r="Q98" s="210"/>
      <c r="R98" s="211"/>
      <c r="S98" s="212"/>
      <c r="T98" s="213"/>
      <c r="U98" s="45"/>
      <c r="V98" s="49"/>
      <c r="W98" s="49"/>
      <c r="X98" s="49"/>
      <c r="Y98" s="49"/>
      <c r="Z98" s="49"/>
      <c r="AA98" s="49"/>
      <c r="AB98" s="42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42"/>
      <c r="AQ98" s="42"/>
      <c r="AR98" s="42"/>
      <c r="AS98" s="42"/>
      <c r="AT98" s="42"/>
      <c r="AU98" s="42"/>
      <c r="AV98" s="214"/>
      <c r="AW98" s="214"/>
      <c r="AX98" s="214"/>
      <c r="AY98" s="214"/>
      <c r="AZ98" s="214"/>
      <c r="BA98" s="214"/>
      <c r="BB98" s="214"/>
      <c r="BC98" s="214"/>
    </row>
    <row r="99" ht="20.25" customHeight="1">
      <c r="B99" s="41"/>
      <c r="C99" s="42"/>
      <c r="D99" s="69"/>
      <c r="E99" s="44"/>
      <c r="F99" s="45"/>
      <c r="G99" s="201"/>
      <c r="H99" s="202"/>
      <c r="I99" s="203"/>
      <c r="J99" s="204"/>
      <c r="K99" s="46"/>
      <c r="L99" s="205"/>
      <c r="M99" s="206"/>
      <c r="N99" s="207"/>
      <c r="O99" s="208"/>
      <c r="P99" s="209"/>
      <c r="Q99" s="210"/>
      <c r="R99" s="211"/>
      <c r="S99" s="212"/>
      <c r="T99" s="213"/>
      <c r="U99" s="45"/>
      <c r="V99" s="49"/>
      <c r="W99" s="49"/>
      <c r="X99" s="49"/>
      <c r="Y99" s="49"/>
      <c r="Z99" s="49"/>
      <c r="AA99" s="49"/>
      <c r="AB99" s="42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42"/>
      <c r="AQ99" s="42"/>
      <c r="AR99" s="42"/>
      <c r="AS99" s="42"/>
      <c r="AT99" s="42"/>
      <c r="AU99" s="42"/>
      <c r="AV99" s="214"/>
      <c r="AW99" s="214"/>
      <c r="AX99" s="214"/>
      <c r="AY99" s="214"/>
      <c r="AZ99" s="214"/>
      <c r="BA99" s="214"/>
      <c r="BB99" s="214"/>
      <c r="BC99" s="214"/>
    </row>
    <row r="100" ht="20.25" customHeight="1">
      <c r="B100" s="41"/>
      <c r="C100" s="42"/>
      <c r="D100" s="69"/>
      <c r="E100" s="44"/>
      <c r="F100" s="45"/>
      <c r="G100" s="201"/>
      <c r="H100" s="202"/>
      <c r="I100" s="203"/>
      <c r="J100" s="204"/>
      <c r="K100" s="46"/>
      <c r="L100" s="205"/>
      <c r="M100" s="206"/>
      <c r="N100" s="207"/>
      <c r="O100" s="208"/>
      <c r="P100" s="209"/>
      <c r="Q100" s="210"/>
      <c r="R100" s="211"/>
      <c r="S100" s="212"/>
      <c r="T100" s="213"/>
      <c r="U100" s="45"/>
      <c r="V100" s="49"/>
      <c r="W100" s="49"/>
      <c r="X100" s="49"/>
      <c r="Y100" s="49"/>
      <c r="Z100" s="49"/>
      <c r="AA100" s="49"/>
      <c r="AB100" s="42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42"/>
      <c r="AQ100" s="42"/>
      <c r="AR100" s="42"/>
      <c r="AS100" s="42"/>
      <c r="AT100" s="42"/>
      <c r="AU100" s="42"/>
      <c r="AV100" s="214"/>
      <c r="AW100" s="214"/>
      <c r="AX100" s="214"/>
      <c r="AY100" s="214"/>
      <c r="AZ100" s="214"/>
      <c r="BA100" s="214"/>
      <c r="BB100" s="214"/>
      <c r="BC100" s="214"/>
    </row>
    <row r="101" ht="20.25" customHeight="1">
      <c r="B101" s="41"/>
      <c r="C101" s="42"/>
      <c r="D101" s="69"/>
      <c r="E101" s="44"/>
      <c r="F101" s="45"/>
      <c r="G101" s="201"/>
      <c r="H101" s="202"/>
      <c r="I101" s="203"/>
      <c r="J101" s="204"/>
      <c r="K101" s="46"/>
      <c r="L101" s="205"/>
      <c r="M101" s="206"/>
      <c r="N101" s="207"/>
      <c r="O101" s="208"/>
      <c r="P101" s="209"/>
      <c r="Q101" s="210"/>
      <c r="R101" s="211"/>
      <c r="S101" s="212"/>
      <c r="T101" s="213"/>
      <c r="U101" s="45"/>
      <c r="V101" s="49"/>
      <c r="W101" s="49"/>
      <c r="X101" s="49"/>
      <c r="Y101" s="49"/>
      <c r="Z101" s="49"/>
      <c r="AA101" s="49"/>
      <c r="AB101" s="42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42"/>
      <c r="AQ101" s="42"/>
      <c r="AR101" s="42"/>
      <c r="AS101" s="42"/>
      <c r="AT101" s="42"/>
      <c r="AU101" s="42"/>
      <c r="AV101" s="214"/>
      <c r="AW101" s="214"/>
      <c r="AX101" s="214"/>
      <c r="AY101" s="214"/>
      <c r="AZ101" s="214"/>
      <c r="BA101" s="214"/>
      <c r="BB101" s="214"/>
      <c r="BC101" s="214"/>
    </row>
    <row r="102" ht="20.25" customHeight="1">
      <c r="B102" s="41"/>
      <c r="C102" s="42"/>
      <c r="D102" s="69"/>
      <c r="E102" s="44"/>
      <c r="F102" s="45"/>
      <c r="G102" s="201"/>
      <c r="H102" s="202"/>
      <c r="I102" s="203"/>
      <c r="J102" s="204"/>
      <c r="K102" s="46"/>
      <c r="L102" s="205"/>
      <c r="M102" s="206"/>
      <c r="N102" s="207"/>
      <c r="O102" s="208"/>
      <c r="P102" s="209"/>
      <c r="Q102" s="210"/>
      <c r="R102" s="211"/>
      <c r="S102" s="212"/>
      <c r="T102" s="213"/>
      <c r="U102" s="45"/>
      <c r="V102" s="49"/>
      <c r="W102" s="49"/>
      <c r="X102" s="49"/>
      <c r="Y102" s="49"/>
      <c r="Z102" s="49"/>
      <c r="AA102" s="49"/>
      <c r="AB102" s="42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42"/>
      <c r="AQ102" s="42"/>
      <c r="AR102" s="42"/>
      <c r="AS102" s="42"/>
      <c r="AT102" s="42"/>
      <c r="AU102" s="42"/>
      <c r="AV102" s="214"/>
      <c r="AW102" s="214"/>
      <c r="AX102" s="214"/>
      <c r="AY102" s="214"/>
      <c r="AZ102" s="214"/>
      <c r="BA102" s="214"/>
      <c r="BB102" s="214"/>
      <c r="BC102" s="214"/>
    </row>
    <row r="103" ht="20.25" customHeight="1">
      <c r="B103" s="41"/>
      <c r="C103" s="42"/>
      <c r="D103" s="69"/>
      <c r="E103" s="44"/>
      <c r="F103" s="45"/>
      <c r="G103" s="201"/>
      <c r="H103" s="202"/>
      <c r="I103" s="203"/>
      <c r="J103" s="204"/>
      <c r="K103" s="46"/>
      <c r="L103" s="205"/>
      <c r="M103" s="206"/>
      <c r="N103" s="207"/>
      <c r="O103" s="208"/>
      <c r="P103" s="209"/>
      <c r="Q103" s="210"/>
      <c r="R103" s="211"/>
      <c r="S103" s="212"/>
      <c r="T103" s="213"/>
      <c r="U103" s="45"/>
      <c r="V103" s="49"/>
      <c r="W103" s="49"/>
      <c r="X103" s="49"/>
      <c r="Y103" s="49"/>
      <c r="Z103" s="49"/>
      <c r="AA103" s="49"/>
      <c r="AB103" s="42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42"/>
      <c r="AQ103" s="42"/>
      <c r="AR103" s="42"/>
      <c r="AS103" s="42"/>
      <c r="AT103" s="42"/>
      <c r="AU103" s="42"/>
      <c r="AV103" s="214"/>
      <c r="AW103" s="214"/>
      <c r="AX103" s="214"/>
      <c r="AY103" s="214"/>
      <c r="AZ103" s="214"/>
      <c r="BA103" s="214"/>
      <c r="BB103" s="214"/>
      <c r="BC103" s="214"/>
    </row>
    <row r="104" ht="20.25" customHeight="1">
      <c r="B104" s="41"/>
      <c r="C104" s="42"/>
      <c r="D104" s="69"/>
      <c r="E104" s="44"/>
      <c r="F104" s="45"/>
      <c r="G104" s="201"/>
      <c r="H104" s="202"/>
      <c r="I104" s="203"/>
      <c r="J104" s="204"/>
      <c r="K104" s="46"/>
      <c r="L104" s="205"/>
      <c r="M104" s="206"/>
      <c r="N104" s="207"/>
      <c r="O104" s="208"/>
      <c r="P104" s="209"/>
      <c r="Q104" s="210"/>
      <c r="R104" s="211"/>
      <c r="S104" s="212"/>
      <c r="T104" s="213"/>
      <c r="U104" s="45"/>
      <c r="V104" s="49"/>
      <c r="W104" s="49"/>
      <c r="X104" s="49"/>
      <c r="Y104" s="49"/>
      <c r="Z104" s="49"/>
      <c r="AA104" s="49"/>
      <c r="AB104" s="42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42"/>
      <c r="AQ104" s="42"/>
      <c r="AR104" s="42"/>
      <c r="AS104" s="42"/>
      <c r="AT104" s="42"/>
      <c r="AU104" s="42"/>
      <c r="AV104" s="214"/>
      <c r="AW104" s="214"/>
      <c r="AX104" s="214"/>
      <c r="AY104" s="214"/>
      <c r="AZ104" s="214"/>
      <c r="BA104" s="214"/>
      <c r="BB104" s="214"/>
      <c r="BC104" s="214"/>
    </row>
    <row r="105" ht="20.25" customHeight="1">
      <c r="B105" s="41"/>
      <c r="C105" s="42"/>
      <c r="D105" s="69"/>
      <c r="E105" s="44"/>
      <c r="F105" s="45"/>
      <c r="G105" s="201"/>
      <c r="H105" s="202"/>
      <c r="I105" s="203"/>
      <c r="J105" s="204"/>
      <c r="K105" s="46"/>
      <c r="L105" s="205"/>
      <c r="M105" s="206"/>
      <c r="N105" s="207"/>
      <c r="O105" s="208"/>
      <c r="P105" s="209"/>
      <c r="Q105" s="210"/>
      <c r="R105" s="211"/>
      <c r="S105" s="212"/>
      <c r="T105" s="213"/>
      <c r="U105" s="45"/>
      <c r="V105" s="49"/>
      <c r="W105" s="49"/>
      <c r="X105" s="49"/>
      <c r="Y105" s="49"/>
      <c r="Z105" s="49"/>
      <c r="AA105" s="49"/>
      <c r="AB105" s="42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42"/>
      <c r="AQ105" s="42"/>
      <c r="AR105" s="42"/>
      <c r="AS105" s="42"/>
      <c r="AT105" s="42"/>
      <c r="AU105" s="42"/>
      <c r="AV105" s="214"/>
      <c r="AW105" s="214"/>
      <c r="AX105" s="214"/>
      <c r="AY105" s="214"/>
      <c r="AZ105" s="214"/>
      <c r="BA105" s="214"/>
      <c r="BB105" s="214"/>
      <c r="BC105" s="214"/>
    </row>
    <row r="106" ht="20.25" customHeight="1">
      <c r="B106" s="41"/>
      <c r="C106" s="42"/>
      <c r="D106" s="69"/>
      <c r="E106" s="44"/>
      <c r="F106" s="45"/>
      <c r="G106" s="201"/>
      <c r="H106" s="202"/>
      <c r="I106" s="203"/>
      <c r="J106" s="204"/>
      <c r="K106" s="46"/>
      <c r="L106" s="205"/>
      <c r="M106" s="206"/>
      <c r="N106" s="207"/>
      <c r="O106" s="208"/>
      <c r="P106" s="209"/>
      <c r="Q106" s="210"/>
      <c r="R106" s="211"/>
      <c r="S106" s="212"/>
      <c r="T106" s="213"/>
      <c r="U106" s="45"/>
      <c r="V106" s="49"/>
      <c r="W106" s="49"/>
      <c r="X106" s="49"/>
      <c r="Y106" s="49"/>
      <c r="Z106" s="49"/>
      <c r="AA106" s="49"/>
      <c r="AB106" s="42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42"/>
      <c r="AQ106" s="42"/>
      <c r="AR106" s="42"/>
      <c r="AS106" s="42"/>
      <c r="AT106" s="42"/>
      <c r="AU106" s="42"/>
      <c r="AV106" s="214"/>
      <c r="AW106" s="214"/>
      <c r="AX106" s="214"/>
      <c r="AY106" s="214"/>
      <c r="AZ106" s="214"/>
      <c r="BA106" s="214"/>
      <c r="BB106" s="214"/>
      <c r="BC106" s="214"/>
    </row>
    <row r="107" ht="20.25" customHeight="1">
      <c r="B107" s="41"/>
      <c r="C107" s="42"/>
      <c r="D107" s="69"/>
      <c r="E107" s="44"/>
      <c r="F107" s="45"/>
      <c r="G107" s="201"/>
      <c r="H107" s="202"/>
      <c r="I107" s="203"/>
      <c r="J107" s="204"/>
      <c r="K107" s="46"/>
      <c r="L107" s="205"/>
      <c r="M107" s="206"/>
      <c r="N107" s="207"/>
      <c r="O107" s="208"/>
      <c r="P107" s="209"/>
      <c r="Q107" s="210"/>
      <c r="R107" s="211"/>
      <c r="S107" s="212"/>
      <c r="T107" s="213"/>
      <c r="U107" s="45"/>
      <c r="V107" s="49"/>
      <c r="W107" s="49"/>
      <c r="X107" s="49"/>
      <c r="Y107" s="49"/>
      <c r="Z107" s="49"/>
      <c r="AA107" s="49"/>
      <c r="AB107" s="42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42"/>
      <c r="AQ107" s="42"/>
      <c r="AR107" s="42"/>
      <c r="AS107" s="42"/>
      <c r="AT107" s="42"/>
      <c r="AU107" s="42"/>
      <c r="AV107" s="214"/>
      <c r="AW107" s="214"/>
      <c r="AX107" s="214"/>
      <c r="AY107" s="214"/>
      <c r="AZ107" s="214"/>
      <c r="BA107" s="214"/>
      <c r="BB107" s="214"/>
      <c r="BC107" s="214"/>
    </row>
    <row r="108" ht="20.25" customHeight="1">
      <c r="B108" s="41"/>
      <c r="C108" s="42"/>
      <c r="D108" s="69"/>
      <c r="E108" s="44"/>
      <c r="F108" s="45"/>
      <c r="G108" s="201"/>
      <c r="H108" s="202"/>
      <c r="I108" s="203"/>
      <c r="J108" s="204"/>
      <c r="K108" s="46"/>
      <c r="L108" s="205"/>
      <c r="M108" s="206"/>
      <c r="N108" s="207"/>
      <c r="O108" s="208"/>
      <c r="P108" s="209"/>
      <c r="Q108" s="210"/>
      <c r="R108" s="211"/>
      <c r="S108" s="212"/>
      <c r="T108" s="213"/>
      <c r="U108" s="45"/>
      <c r="V108" s="49"/>
      <c r="W108" s="49"/>
      <c r="X108" s="49"/>
      <c r="Y108" s="49"/>
      <c r="Z108" s="49"/>
      <c r="AA108" s="49"/>
      <c r="AB108" s="42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42"/>
      <c r="AQ108" s="42"/>
      <c r="AR108" s="42"/>
      <c r="AS108" s="42"/>
      <c r="AT108" s="42"/>
      <c r="AU108" s="42"/>
      <c r="AV108" s="214"/>
      <c r="AW108" s="214"/>
      <c r="AX108" s="214"/>
      <c r="AY108" s="214"/>
      <c r="AZ108" s="214"/>
      <c r="BA108" s="214"/>
      <c r="BB108" s="214"/>
      <c r="BC108" s="214"/>
    </row>
    <row r="109" ht="20.25" customHeight="1">
      <c r="B109" s="41"/>
      <c r="C109" s="42"/>
      <c r="D109" s="69"/>
      <c r="E109" s="44"/>
      <c r="F109" s="45"/>
      <c r="G109" s="201"/>
      <c r="H109" s="202"/>
      <c r="I109" s="203"/>
      <c r="J109" s="204"/>
      <c r="K109" s="46"/>
      <c r="L109" s="205"/>
      <c r="M109" s="206"/>
      <c r="N109" s="207"/>
      <c r="O109" s="208"/>
      <c r="P109" s="209"/>
      <c r="Q109" s="210"/>
      <c r="R109" s="211"/>
      <c r="S109" s="212"/>
      <c r="T109" s="213"/>
      <c r="U109" s="45"/>
      <c r="V109" s="49"/>
      <c r="W109" s="49"/>
      <c r="X109" s="49"/>
      <c r="Y109" s="49"/>
      <c r="Z109" s="49"/>
      <c r="AA109" s="49"/>
      <c r="AB109" s="42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42"/>
      <c r="AQ109" s="42"/>
      <c r="AR109" s="42"/>
      <c r="AS109" s="42"/>
      <c r="AT109" s="42"/>
      <c r="AU109" s="42"/>
      <c r="AV109" s="214"/>
      <c r="AW109" s="214"/>
      <c r="AX109" s="214"/>
      <c r="AY109" s="214"/>
      <c r="AZ109" s="214"/>
      <c r="BA109" s="214"/>
      <c r="BB109" s="214"/>
      <c r="BC109" s="214"/>
    </row>
    <row r="110" ht="20.25" customHeight="1">
      <c r="B110" s="41"/>
      <c r="C110" s="42"/>
      <c r="D110" s="69"/>
      <c r="E110" s="44"/>
      <c r="F110" s="45"/>
      <c r="G110" s="201"/>
      <c r="H110" s="202"/>
      <c r="I110" s="203"/>
      <c r="J110" s="204"/>
      <c r="K110" s="46"/>
      <c r="L110" s="205"/>
      <c r="M110" s="206"/>
      <c r="N110" s="207"/>
      <c r="O110" s="208"/>
      <c r="P110" s="209"/>
      <c r="Q110" s="210"/>
      <c r="R110" s="211"/>
      <c r="S110" s="212"/>
      <c r="T110" s="213"/>
      <c r="U110" s="45"/>
      <c r="V110" s="49"/>
      <c r="W110" s="49"/>
      <c r="X110" s="49"/>
      <c r="Y110" s="49"/>
      <c r="Z110" s="49"/>
      <c r="AA110" s="49"/>
      <c r="AB110" s="42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42"/>
      <c r="AQ110" s="42"/>
      <c r="AR110" s="42"/>
      <c r="AS110" s="42"/>
      <c r="AT110" s="42"/>
      <c r="AU110" s="42"/>
      <c r="AV110" s="214"/>
      <c r="AW110" s="214"/>
      <c r="AX110" s="214"/>
      <c r="AY110" s="214"/>
      <c r="AZ110" s="214"/>
      <c r="BA110" s="214"/>
      <c r="BB110" s="214"/>
      <c r="BC110" s="214"/>
    </row>
    <row r="111" ht="20.25" customHeight="1">
      <c r="B111" s="41"/>
      <c r="C111" s="42"/>
      <c r="D111" s="69"/>
      <c r="E111" s="44"/>
      <c r="F111" s="45"/>
      <c r="G111" s="201"/>
      <c r="H111" s="202"/>
      <c r="I111" s="203"/>
      <c r="J111" s="204"/>
      <c r="K111" s="46"/>
      <c r="L111" s="205"/>
      <c r="M111" s="206"/>
      <c r="N111" s="207"/>
      <c r="O111" s="208"/>
      <c r="P111" s="209"/>
      <c r="Q111" s="210"/>
      <c r="R111" s="211"/>
      <c r="S111" s="212"/>
      <c r="T111" s="213"/>
      <c r="U111" s="45"/>
      <c r="V111" s="49"/>
      <c r="W111" s="49"/>
      <c r="X111" s="49"/>
      <c r="Y111" s="49"/>
      <c r="Z111" s="49"/>
      <c r="AA111" s="49"/>
      <c r="AB111" s="42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42"/>
      <c r="AQ111" s="42"/>
      <c r="AR111" s="42"/>
      <c r="AS111" s="42"/>
      <c r="AT111" s="42"/>
      <c r="AU111" s="42"/>
      <c r="AV111" s="214"/>
      <c r="AW111" s="214"/>
      <c r="AX111" s="214"/>
      <c r="AY111" s="214"/>
      <c r="AZ111" s="214"/>
      <c r="BA111" s="214"/>
      <c r="BB111" s="214"/>
      <c r="BC111" s="214"/>
    </row>
    <row r="112" ht="20.25" customHeight="1">
      <c r="B112" s="41"/>
      <c r="C112" s="42"/>
      <c r="D112" s="69"/>
      <c r="E112" s="44"/>
      <c r="F112" s="45"/>
      <c r="G112" s="201"/>
      <c r="H112" s="202"/>
      <c r="I112" s="203"/>
      <c r="J112" s="204"/>
      <c r="K112" s="46"/>
      <c r="L112" s="205"/>
      <c r="M112" s="206"/>
      <c r="N112" s="207"/>
      <c r="O112" s="208"/>
      <c r="P112" s="209"/>
      <c r="Q112" s="210"/>
      <c r="R112" s="211"/>
      <c r="S112" s="212"/>
      <c r="T112" s="213"/>
      <c r="U112" s="45"/>
      <c r="V112" s="49"/>
      <c r="W112" s="49"/>
      <c r="X112" s="49"/>
      <c r="Y112" s="49"/>
      <c r="Z112" s="49"/>
      <c r="AA112" s="49"/>
      <c r="AB112" s="42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42"/>
      <c r="AQ112" s="42"/>
      <c r="AR112" s="42"/>
      <c r="AS112" s="42"/>
      <c r="AT112" s="42"/>
      <c r="AU112" s="42"/>
      <c r="AV112" s="214"/>
      <c r="AW112" s="214"/>
      <c r="AX112" s="214"/>
      <c r="AY112" s="214"/>
      <c r="AZ112" s="214"/>
      <c r="BA112" s="214"/>
      <c r="BB112" s="214"/>
      <c r="BC112" s="214"/>
    </row>
    <row r="113" ht="20.25" customHeight="1">
      <c r="B113" s="41"/>
      <c r="C113" s="42"/>
      <c r="D113" s="69"/>
      <c r="E113" s="44"/>
      <c r="F113" s="45"/>
      <c r="G113" s="201"/>
      <c r="H113" s="202"/>
      <c r="I113" s="203"/>
      <c r="J113" s="204"/>
      <c r="K113" s="46"/>
      <c r="L113" s="205"/>
      <c r="M113" s="206"/>
      <c r="N113" s="207"/>
      <c r="O113" s="208"/>
      <c r="P113" s="209"/>
      <c r="Q113" s="210"/>
      <c r="R113" s="211"/>
      <c r="S113" s="212"/>
      <c r="T113" s="213"/>
      <c r="U113" s="45"/>
      <c r="V113" s="49"/>
      <c r="W113" s="49"/>
      <c r="X113" s="49"/>
      <c r="Y113" s="49"/>
      <c r="Z113" s="49"/>
      <c r="AA113" s="49"/>
      <c r="AB113" s="42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42"/>
      <c r="AQ113" s="42"/>
      <c r="AR113" s="42"/>
      <c r="AS113" s="42"/>
      <c r="AT113" s="42"/>
      <c r="AU113" s="42"/>
      <c r="AV113" s="214"/>
      <c r="AW113" s="214"/>
      <c r="AX113" s="214"/>
      <c r="AY113" s="214"/>
      <c r="AZ113" s="214"/>
      <c r="BA113" s="214"/>
      <c r="BB113" s="214"/>
      <c r="BC113" s="214"/>
    </row>
    <row r="114" ht="20.25" customHeight="1">
      <c r="B114" s="41"/>
      <c r="C114" s="42"/>
      <c r="D114" s="69"/>
      <c r="E114" s="44"/>
      <c r="F114" s="45"/>
      <c r="G114" s="201"/>
      <c r="H114" s="202"/>
      <c r="I114" s="203"/>
      <c r="J114" s="204"/>
      <c r="K114" s="46"/>
      <c r="L114" s="205"/>
      <c r="M114" s="206"/>
      <c r="N114" s="207"/>
      <c r="O114" s="208"/>
      <c r="P114" s="209"/>
      <c r="Q114" s="210"/>
      <c r="R114" s="211"/>
      <c r="S114" s="212"/>
      <c r="T114" s="213"/>
      <c r="U114" s="45"/>
      <c r="V114" s="49"/>
      <c r="W114" s="49"/>
      <c r="X114" s="49"/>
      <c r="Y114" s="49"/>
      <c r="Z114" s="49"/>
      <c r="AA114" s="49"/>
      <c r="AB114" s="42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42"/>
      <c r="AQ114" s="42"/>
      <c r="AR114" s="42"/>
      <c r="AS114" s="42"/>
      <c r="AT114" s="42"/>
      <c r="AU114" s="42"/>
      <c r="AV114" s="214"/>
      <c r="AW114" s="214"/>
      <c r="AX114" s="214"/>
      <c r="AY114" s="214"/>
      <c r="AZ114" s="214"/>
      <c r="BA114" s="214"/>
      <c r="BB114" s="214"/>
      <c r="BC114" s="214"/>
    </row>
    <row r="115" ht="20.25" customHeight="1">
      <c r="B115" s="41"/>
      <c r="C115" s="42"/>
      <c r="D115" s="69"/>
      <c r="E115" s="44"/>
      <c r="F115" s="45"/>
      <c r="G115" s="201"/>
      <c r="H115" s="202"/>
      <c r="I115" s="203"/>
      <c r="J115" s="204"/>
      <c r="K115" s="46"/>
      <c r="L115" s="205"/>
      <c r="M115" s="206"/>
      <c r="N115" s="207"/>
      <c r="O115" s="208"/>
      <c r="P115" s="209"/>
      <c r="Q115" s="210"/>
      <c r="R115" s="211"/>
      <c r="S115" s="212"/>
      <c r="T115" s="213"/>
      <c r="U115" s="45"/>
      <c r="V115" s="49"/>
      <c r="W115" s="49"/>
      <c r="X115" s="49"/>
      <c r="Y115" s="49"/>
      <c r="Z115" s="49"/>
      <c r="AA115" s="49"/>
      <c r="AB115" s="42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42"/>
      <c r="AQ115" s="42"/>
      <c r="AR115" s="42"/>
      <c r="AS115" s="42"/>
      <c r="AT115" s="42"/>
      <c r="AU115" s="42"/>
      <c r="AV115" s="214"/>
      <c r="AW115" s="214"/>
      <c r="AX115" s="214"/>
      <c r="AY115" s="214"/>
      <c r="AZ115" s="214"/>
      <c r="BA115" s="214"/>
      <c r="BB115" s="214"/>
      <c r="BC115" s="214"/>
    </row>
    <row r="116" ht="20.25" customHeight="1">
      <c r="B116" s="41"/>
      <c r="C116" s="42"/>
      <c r="D116" s="69"/>
      <c r="E116" s="44"/>
      <c r="F116" s="45"/>
      <c r="G116" s="201"/>
      <c r="H116" s="202"/>
      <c r="I116" s="203"/>
      <c r="J116" s="204"/>
      <c r="K116" s="46"/>
      <c r="L116" s="205"/>
      <c r="M116" s="206"/>
      <c r="N116" s="207"/>
      <c r="O116" s="208"/>
      <c r="P116" s="209"/>
      <c r="Q116" s="210"/>
      <c r="R116" s="211"/>
      <c r="S116" s="212"/>
      <c r="T116" s="213"/>
      <c r="U116" s="45"/>
      <c r="V116" s="49"/>
      <c r="W116" s="49"/>
      <c r="X116" s="49"/>
      <c r="Y116" s="49"/>
      <c r="Z116" s="49"/>
      <c r="AA116" s="49"/>
      <c r="AB116" s="42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42"/>
      <c r="AQ116" s="42"/>
      <c r="AR116" s="42"/>
      <c r="AS116" s="42"/>
      <c r="AT116" s="42"/>
      <c r="AU116" s="42"/>
      <c r="AV116" s="214"/>
      <c r="AW116" s="214"/>
      <c r="AX116" s="214"/>
      <c r="AY116" s="214"/>
      <c r="AZ116" s="214"/>
      <c r="BA116" s="214"/>
      <c r="BB116" s="214"/>
      <c r="BC116" s="214"/>
    </row>
    <row r="117" ht="20.25" customHeight="1">
      <c r="B117" s="41"/>
      <c r="C117" s="42"/>
      <c r="D117" s="69"/>
      <c r="E117" s="44"/>
      <c r="F117" s="45"/>
      <c r="G117" s="201"/>
      <c r="H117" s="202"/>
      <c r="I117" s="203"/>
      <c r="J117" s="204"/>
      <c r="K117" s="46"/>
      <c r="L117" s="205"/>
      <c r="M117" s="206"/>
      <c r="N117" s="207"/>
      <c r="O117" s="208"/>
      <c r="P117" s="209"/>
      <c r="Q117" s="210"/>
      <c r="R117" s="211"/>
      <c r="S117" s="212"/>
      <c r="T117" s="213"/>
      <c r="U117" s="45"/>
      <c r="V117" s="49"/>
      <c r="W117" s="49"/>
      <c r="X117" s="49"/>
      <c r="Y117" s="49"/>
      <c r="Z117" s="49"/>
      <c r="AA117" s="49"/>
      <c r="AB117" s="42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42"/>
      <c r="AQ117" s="42"/>
      <c r="AR117" s="42"/>
      <c r="AS117" s="42"/>
      <c r="AT117" s="42"/>
      <c r="AU117" s="42"/>
      <c r="AV117" s="214"/>
      <c r="AW117" s="214"/>
      <c r="AX117" s="214"/>
      <c r="AY117" s="214"/>
      <c r="AZ117" s="214"/>
      <c r="BA117" s="214"/>
      <c r="BB117" s="214"/>
      <c r="BC117" s="214"/>
    </row>
    <row r="118" ht="20.25" customHeight="1">
      <c r="B118" s="41"/>
      <c r="C118" s="42"/>
      <c r="D118" s="69"/>
      <c r="E118" s="44"/>
      <c r="F118" s="45"/>
      <c r="G118" s="201"/>
      <c r="H118" s="202"/>
      <c r="I118" s="203"/>
      <c r="J118" s="204"/>
      <c r="K118" s="46"/>
      <c r="L118" s="205"/>
      <c r="M118" s="206"/>
      <c r="N118" s="207"/>
      <c r="O118" s="208"/>
      <c r="P118" s="209"/>
      <c r="Q118" s="210"/>
      <c r="R118" s="211"/>
      <c r="S118" s="212"/>
      <c r="T118" s="213"/>
      <c r="U118" s="45"/>
      <c r="V118" s="49"/>
      <c r="W118" s="49"/>
      <c r="X118" s="49"/>
      <c r="Y118" s="49"/>
      <c r="Z118" s="49"/>
      <c r="AA118" s="49"/>
      <c r="AB118" s="42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42"/>
      <c r="AQ118" s="42"/>
      <c r="AR118" s="42"/>
      <c r="AS118" s="42"/>
      <c r="AT118" s="42"/>
      <c r="AU118" s="42"/>
      <c r="AV118" s="214"/>
      <c r="AW118" s="214"/>
      <c r="AX118" s="214"/>
      <c r="AY118" s="214"/>
      <c r="AZ118" s="214"/>
      <c r="BA118" s="214"/>
      <c r="BB118" s="214"/>
      <c r="BC118" s="214"/>
    </row>
    <row r="119" ht="20.25" customHeight="1">
      <c r="B119" s="41"/>
      <c r="C119" s="42"/>
      <c r="D119" s="69"/>
      <c r="E119" s="44"/>
      <c r="F119" s="45"/>
      <c r="G119" s="201"/>
      <c r="H119" s="202"/>
      <c r="I119" s="203"/>
      <c r="J119" s="204"/>
      <c r="K119" s="46"/>
      <c r="L119" s="205"/>
      <c r="M119" s="206"/>
      <c r="N119" s="207"/>
      <c r="O119" s="208"/>
      <c r="P119" s="209"/>
      <c r="Q119" s="210"/>
      <c r="R119" s="211"/>
      <c r="S119" s="212"/>
      <c r="T119" s="213"/>
      <c r="U119" s="45"/>
      <c r="V119" s="49"/>
      <c r="W119" s="49"/>
      <c r="X119" s="49"/>
      <c r="Y119" s="49"/>
      <c r="Z119" s="49"/>
      <c r="AA119" s="49"/>
      <c r="AB119" s="42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42"/>
      <c r="AQ119" s="42"/>
      <c r="AR119" s="42"/>
      <c r="AS119" s="42"/>
      <c r="AT119" s="42"/>
      <c r="AU119" s="42"/>
      <c r="AV119" s="214"/>
      <c r="AW119" s="214"/>
      <c r="AX119" s="214"/>
      <c r="AY119" s="214"/>
      <c r="AZ119" s="214"/>
      <c r="BA119" s="214"/>
      <c r="BB119" s="214"/>
      <c r="BC119" s="214"/>
    </row>
    <row r="120" ht="20.25" customHeight="1">
      <c r="B120" s="41"/>
      <c r="C120" s="42"/>
      <c r="D120" s="69"/>
      <c r="E120" s="44"/>
      <c r="F120" s="45"/>
      <c r="G120" s="201"/>
      <c r="H120" s="202"/>
      <c r="I120" s="203"/>
      <c r="J120" s="204"/>
      <c r="K120" s="46"/>
      <c r="L120" s="205"/>
      <c r="M120" s="206"/>
      <c r="N120" s="207"/>
      <c r="O120" s="208"/>
      <c r="P120" s="209"/>
      <c r="Q120" s="210"/>
      <c r="R120" s="211"/>
      <c r="S120" s="212"/>
      <c r="T120" s="213"/>
      <c r="U120" s="45"/>
      <c r="V120" s="49"/>
      <c r="W120" s="49"/>
      <c r="X120" s="49"/>
      <c r="Y120" s="49"/>
      <c r="Z120" s="49"/>
      <c r="AA120" s="49"/>
      <c r="AB120" s="42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42"/>
      <c r="AQ120" s="42"/>
      <c r="AR120" s="42"/>
      <c r="AS120" s="42"/>
      <c r="AT120" s="42"/>
      <c r="AU120" s="42"/>
      <c r="AV120" s="214"/>
      <c r="AW120" s="214"/>
      <c r="AX120" s="214"/>
      <c r="AY120" s="214"/>
      <c r="AZ120" s="214"/>
      <c r="BA120" s="214"/>
      <c r="BB120" s="214"/>
      <c r="BC120" s="214"/>
    </row>
    <row r="121" ht="20.25" customHeight="1">
      <c r="B121" s="41"/>
      <c r="C121" s="42"/>
      <c r="D121" s="69"/>
      <c r="E121" s="44"/>
      <c r="F121" s="45"/>
      <c r="G121" s="201"/>
      <c r="H121" s="202"/>
      <c r="I121" s="203"/>
      <c r="J121" s="204"/>
      <c r="K121" s="46"/>
      <c r="L121" s="205"/>
      <c r="M121" s="206"/>
      <c r="N121" s="207"/>
      <c r="O121" s="208"/>
      <c r="P121" s="209"/>
      <c r="Q121" s="210"/>
      <c r="R121" s="211"/>
      <c r="S121" s="212"/>
      <c r="T121" s="213"/>
      <c r="U121" s="45"/>
      <c r="V121" s="49"/>
      <c r="W121" s="49"/>
      <c r="X121" s="49"/>
      <c r="Y121" s="49"/>
      <c r="Z121" s="49"/>
      <c r="AA121" s="49"/>
      <c r="AB121" s="42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42"/>
      <c r="AQ121" s="42"/>
      <c r="AR121" s="42"/>
      <c r="AS121" s="42"/>
      <c r="AT121" s="42"/>
      <c r="AU121" s="42"/>
      <c r="AV121" s="214"/>
      <c r="AW121" s="214"/>
      <c r="AX121" s="214"/>
      <c r="AY121" s="214"/>
      <c r="AZ121" s="214"/>
      <c r="BA121" s="214"/>
      <c r="BB121" s="214"/>
      <c r="BC121" s="214"/>
    </row>
    <row r="122" ht="20.25" customHeight="1">
      <c r="B122" s="41"/>
      <c r="C122" s="42"/>
      <c r="D122" s="69"/>
      <c r="E122" s="44"/>
      <c r="F122" s="45"/>
      <c r="G122" s="201"/>
      <c r="H122" s="202"/>
      <c r="I122" s="203"/>
      <c r="J122" s="204"/>
      <c r="K122" s="46"/>
      <c r="L122" s="205"/>
      <c r="M122" s="206"/>
      <c r="N122" s="207"/>
      <c r="O122" s="208"/>
      <c r="P122" s="209"/>
      <c r="Q122" s="210"/>
      <c r="R122" s="211"/>
      <c r="S122" s="212"/>
      <c r="T122" s="213"/>
      <c r="U122" s="45"/>
      <c r="V122" s="49"/>
      <c r="W122" s="49"/>
      <c r="X122" s="49"/>
      <c r="Y122" s="49"/>
      <c r="Z122" s="49"/>
      <c r="AA122" s="49"/>
      <c r="AB122" s="42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42"/>
      <c r="AQ122" s="42"/>
      <c r="AR122" s="42"/>
      <c r="AS122" s="42"/>
      <c r="AT122" s="42"/>
      <c r="AU122" s="42"/>
      <c r="AV122" s="214"/>
      <c r="AW122" s="214"/>
      <c r="AX122" s="214"/>
      <c r="AY122" s="214"/>
      <c r="AZ122" s="214"/>
      <c r="BA122" s="214"/>
      <c r="BB122" s="214"/>
      <c r="BC122" s="214"/>
    </row>
    <row r="123" ht="20.25" customHeight="1">
      <c r="B123" s="41"/>
      <c r="C123" s="42"/>
      <c r="D123" s="69"/>
      <c r="E123" s="44"/>
      <c r="F123" s="45"/>
      <c r="G123" s="201"/>
      <c r="H123" s="202"/>
      <c r="I123" s="203"/>
      <c r="J123" s="204"/>
      <c r="K123" s="46"/>
      <c r="L123" s="205"/>
      <c r="M123" s="206"/>
      <c r="N123" s="207"/>
      <c r="O123" s="208"/>
      <c r="P123" s="209"/>
      <c r="Q123" s="210"/>
      <c r="R123" s="211"/>
      <c r="S123" s="212"/>
      <c r="T123" s="213"/>
      <c r="U123" s="45"/>
      <c r="V123" s="49"/>
      <c r="W123" s="49"/>
      <c r="X123" s="49"/>
      <c r="Y123" s="49"/>
      <c r="Z123" s="49"/>
      <c r="AA123" s="49"/>
      <c r="AB123" s="42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42"/>
      <c r="AQ123" s="42"/>
      <c r="AR123" s="42"/>
      <c r="AS123" s="42"/>
      <c r="AT123" s="42"/>
      <c r="AU123" s="42"/>
      <c r="AV123" s="214"/>
      <c r="AW123" s="214"/>
      <c r="AX123" s="214"/>
      <c r="AY123" s="214"/>
      <c r="AZ123" s="214"/>
      <c r="BA123" s="214"/>
      <c r="BB123" s="214"/>
      <c r="BC123" s="214"/>
    </row>
    <row r="124" ht="20.25" customHeight="1">
      <c r="B124" s="41"/>
      <c r="C124" s="42"/>
      <c r="D124" s="69"/>
      <c r="E124" s="44"/>
      <c r="F124" s="45"/>
      <c r="G124" s="201"/>
      <c r="H124" s="202"/>
      <c r="I124" s="203"/>
      <c r="J124" s="204"/>
      <c r="K124" s="46"/>
      <c r="L124" s="205"/>
      <c r="M124" s="206"/>
      <c r="N124" s="207"/>
      <c r="O124" s="208"/>
      <c r="P124" s="209"/>
      <c r="Q124" s="210"/>
      <c r="R124" s="211"/>
      <c r="S124" s="212"/>
      <c r="T124" s="213"/>
      <c r="U124" s="45"/>
      <c r="V124" s="49"/>
      <c r="W124" s="49"/>
      <c r="X124" s="49"/>
      <c r="Y124" s="49"/>
      <c r="Z124" s="49"/>
      <c r="AA124" s="49"/>
      <c r="AB124" s="42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42"/>
      <c r="AQ124" s="42"/>
      <c r="AR124" s="42"/>
      <c r="AS124" s="42"/>
      <c r="AT124" s="42"/>
      <c r="AU124" s="42"/>
      <c r="AV124" s="214"/>
      <c r="AW124" s="214"/>
      <c r="AX124" s="214"/>
      <c r="AY124" s="214"/>
      <c r="AZ124" s="214"/>
      <c r="BA124" s="214"/>
      <c r="BB124" s="214"/>
      <c r="BC124" s="214"/>
    </row>
    <row r="125" ht="20.25" customHeight="1">
      <c r="B125" s="41"/>
      <c r="C125" s="42"/>
      <c r="D125" s="69"/>
      <c r="E125" s="44"/>
      <c r="F125" s="45"/>
      <c r="G125" s="201"/>
      <c r="H125" s="202"/>
      <c r="I125" s="203"/>
      <c r="J125" s="204"/>
      <c r="K125" s="46"/>
      <c r="L125" s="205"/>
      <c r="M125" s="206"/>
      <c r="N125" s="207"/>
      <c r="O125" s="208"/>
      <c r="P125" s="209"/>
      <c r="Q125" s="210"/>
      <c r="R125" s="211"/>
      <c r="S125" s="212"/>
      <c r="T125" s="213"/>
      <c r="U125" s="45"/>
      <c r="V125" s="49"/>
      <c r="W125" s="49"/>
      <c r="X125" s="49"/>
      <c r="Y125" s="49"/>
      <c r="Z125" s="49"/>
      <c r="AA125" s="49"/>
      <c r="AB125" s="42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42"/>
      <c r="AQ125" s="42"/>
      <c r="AR125" s="42"/>
      <c r="AS125" s="42"/>
      <c r="AT125" s="42"/>
      <c r="AU125" s="42"/>
      <c r="AV125" s="214"/>
      <c r="AW125" s="214"/>
      <c r="AX125" s="214"/>
      <c r="AY125" s="214"/>
      <c r="AZ125" s="214"/>
      <c r="BA125" s="214"/>
      <c r="BB125" s="214"/>
      <c r="BC125" s="214"/>
    </row>
    <row r="126" ht="20.25" customHeight="1">
      <c r="B126" s="41"/>
      <c r="C126" s="42"/>
      <c r="D126" s="69"/>
      <c r="E126" s="44"/>
      <c r="F126" s="45"/>
      <c r="G126" s="201"/>
      <c r="H126" s="202"/>
      <c r="I126" s="203"/>
      <c r="J126" s="204"/>
      <c r="K126" s="46"/>
      <c r="L126" s="205"/>
      <c r="M126" s="206"/>
      <c r="N126" s="207"/>
      <c r="O126" s="208"/>
      <c r="P126" s="209"/>
      <c r="Q126" s="210"/>
      <c r="R126" s="211"/>
      <c r="S126" s="212"/>
      <c r="T126" s="213"/>
      <c r="U126" s="45"/>
      <c r="V126" s="49"/>
      <c r="W126" s="49"/>
      <c r="X126" s="49"/>
      <c r="Y126" s="49"/>
      <c r="Z126" s="49"/>
      <c r="AA126" s="49"/>
      <c r="AB126" s="42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42"/>
      <c r="AQ126" s="42"/>
      <c r="AR126" s="42"/>
      <c r="AS126" s="42"/>
      <c r="AT126" s="42"/>
      <c r="AU126" s="42"/>
      <c r="AV126" s="214"/>
      <c r="AW126" s="214"/>
      <c r="AX126" s="214"/>
      <c r="AY126" s="214"/>
      <c r="AZ126" s="214"/>
      <c r="BA126" s="214"/>
      <c r="BB126" s="214"/>
      <c r="BC126" s="214"/>
    </row>
    <row r="127" ht="20.25" customHeight="1">
      <c r="B127" s="41"/>
      <c r="C127" s="42"/>
      <c r="D127" s="69"/>
      <c r="E127" s="44"/>
      <c r="F127" s="45"/>
      <c r="G127" s="201"/>
      <c r="H127" s="202"/>
      <c r="I127" s="203"/>
      <c r="J127" s="204"/>
      <c r="K127" s="46"/>
      <c r="L127" s="205"/>
      <c r="M127" s="206"/>
      <c r="N127" s="207"/>
      <c r="O127" s="208"/>
      <c r="P127" s="209"/>
      <c r="Q127" s="210"/>
      <c r="R127" s="211"/>
      <c r="S127" s="212"/>
      <c r="T127" s="213"/>
      <c r="U127" s="45"/>
      <c r="V127" s="49"/>
      <c r="W127" s="49"/>
      <c r="X127" s="49"/>
      <c r="Y127" s="49"/>
      <c r="Z127" s="49"/>
      <c r="AA127" s="49"/>
      <c r="AB127" s="42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42"/>
      <c r="AQ127" s="42"/>
      <c r="AR127" s="42"/>
      <c r="AS127" s="42"/>
      <c r="AT127" s="42"/>
      <c r="AU127" s="42"/>
      <c r="AV127" s="214"/>
      <c r="AW127" s="214"/>
      <c r="AX127" s="214"/>
      <c r="AY127" s="214"/>
      <c r="AZ127" s="214"/>
      <c r="BA127" s="214"/>
      <c r="BB127" s="214"/>
      <c r="BC127" s="214"/>
    </row>
    <row r="128" ht="20.25" customHeight="1">
      <c r="B128" s="41"/>
      <c r="C128" s="42"/>
      <c r="D128" s="69"/>
      <c r="E128" s="44"/>
      <c r="F128" s="45"/>
      <c r="G128" s="201"/>
      <c r="H128" s="202"/>
      <c r="I128" s="203"/>
      <c r="J128" s="204"/>
      <c r="K128" s="46"/>
      <c r="L128" s="205"/>
      <c r="M128" s="206"/>
      <c r="N128" s="207"/>
      <c r="O128" s="208"/>
      <c r="P128" s="209"/>
      <c r="Q128" s="210"/>
      <c r="R128" s="211"/>
      <c r="S128" s="212"/>
      <c r="T128" s="213"/>
      <c r="U128" s="45"/>
      <c r="V128" s="49"/>
      <c r="W128" s="49"/>
      <c r="X128" s="49"/>
      <c r="Y128" s="49"/>
      <c r="Z128" s="49"/>
      <c r="AA128" s="49"/>
      <c r="AB128" s="42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42"/>
      <c r="AQ128" s="42"/>
      <c r="AR128" s="42"/>
      <c r="AS128" s="42"/>
      <c r="AT128" s="42"/>
      <c r="AU128" s="42"/>
      <c r="AV128" s="214"/>
      <c r="AW128" s="214"/>
      <c r="AX128" s="214"/>
      <c r="AY128" s="214"/>
      <c r="AZ128" s="214"/>
      <c r="BA128" s="214"/>
      <c r="BB128" s="214"/>
      <c r="BC128" s="214"/>
    </row>
    <row r="129" ht="20.25" customHeight="1">
      <c r="B129" s="41"/>
      <c r="C129" s="42"/>
      <c r="D129" s="69"/>
      <c r="E129" s="44"/>
      <c r="F129" s="45"/>
      <c r="G129" s="201"/>
      <c r="H129" s="202"/>
      <c r="I129" s="203"/>
      <c r="J129" s="204"/>
      <c r="K129" s="46"/>
      <c r="L129" s="205"/>
      <c r="M129" s="206"/>
      <c r="N129" s="207"/>
      <c r="O129" s="208"/>
      <c r="P129" s="209"/>
      <c r="Q129" s="210"/>
      <c r="R129" s="211"/>
      <c r="S129" s="212"/>
      <c r="T129" s="213"/>
      <c r="U129" s="45"/>
      <c r="V129" s="49"/>
      <c r="W129" s="49"/>
      <c r="X129" s="49"/>
      <c r="Y129" s="49"/>
      <c r="Z129" s="49"/>
      <c r="AA129" s="49"/>
      <c r="AB129" s="42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42"/>
      <c r="AQ129" s="42"/>
      <c r="AR129" s="42"/>
      <c r="AS129" s="42"/>
      <c r="AT129" s="42"/>
      <c r="AU129" s="42"/>
      <c r="AV129" s="214"/>
      <c r="AW129" s="214"/>
      <c r="AX129" s="214"/>
      <c r="AY129" s="214"/>
      <c r="AZ129" s="214"/>
      <c r="BA129" s="214"/>
      <c r="BB129" s="214"/>
      <c r="BC129" s="214"/>
    </row>
    <row r="130" ht="20.25" customHeight="1">
      <c r="B130" s="41"/>
      <c r="C130" s="42"/>
      <c r="D130" s="69"/>
      <c r="E130" s="44"/>
      <c r="F130" s="45"/>
      <c r="G130" s="201"/>
      <c r="H130" s="202"/>
      <c r="I130" s="203"/>
      <c r="J130" s="204"/>
      <c r="K130" s="46"/>
      <c r="L130" s="205"/>
      <c r="M130" s="206"/>
      <c r="N130" s="207"/>
      <c r="O130" s="208"/>
      <c r="P130" s="209"/>
      <c r="Q130" s="210"/>
      <c r="R130" s="211"/>
      <c r="S130" s="212"/>
      <c r="T130" s="213"/>
      <c r="U130" s="45"/>
      <c r="V130" s="49"/>
      <c r="W130" s="49"/>
      <c r="X130" s="49"/>
      <c r="Y130" s="49"/>
      <c r="Z130" s="49"/>
      <c r="AA130" s="49"/>
      <c r="AB130" s="42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42"/>
      <c r="AQ130" s="42"/>
      <c r="AR130" s="42"/>
      <c r="AS130" s="42"/>
      <c r="AT130" s="42"/>
      <c r="AU130" s="42"/>
      <c r="AV130" s="214"/>
      <c r="AW130" s="214"/>
      <c r="AX130" s="214"/>
      <c r="AY130" s="214"/>
      <c r="AZ130" s="214"/>
      <c r="BA130" s="214"/>
      <c r="BB130" s="214"/>
      <c r="BC130" s="214"/>
    </row>
    <row r="131" ht="20.25" customHeight="1">
      <c r="B131" s="41"/>
      <c r="C131" s="42"/>
      <c r="D131" s="69"/>
      <c r="E131" s="44"/>
      <c r="F131" s="45"/>
      <c r="G131" s="201"/>
      <c r="H131" s="202"/>
      <c r="I131" s="203"/>
      <c r="J131" s="204"/>
      <c r="K131" s="46"/>
      <c r="L131" s="205"/>
      <c r="M131" s="206"/>
      <c r="N131" s="207"/>
      <c r="O131" s="208"/>
      <c r="P131" s="209"/>
      <c r="Q131" s="210"/>
      <c r="R131" s="211"/>
      <c r="S131" s="212"/>
      <c r="T131" s="213"/>
      <c r="U131" s="45"/>
      <c r="V131" s="49"/>
      <c r="W131" s="49"/>
      <c r="X131" s="49"/>
      <c r="Y131" s="49"/>
      <c r="Z131" s="49"/>
      <c r="AA131" s="49"/>
      <c r="AB131" s="42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42"/>
      <c r="AQ131" s="42"/>
      <c r="AR131" s="42"/>
      <c r="AS131" s="42"/>
      <c r="AT131" s="42"/>
      <c r="AU131" s="42"/>
      <c r="AV131" s="214"/>
      <c r="AW131" s="214"/>
      <c r="AX131" s="214"/>
      <c r="AY131" s="214"/>
      <c r="AZ131" s="214"/>
      <c r="BA131" s="214"/>
      <c r="BB131" s="214"/>
      <c r="BC131" s="214"/>
    </row>
    <row r="132" ht="20.25" customHeight="1">
      <c r="B132" s="41"/>
      <c r="C132" s="42"/>
      <c r="D132" s="69"/>
      <c r="E132" s="44"/>
      <c r="F132" s="45"/>
      <c r="G132" s="201"/>
      <c r="H132" s="202"/>
      <c r="I132" s="203"/>
      <c r="J132" s="204"/>
      <c r="K132" s="46"/>
      <c r="L132" s="205"/>
      <c r="M132" s="206"/>
      <c r="N132" s="207"/>
      <c r="O132" s="208"/>
      <c r="P132" s="209"/>
      <c r="Q132" s="210"/>
      <c r="R132" s="211"/>
      <c r="S132" s="212"/>
      <c r="T132" s="213"/>
      <c r="U132" s="45"/>
      <c r="V132" s="49"/>
      <c r="W132" s="49"/>
      <c r="X132" s="49"/>
      <c r="Y132" s="49"/>
      <c r="Z132" s="49"/>
      <c r="AA132" s="49"/>
      <c r="AB132" s="42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42"/>
      <c r="AQ132" s="42"/>
      <c r="AR132" s="42"/>
      <c r="AS132" s="42"/>
      <c r="AT132" s="42"/>
      <c r="AU132" s="42"/>
      <c r="AV132" s="214"/>
      <c r="AW132" s="214"/>
      <c r="AX132" s="214"/>
      <c r="AY132" s="214"/>
      <c r="AZ132" s="214"/>
      <c r="BA132" s="214"/>
      <c r="BB132" s="214"/>
      <c r="BC132" s="214"/>
    </row>
    <row r="133" ht="20.25" customHeight="1">
      <c r="B133" s="41"/>
      <c r="C133" s="42"/>
      <c r="D133" s="69"/>
      <c r="E133" s="44"/>
      <c r="F133" s="45"/>
      <c r="G133" s="201"/>
      <c r="H133" s="202"/>
      <c r="I133" s="203"/>
      <c r="J133" s="204"/>
      <c r="K133" s="46"/>
      <c r="L133" s="205"/>
      <c r="M133" s="206"/>
      <c r="N133" s="207"/>
      <c r="O133" s="208"/>
      <c r="P133" s="209"/>
      <c r="Q133" s="210"/>
      <c r="R133" s="211"/>
      <c r="S133" s="212"/>
      <c r="T133" s="213"/>
      <c r="U133" s="45"/>
      <c r="V133" s="49"/>
      <c r="W133" s="49"/>
      <c r="X133" s="49"/>
      <c r="Y133" s="49"/>
      <c r="Z133" s="49"/>
      <c r="AA133" s="49"/>
      <c r="AB133" s="42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42"/>
      <c r="AQ133" s="42"/>
      <c r="AR133" s="42"/>
      <c r="AS133" s="42"/>
      <c r="AT133" s="42"/>
      <c r="AU133" s="42"/>
      <c r="AV133" s="214"/>
      <c r="AW133" s="214"/>
      <c r="AX133" s="214"/>
      <c r="AY133" s="214"/>
      <c r="AZ133" s="214"/>
      <c r="BA133" s="214"/>
      <c r="BB133" s="214"/>
      <c r="BC133" s="214"/>
    </row>
    <row r="134" ht="20.25" customHeight="1">
      <c r="B134" s="41"/>
      <c r="C134" s="42"/>
      <c r="D134" s="69"/>
      <c r="E134" s="44"/>
      <c r="F134" s="45"/>
      <c r="G134" s="201"/>
      <c r="H134" s="202"/>
      <c r="I134" s="203"/>
      <c r="J134" s="204"/>
      <c r="K134" s="46"/>
      <c r="L134" s="205"/>
      <c r="M134" s="206"/>
      <c r="N134" s="207"/>
      <c r="O134" s="208"/>
      <c r="P134" s="209"/>
      <c r="Q134" s="210"/>
      <c r="R134" s="211"/>
      <c r="S134" s="212"/>
      <c r="T134" s="213"/>
      <c r="U134" s="45"/>
      <c r="V134" s="49"/>
      <c r="W134" s="49"/>
      <c r="X134" s="49"/>
      <c r="Y134" s="49"/>
      <c r="Z134" s="49"/>
      <c r="AA134" s="49"/>
      <c r="AB134" s="42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42"/>
      <c r="AQ134" s="42"/>
      <c r="AR134" s="42"/>
      <c r="AS134" s="42"/>
      <c r="AT134" s="42"/>
      <c r="AU134" s="42"/>
      <c r="AV134" s="214"/>
      <c r="AW134" s="214"/>
      <c r="AX134" s="214"/>
      <c r="AY134" s="214"/>
      <c r="AZ134" s="214"/>
      <c r="BA134" s="214"/>
      <c r="BB134" s="214"/>
      <c r="BC134" s="214"/>
    </row>
    <row r="135" ht="20.25" customHeight="1">
      <c r="B135" s="41"/>
      <c r="C135" s="42"/>
      <c r="D135" s="69"/>
      <c r="E135" s="44"/>
      <c r="F135" s="45"/>
      <c r="G135" s="201"/>
      <c r="H135" s="202"/>
      <c r="I135" s="203"/>
      <c r="J135" s="204"/>
      <c r="K135" s="46"/>
      <c r="L135" s="205"/>
      <c r="M135" s="206"/>
      <c r="N135" s="207"/>
      <c r="O135" s="208"/>
      <c r="P135" s="209"/>
      <c r="Q135" s="210"/>
      <c r="R135" s="211"/>
      <c r="S135" s="212"/>
      <c r="T135" s="213"/>
      <c r="U135" s="45"/>
      <c r="V135" s="49"/>
      <c r="W135" s="49"/>
      <c r="X135" s="49"/>
      <c r="Y135" s="49"/>
      <c r="Z135" s="49"/>
      <c r="AA135" s="49"/>
      <c r="AB135" s="42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42"/>
      <c r="AQ135" s="42"/>
      <c r="AR135" s="42"/>
      <c r="AS135" s="42"/>
      <c r="AT135" s="42"/>
      <c r="AU135" s="42"/>
      <c r="AV135" s="214"/>
      <c r="AW135" s="214"/>
      <c r="AX135" s="214"/>
      <c r="AY135" s="214"/>
      <c r="AZ135" s="214"/>
      <c r="BA135" s="214"/>
      <c r="BB135" s="214"/>
      <c r="BC135" s="214"/>
    </row>
    <row r="136" ht="20.25" customHeight="1">
      <c r="B136" s="41"/>
      <c r="C136" s="42"/>
      <c r="D136" s="69"/>
      <c r="E136" s="44"/>
      <c r="F136" s="45"/>
      <c r="G136" s="201"/>
      <c r="H136" s="202"/>
      <c r="I136" s="203"/>
      <c r="J136" s="204"/>
      <c r="K136" s="46"/>
      <c r="L136" s="205"/>
      <c r="M136" s="206"/>
      <c r="N136" s="207"/>
      <c r="O136" s="208"/>
      <c r="P136" s="209"/>
      <c r="Q136" s="210"/>
      <c r="R136" s="211"/>
      <c r="S136" s="212"/>
      <c r="T136" s="213"/>
      <c r="U136" s="45"/>
      <c r="V136" s="49"/>
      <c r="W136" s="49"/>
      <c r="X136" s="49"/>
      <c r="Y136" s="49"/>
      <c r="Z136" s="49"/>
      <c r="AA136" s="49"/>
      <c r="AB136" s="42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42"/>
      <c r="AQ136" s="42"/>
      <c r="AR136" s="42"/>
      <c r="AS136" s="42"/>
      <c r="AT136" s="42"/>
      <c r="AU136" s="42"/>
      <c r="AV136" s="214"/>
      <c r="AW136" s="214"/>
      <c r="AX136" s="214"/>
      <c r="AY136" s="214"/>
      <c r="AZ136" s="214"/>
      <c r="BA136" s="214"/>
      <c r="BB136" s="214"/>
      <c r="BC136" s="214"/>
    </row>
    <row r="137" ht="20.25" customHeight="1">
      <c r="B137" s="41"/>
      <c r="C137" s="42"/>
      <c r="D137" s="69"/>
      <c r="E137" s="44"/>
      <c r="F137" s="45"/>
      <c r="G137" s="201"/>
      <c r="H137" s="202"/>
      <c r="I137" s="203"/>
      <c r="J137" s="204"/>
      <c r="K137" s="46"/>
      <c r="L137" s="205"/>
      <c r="M137" s="206"/>
      <c r="N137" s="207"/>
      <c r="O137" s="208"/>
      <c r="P137" s="209"/>
      <c r="Q137" s="210"/>
      <c r="R137" s="211"/>
      <c r="S137" s="212"/>
      <c r="T137" s="213"/>
      <c r="U137" s="45"/>
      <c r="V137" s="49"/>
      <c r="W137" s="49"/>
      <c r="X137" s="49"/>
      <c r="Y137" s="49"/>
      <c r="Z137" s="49"/>
      <c r="AA137" s="49"/>
      <c r="AB137" s="42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42"/>
      <c r="AQ137" s="42"/>
      <c r="AR137" s="42"/>
      <c r="AS137" s="42"/>
      <c r="AT137" s="42"/>
      <c r="AU137" s="42"/>
      <c r="AV137" s="214"/>
      <c r="AW137" s="214"/>
      <c r="AX137" s="214"/>
      <c r="AY137" s="214"/>
      <c r="AZ137" s="214"/>
      <c r="BA137" s="214"/>
      <c r="BB137" s="214"/>
      <c r="BC137" s="214"/>
    </row>
    <row r="138" ht="20.25" customHeight="1">
      <c r="B138" s="41"/>
      <c r="C138" s="42"/>
      <c r="D138" s="69"/>
      <c r="E138" s="44"/>
      <c r="F138" s="45"/>
      <c r="G138" s="201"/>
      <c r="H138" s="202"/>
      <c r="I138" s="203"/>
      <c r="J138" s="204"/>
      <c r="K138" s="46"/>
      <c r="L138" s="205"/>
      <c r="M138" s="206"/>
      <c r="N138" s="207"/>
      <c r="O138" s="208"/>
      <c r="P138" s="209"/>
      <c r="Q138" s="210"/>
      <c r="R138" s="211"/>
      <c r="S138" s="212"/>
      <c r="T138" s="213"/>
      <c r="U138" s="45"/>
      <c r="V138" s="49"/>
      <c r="W138" s="49"/>
      <c r="X138" s="49"/>
      <c r="Y138" s="49"/>
      <c r="Z138" s="49"/>
      <c r="AA138" s="49"/>
      <c r="AB138" s="42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42"/>
      <c r="AQ138" s="42"/>
      <c r="AR138" s="42"/>
      <c r="AS138" s="42"/>
      <c r="AT138" s="42"/>
      <c r="AU138" s="42"/>
      <c r="AV138" s="214"/>
      <c r="AW138" s="214"/>
      <c r="AX138" s="214"/>
      <c r="AY138" s="214"/>
      <c r="AZ138" s="214"/>
      <c r="BA138" s="214"/>
      <c r="BB138" s="214"/>
      <c r="BC138" s="214"/>
    </row>
    <row r="139" ht="20.25" customHeight="1">
      <c r="B139" s="41"/>
      <c r="C139" s="42"/>
      <c r="D139" s="69"/>
      <c r="E139" s="44"/>
      <c r="F139" s="45"/>
      <c r="G139" s="201"/>
      <c r="H139" s="202"/>
      <c r="I139" s="203"/>
      <c r="J139" s="204"/>
      <c r="K139" s="46"/>
      <c r="L139" s="205"/>
      <c r="M139" s="206"/>
      <c r="N139" s="207"/>
      <c r="O139" s="208"/>
      <c r="P139" s="209"/>
      <c r="Q139" s="210"/>
      <c r="R139" s="211"/>
      <c r="S139" s="212"/>
      <c r="T139" s="213"/>
      <c r="U139" s="45"/>
      <c r="V139" s="49"/>
      <c r="W139" s="49"/>
      <c r="X139" s="49"/>
      <c r="Y139" s="49"/>
      <c r="Z139" s="49"/>
      <c r="AA139" s="49"/>
      <c r="AB139" s="42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42"/>
      <c r="AQ139" s="42"/>
      <c r="AR139" s="42"/>
      <c r="AS139" s="42"/>
      <c r="AT139" s="42"/>
      <c r="AU139" s="42"/>
      <c r="AV139" s="214"/>
      <c r="AW139" s="214"/>
      <c r="AX139" s="214"/>
      <c r="AY139" s="214"/>
      <c r="AZ139" s="214"/>
      <c r="BA139" s="214"/>
      <c r="BB139" s="214"/>
      <c r="BC139" s="214"/>
    </row>
    <row r="140" ht="20.25" customHeight="1">
      <c r="B140" s="41"/>
      <c r="C140" s="42"/>
      <c r="D140" s="69"/>
      <c r="E140" s="44"/>
      <c r="F140" s="45"/>
      <c r="G140" s="201"/>
      <c r="H140" s="202"/>
      <c r="I140" s="203"/>
      <c r="J140" s="204"/>
      <c r="K140" s="46"/>
      <c r="L140" s="205"/>
      <c r="M140" s="206"/>
      <c r="N140" s="207"/>
      <c r="O140" s="208"/>
      <c r="P140" s="209"/>
      <c r="Q140" s="210"/>
      <c r="R140" s="211"/>
      <c r="S140" s="212"/>
      <c r="T140" s="213"/>
      <c r="U140" s="45"/>
      <c r="V140" s="49"/>
      <c r="W140" s="49"/>
      <c r="X140" s="49"/>
      <c r="Y140" s="49"/>
      <c r="Z140" s="49"/>
      <c r="AA140" s="49"/>
      <c r="AB140" s="42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42"/>
      <c r="AQ140" s="42"/>
      <c r="AR140" s="42"/>
      <c r="AS140" s="42"/>
      <c r="AT140" s="42"/>
      <c r="AU140" s="42"/>
      <c r="AV140" s="214"/>
      <c r="AW140" s="214"/>
      <c r="AX140" s="214"/>
      <c r="AY140" s="214"/>
      <c r="AZ140" s="214"/>
      <c r="BA140" s="214"/>
      <c r="BB140" s="214"/>
      <c r="BC140" s="214"/>
    </row>
    <row r="141" ht="20.25" customHeight="1">
      <c r="B141" s="41"/>
      <c r="C141" s="42"/>
      <c r="D141" s="69"/>
      <c r="E141" s="44"/>
      <c r="F141" s="45"/>
      <c r="G141" s="201"/>
      <c r="H141" s="202"/>
      <c r="I141" s="203"/>
      <c r="J141" s="204"/>
      <c r="K141" s="46"/>
      <c r="L141" s="205"/>
      <c r="M141" s="206"/>
      <c r="N141" s="207"/>
      <c r="O141" s="208"/>
      <c r="P141" s="209"/>
      <c r="Q141" s="210"/>
      <c r="R141" s="211"/>
      <c r="S141" s="212"/>
      <c r="T141" s="213"/>
      <c r="U141" s="45"/>
      <c r="V141" s="49"/>
      <c r="W141" s="49"/>
      <c r="X141" s="49"/>
      <c r="Y141" s="49"/>
      <c r="Z141" s="49"/>
      <c r="AA141" s="49"/>
      <c r="AB141" s="42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42"/>
      <c r="AQ141" s="42"/>
      <c r="AR141" s="42"/>
      <c r="AS141" s="42"/>
      <c r="AT141" s="42"/>
      <c r="AU141" s="42"/>
      <c r="AV141" s="214"/>
      <c r="AW141" s="214"/>
      <c r="AX141" s="214"/>
      <c r="AY141" s="214"/>
      <c r="AZ141" s="214"/>
      <c r="BA141" s="214"/>
      <c r="BB141" s="214"/>
      <c r="BC141" s="214"/>
    </row>
    <row r="142" ht="20.25" customHeight="1">
      <c r="B142" s="41"/>
      <c r="C142" s="42"/>
      <c r="D142" s="69"/>
      <c r="E142" s="44"/>
      <c r="F142" s="45"/>
      <c r="G142" s="201"/>
      <c r="H142" s="202"/>
      <c r="I142" s="203"/>
      <c r="J142" s="204"/>
      <c r="K142" s="46"/>
      <c r="L142" s="205"/>
      <c r="M142" s="206"/>
      <c r="N142" s="207"/>
      <c r="O142" s="208"/>
      <c r="P142" s="209"/>
      <c r="Q142" s="210"/>
      <c r="R142" s="211"/>
      <c r="S142" s="212"/>
      <c r="T142" s="213"/>
      <c r="U142" s="45"/>
      <c r="V142" s="49"/>
      <c r="W142" s="49"/>
      <c r="X142" s="49"/>
      <c r="Y142" s="49"/>
      <c r="Z142" s="49"/>
      <c r="AA142" s="49"/>
      <c r="AB142" s="42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42"/>
      <c r="AQ142" s="42"/>
      <c r="AR142" s="42"/>
      <c r="AS142" s="42"/>
      <c r="AT142" s="42"/>
      <c r="AU142" s="42"/>
      <c r="AV142" s="214"/>
      <c r="AW142" s="214"/>
      <c r="AX142" s="214"/>
      <c r="AY142" s="214"/>
      <c r="AZ142" s="214"/>
      <c r="BA142" s="214"/>
      <c r="BB142" s="214"/>
      <c r="BC142" s="214"/>
    </row>
    <row r="143" ht="20.25" customHeight="1">
      <c r="B143" s="41"/>
      <c r="C143" s="42"/>
      <c r="D143" s="69"/>
      <c r="E143" s="44"/>
      <c r="F143" s="45"/>
      <c r="G143" s="201"/>
      <c r="H143" s="202"/>
      <c r="I143" s="203"/>
      <c r="J143" s="204"/>
      <c r="K143" s="46"/>
      <c r="L143" s="205"/>
      <c r="M143" s="206"/>
      <c r="N143" s="207"/>
      <c r="O143" s="208"/>
      <c r="P143" s="209"/>
      <c r="Q143" s="210"/>
      <c r="R143" s="211"/>
      <c r="S143" s="212"/>
      <c r="T143" s="213"/>
      <c r="U143" s="45"/>
      <c r="V143" s="49"/>
      <c r="W143" s="49"/>
      <c r="X143" s="49"/>
      <c r="Y143" s="49"/>
      <c r="Z143" s="49"/>
      <c r="AA143" s="49"/>
      <c r="AB143" s="42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42"/>
      <c r="AQ143" s="42"/>
      <c r="AR143" s="42"/>
      <c r="AS143" s="42"/>
      <c r="AT143" s="42"/>
      <c r="AU143" s="42"/>
      <c r="AV143" s="214"/>
      <c r="AW143" s="214"/>
      <c r="AX143" s="214"/>
      <c r="AY143" s="214"/>
      <c r="AZ143" s="214"/>
      <c r="BA143" s="214"/>
      <c r="BB143" s="214"/>
      <c r="BC143" s="214"/>
    </row>
    <row r="144" ht="20.25" customHeight="1">
      <c r="B144" s="41"/>
      <c r="C144" s="42"/>
      <c r="D144" s="69"/>
      <c r="E144" s="44"/>
      <c r="F144" s="45"/>
      <c r="G144" s="201"/>
      <c r="H144" s="202"/>
      <c r="I144" s="203"/>
      <c r="J144" s="204"/>
      <c r="K144" s="46"/>
      <c r="L144" s="205"/>
      <c r="M144" s="206"/>
      <c r="N144" s="207"/>
      <c r="O144" s="208"/>
      <c r="P144" s="209"/>
      <c r="Q144" s="210"/>
      <c r="R144" s="211"/>
      <c r="S144" s="212"/>
      <c r="T144" s="213"/>
      <c r="U144" s="45"/>
      <c r="V144" s="49"/>
      <c r="W144" s="49"/>
      <c r="X144" s="49"/>
      <c r="Y144" s="49"/>
      <c r="Z144" s="49"/>
      <c r="AA144" s="49"/>
      <c r="AB144" s="42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42"/>
      <c r="AQ144" s="42"/>
      <c r="AR144" s="42"/>
      <c r="AS144" s="42"/>
      <c r="AT144" s="42"/>
      <c r="AU144" s="42"/>
      <c r="AV144" s="214"/>
      <c r="AW144" s="214"/>
      <c r="AX144" s="214"/>
      <c r="AY144" s="214"/>
      <c r="AZ144" s="214"/>
      <c r="BA144" s="214"/>
      <c r="BB144" s="214"/>
      <c r="BC144" s="214"/>
    </row>
    <row r="145" ht="20.25" customHeight="1">
      <c r="B145" s="41"/>
      <c r="C145" s="42"/>
      <c r="D145" s="69"/>
      <c r="E145" s="44"/>
      <c r="F145" s="45"/>
      <c r="G145" s="201"/>
      <c r="H145" s="202"/>
      <c r="I145" s="203"/>
      <c r="J145" s="204"/>
      <c r="K145" s="46"/>
      <c r="L145" s="205"/>
      <c r="M145" s="206"/>
      <c r="N145" s="207"/>
      <c r="O145" s="208"/>
      <c r="P145" s="209"/>
      <c r="Q145" s="210"/>
      <c r="R145" s="211"/>
      <c r="S145" s="212"/>
      <c r="T145" s="213"/>
      <c r="U145" s="45"/>
      <c r="V145" s="49"/>
      <c r="W145" s="49"/>
      <c r="X145" s="49"/>
      <c r="Y145" s="49"/>
      <c r="Z145" s="49"/>
      <c r="AA145" s="49"/>
      <c r="AB145" s="42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42"/>
      <c r="AQ145" s="42"/>
      <c r="AR145" s="42"/>
      <c r="AS145" s="42"/>
      <c r="AT145" s="42"/>
      <c r="AU145" s="42"/>
      <c r="AV145" s="214"/>
      <c r="AW145" s="214"/>
      <c r="AX145" s="214"/>
      <c r="AY145" s="214"/>
      <c r="AZ145" s="214"/>
      <c r="BA145" s="214"/>
      <c r="BB145" s="214"/>
      <c r="BC145" s="214"/>
    </row>
    <row r="146" ht="20.25" customHeight="1">
      <c r="B146" s="41"/>
      <c r="C146" s="42"/>
      <c r="D146" s="69"/>
      <c r="E146" s="44"/>
      <c r="F146" s="45"/>
      <c r="G146" s="201"/>
      <c r="H146" s="202"/>
      <c r="I146" s="203"/>
      <c r="J146" s="204"/>
      <c r="K146" s="46"/>
      <c r="L146" s="205"/>
      <c r="M146" s="206"/>
      <c r="N146" s="207"/>
      <c r="O146" s="208"/>
      <c r="P146" s="209"/>
      <c r="Q146" s="210"/>
      <c r="R146" s="211"/>
      <c r="S146" s="212"/>
      <c r="T146" s="213"/>
      <c r="U146" s="45"/>
      <c r="V146" s="49"/>
      <c r="W146" s="49"/>
      <c r="X146" s="49"/>
      <c r="Y146" s="49"/>
      <c r="Z146" s="49"/>
      <c r="AA146" s="49"/>
      <c r="AB146" s="42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42"/>
      <c r="AQ146" s="42"/>
      <c r="AR146" s="42"/>
      <c r="AS146" s="42"/>
      <c r="AT146" s="42"/>
      <c r="AU146" s="42"/>
      <c r="AV146" s="214"/>
      <c r="AW146" s="214"/>
      <c r="AX146" s="214"/>
      <c r="AY146" s="214"/>
      <c r="AZ146" s="214"/>
      <c r="BA146" s="214"/>
      <c r="BB146" s="214"/>
      <c r="BC146" s="214"/>
    </row>
    <row r="147" ht="20.25" customHeight="1">
      <c r="B147" s="41"/>
      <c r="C147" s="42"/>
      <c r="D147" s="69"/>
      <c r="E147" s="44"/>
      <c r="F147" s="45"/>
      <c r="G147" s="201"/>
      <c r="H147" s="202"/>
      <c r="I147" s="203"/>
      <c r="J147" s="204"/>
      <c r="K147" s="46"/>
      <c r="L147" s="205"/>
      <c r="M147" s="206"/>
      <c r="N147" s="207"/>
      <c r="O147" s="208"/>
      <c r="P147" s="209"/>
      <c r="Q147" s="210"/>
      <c r="R147" s="211"/>
      <c r="S147" s="212"/>
      <c r="T147" s="213"/>
      <c r="U147" s="45"/>
      <c r="V147" s="49"/>
      <c r="W147" s="49"/>
      <c r="X147" s="49"/>
      <c r="Y147" s="49"/>
      <c r="Z147" s="49"/>
      <c r="AA147" s="49"/>
      <c r="AB147" s="42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42"/>
      <c r="AQ147" s="42"/>
      <c r="AR147" s="42"/>
      <c r="AS147" s="42"/>
      <c r="AT147" s="42"/>
      <c r="AU147" s="42"/>
      <c r="AV147" s="214"/>
      <c r="AW147" s="214"/>
      <c r="AX147" s="214"/>
      <c r="AY147" s="214"/>
      <c r="AZ147" s="214"/>
      <c r="BA147" s="214"/>
      <c r="BB147" s="214"/>
      <c r="BC147" s="214"/>
    </row>
    <row r="148" ht="20.25" customHeight="1">
      <c r="B148" s="41"/>
      <c r="C148" s="42"/>
      <c r="D148" s="69"/>
      <c r="E148" s="44"/>
      <c r="F148" s="45"/>
      <c r="G148" s="201"/>
      <c r="H148" s="202"/>
      <c r="I148" s="203"/>
      <c r="J148" s="204"/>
      <c r="K148" s="46"/>
      <c r="L148" s="205"/>
      <c r="M148" s="206"/>
      <c r="N148" s="207"/>
      <c r="O148" s="208"/>
      <c r="P148" s="209"/>
      <c r="Q148" s="210"/>
      <c r="R148" s="211"/>
      <c r="S148" s="212"/>
      <c r="T148" s="213"/>
      <c r="U148" s="45"/>
      <c r="V148" s="49"/>
      <c r="W148" s="49"/>
      <c r="X148" s="49"/>
      <c r="Y148" s="49"/>
      <c r="Z148" s="49"/>
      <c r="AA148" s="49"/>
      <c r="AB148" s="42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42"/>
      <c r="AQ148" s="42"/>
      <c r="AR148" s="42"/>
      <c r="AS148" s="42"/>
      <c r="AT148" s="42"/>
      <c r="AU148" s="42"/>
      <c r="AV148" s="214"/>
      <c r="AW148" s="214"/>
      <c r="AX148" s="214"/>
      <c r="AY148" s="214"/>
      <c r="AZ148" s="214"/>
      <c r="BA148" s="214"/>
      <c r="BB148" s="214"/>
      <c r="BC148" s="214"/>
    </row>
    <row r="149" ht="20.25" customHeight="1">
      <c r="B149" s="41"/>
      <c r="C149" s="42"/>
      <c r="D149" s="69"/>
      <c r="E149" s="44"/>
      <c r="F149" s="45"/>
      <c r="G149" s="201"/>
      <c r="H149" s="202"/>
      <c r="I149" s="203"/>
      <c r="J149" s="204"/>
      <c r="K149" s="46"/>
      <c r="L149" s="205"/>
      <c r="M149" s="206"/>
      <c r="N149" s="207"/>
      <c r="O149" s="208"/>
      <c r="P149" s="209"/>
      <c r="Q149" s="210"/>
      <c r="R149" s="211"/>
      <c r="S149" s="212"/>
      <c r="T149" s="213"/>
      <c r="U149" s="45"/>
      <c r="V149" s="49"/>
      <c r="W149" s="49"/>
      <c r="X149" s="49"/>
      <c r="Y149" s="49"/>
      <c r="Z149" s="49"/>
      <c r="AA149" s="49"/>
      <c r="AB149" s="42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42"/>
      <c r="AQ149" s="42"/>
      <c r="AR149" s="42"/>
      <c r="AS149" s="42"/>
      <c r="AT149" s="42"/>
      <c r="AU149" s="42"/>
      <c r="AV149" s="214"/>
      <c r="AW149" s="214"/>
      <c r="AX149" s="214"/>
      <c r="AY149" s="214"/>
      <c r="AZ149" s="214"/>
      <c r="BA149" s="214"/>
      <c r="BB149" s="214"/>
      <c r="BC149" s="214"/>
    </row>
    <row r="150" ht="20.25" customHeight="1">
      <c r="B150" s="41"/>
      <c r="C150" s="42"/>
      <c r="D150" s="69"/>
      <c r="E150" s="44"/>
      <c r="F150" s="45"/>
      <c r="G150" s="201"/>
      <c r="H150" s="202"/>
      <c r="I150" s="203"/>
      <c r="J150" s="204"/>
      <c r="K150" s="46"/>
      <c r="L150" s="205"/>
      <c r="M150" s="206"/>
      <c r="N150" s="207"/>
      <c r="O150" s="208"/>
      <c r="P150" s="209"/>
      <c r="Q150" s="210"/>
      <c r="R150" s="211"/>
      <c r="S150" s="212"/>
      <c r="T150" s="213"/>
      <c r="U150" s="45"/>
      <c r="V150" s="49"/>
      <c r="W150" s="49"/>
      <c r="X150" s="49"/>
      <c r="Y150" s="49"/>
      <c r="Z150" s="49"/>
      <c r="AA150" s="49"/>
      <c r="AB150" s="42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42"/>
      <c r="AQ150" s="42"/>
      <c r="AR150" s="42"/>
      <c r="AS150" s="42"/>
      <c r="AT150" s="42"/>
      <c r="AU150" s="42"/>
      <c r="AV150" s="214"/>
      <c r="AW150" s="214"/>
      <c r="AX150" s="214"/>
      <c r="AY150" s="214"/>
      <c r="AZ150" s="214"/>
      <c r="BA150" s="214"/>
      <c r="BB150" s="214"/>
      <c r="BC150" s="214"/>
    </row>
    <row r="151" ht="20.25" customHeight="1">
      <c r="B151" s="41"/>
      <c r="C151" s="42"/>
      <c r="D151" s="69"/>
      <c r="E151" s="44"/>
      <c r="F151" s="45"/>
      <c r="G151" s="201"/>
      <c r="H151" s="202"/>
      <c r="I151" s="203"/>
      <c r="J151" s="204"/>
      <c r="K151" s="46"/>
      <c r="L151" s="205"/>
      <c r="M151" s="206"/>
      <c r="N151" s="207"/>
      <c r="O151" s="208"/>
      <c r="P151" s="209"/>
      <c r="Q151" s="210"/>
      <c r="R151" s="211"/>
      <c r="S151" s="212"/>
      <c r="T151" s="213"/>
      <c r="U151" s="45"/>
      <c r="V151" s="49"/>
      <c r="W151" s="49"/>
      <c r="X151" s="49"/>
      <c r="Y151" s="49"/>
      <c r="Z151" s="49"/>
      <c r="AA151" s="49"/>
      <c r="AB151" s="42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42"/>
      <c r="AQ151" s="42"/>
      <c r="AR151" s="42"/>
      <c r="AS151" s="42"/>
      <c r="AT151" s="42"/>
      <c r="AU151" s="42"/>
      <c r="AV151" s="214"/>
      <c r="AW151" s="214"/>
      <c r="AX151" s="214"/>
      <c r="AY151" s="214"/>
      <c r="AZ151" s="214"/>
      <c r="BA151" s="214"/>
      <c r="BB151" s="214"/>
      <c r="BC151" s="214"/>
    </row>
    <row r="152" ht="20.25" customHeight="1">
      <c r="B152" s="41"/>
      <c r="C152" s="42"/>
      <c r="D152" s="69"/>
      <c r="E152" s="44"/>
      <c r="F152" s="45"/>
      <c r="G152" s="201"/>
      <c r="H152" s="202"/>
      <c r="I152" s="203"/>
      <c r="J152" s="204"/>
      <c r="K152" s="46"/>
      <c r="L152" s="205"/>
      <c r="M152" s="206"/>
      <c r="N152" s="207"/>
      <c r="O152" s="208"/>
      <c r="P152" s="209"/>
      <c r="Q152" s="210"/>
      <c r="R152" s="211"/>
      <c r="S152" s="212"/>
      <c r="T152" s="213"/>
      <c r="U152" s="45"/>
      <c r="V152" s="49"/>
      <c r="W152" s="49"/>
      <c r="X152" s="49"/>
      <c r="Y152" s="49"/>
      <c r="Z152" s="49"/>
      <c r="AA152" s="49"/>
      <c r="AB152" s="42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42"/>
      <c r="AQ152" s="42"/>
      <c r="AR152" s="42"/>
      <c r="AS152" s="42"/>
      <c r="AT152" s="42"/>
      <c r="AU152" s="42"/>
      <c r="AV152" s="214"/>
      <c r="AW152" s="214"/>
      <c r="AX152" s="214"/>
      <c r="AY152" s="214"/>
      <c r="AZ152" s="214"/>
      <c r="BA152" s="214"/>
      <c r="BB152" s="214"/>
      <c r="BC152" s="214"/>
    </row>
    <row r="153" ht="20.25" customHeight="1">
      <c r="B153" s="41"/>
      <c r="C153" s="42"/>
      <c r="D153" s="69"/>
      <c r="E153" s="44"/>
      <c r="F153" s="45"/>
      <c r="G153" s="201"/>
      <c r="H153" s="202"/>
      <c r="I153" s="203"/>
      <c r="J153" s="204"/>
      <c r="K153" s="46"/>
      <c r="L153" s="205"/>
      <c r="M153" s="206"/>
      <c r="N153" s="207"/>
      <c r="O153" s="208"/>
      <c r="P153" s="209"/>
      <c r="Q153" s="210"/>
      <c r="R153" s="211"/>
      <c r="S153" s="212"/>
      <c r="T153" s="213"/>
      <c r="U153" s="45"/>
      <c r="V153" s="49"/>
      <c r="W153" s="49"/>
      <c r="X153" s="49"/>
      <c r="Y153" s="49"/>
      <c r="Z153" s="49"/>
      <c r="AA153" s="49"/>
      <c r="AB153" s="42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42"/>
      <c r="AQ153" s="42"/>
      <c r="AR153" s="42"/>
      <c r="AS153" s="42"/>
      <c r="AT153" s="42"/>
      <c r="AU153" s="42"/>
      <c r="AV153" s="214"/>
      <c r="AW153" s="214"/>
      <c r="AX153" s="214"/>
      <c r="AY153" s="214"/>
      <c r="AZ153" s="214"/>
      <c r="BA153" s="214"/>
      <c r="BB153" s="214"/>
      <c r="BC153" s="214"/>
    </row>
    <row r="154" ht="20.25" customHeight="1">
      <c r="B154" s="41"/>
      <c r="C154" s="42"/>
      <c r="D154" s="69"/>
      <c r="E154" s="44"/>
      <c r="F154" s="45"/>
      <c r="G154" s="201"/>
      <c r="H154" s="202"/>
      <c r="I154" s="203"/>
      <c r="J154" s="204"/>
      <c r="K154" s="46"/>
      <c r="L154" s="205"/>
      <c r="M154" s="206"/>
      <c r="N154" s="207"/>
      <c r="O154" s="208"/>
      <c r="P154" s="209"/>
      <c r="Q154" s="210"/>
      <c r="R154" s="211"/>
      <c r="S154" s="212"/>
      <c r="T154" s="213"/>
      <c r="U154" s="45"/>
      <c r="V154" s="49"/>
      <c r="W154" s="49"/>
      <c r="X154" s="49"/>
      <c r="Y154" s="49"/>
      <c r="Z154" s="49"/>
      <c r="AA154" s="49"/>
      <c r="AB154" s="42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42"/>
      <c r="AQ154" s="42"/>
      <c r="AR154" s="42"/>
      <c r="AS154" s="42"/>
      <c r="AT154" s="42"/>
      <c r="AU154" s="42"/>
      <c r="AV154" s="214"/>
      <c r="AW154" s="214"/>
      <c r="AX154" s="214"/>
      <c r="AY154" s="214"/>
      <c r="AZ154" s="214"/>
      <c r="BA154" s="214"/>
      <c r="BB154" s="214"/>
      <c r="BC154" s="214"/>
    </row>
    <row r="155" ht="20.25" customHeight="1">
      <c r="B155" s="41"/>
      <c r="C155" s="42"/>
      <c r="D155" s="69"/>
      <c r="E155" s="44"/>
      <c r="F155" s="45"/>
      <c r="G155" s="201"/>
      <c r="H155" s="202"/>
      <c r="I155" s="203"/>
      <c r="J155" s="204"/>
      <c r="K155" s="46"/>
      <c r="L155" s="205"/>
      <c r="M155" s="206"/>
      <c r="N155" s="207"/>
      <c r="O155" s="208"/>
      <c r="P155" s="209"/>
      <c r="Q155" s="210"/>
      <c r="R155" s="211"/>
      <c r="S155" s="212"/>
      <c r="T155" s="213"/>
      <c r="U155" s="45"/>
      <c r="V155" s="49"/>
      <c r="W155" s="49"/>
      <c r="X155" s="49"/>
      <c r="Y155" s="49"/>
      <c r="Z155" s="49"/>
      <c r="AA155" s="49"/>
      <c r="AB155" s="42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42"/>
      <c r="AQ155" s="42"/>
      <c r="AR155" s="42"/>
      <c r="AS155" s="42"/>
      <c r="AT155" s="42"/>
      <c r="AU155" s="42"/>
      <c r="AV155" s="214"/>
      <c r="AW155" s="214"/>
      <c r="AX155" s="214"/>
      <c r="AY155" s="214"/>
      <c r="AZ155" s="214"/>
      <c r="BA155" s="214"/>
      <c r="BB155" s="214"/>
      <c r="BC155" s="214"/>
    </row>
    <row r="156" ht="20.25" customHeight="1">
      <c r="B156" s="41"/>
      <c r="C156" s="42"/>
      <c r="D156" s="69"/>
      <c r="E156" s="44"/>
      <c r="F156" s="45"/>
      <c r="G156" s="201"/>
      <c r="H156" s="202"/>
      <c r="I156" s="203"/>
      <c r="J156" s="204"/>
      <c r="K156" s="46"/>
      <c r="L156" s="205"/>
      <c r="M156" s="206"/>
      <c r="N156" s="207"/>
      <c r="O156" s="208"/>
      <c r="P156" s="209"/>
      <c r="Q156" s="210"/>
      <c r="R156" s="211"/>
      <c r="S156" s="212"/>
      <c r="T156" s="213"/>
      <c r="U156" s="45"/>
      <c r="V156" s="49"/>
      <c r="W156" s="49"/>
      <c r="X156" s="49"/>
      <c r="Y156" s="49"/>
      <c r="Z156" s="49"/>
      <c r="AA156" s="49"/>
      <c r="AB156" s="42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42"/>
      <c r="AQ156" s="42"/>
      <c r="AR156" s="42"/>
      <c r="AS156" s="42"/>
      <c r="AT156" s="42"/>
      <c r="AU156" s="42"/>
      <c r="AV156" s="214"/>
      <c r="AW156" s="214"/>
      <c r="AX156" s="214"/>
      <c r="AY156" s="214"/>
      <c r="AZ156" s="214"/>
      <c r="BA156" s="214"/>
      <c r="BB156" s="214"/>
      <c r="BC156" s="214"/>
    </row>
    <row r="157" ht="20.25" customHeight="1">
      <c r="B157" s="41"/>
      <c r="C157" s="42"/>
      <c r="D157" s="69"/>
      <c r="E157" s="44"/>
      <c r="F157" s="45"/>
      <c r="G157" s="201"/>
      <c r="H157" s="202"/>
      <c r="I157" s="203"/>
      <c r="J157" s="204"/>
      <c r="K157" s="46"/>
      <c r="L157" s="205"/>
      <c r="M157" s="206"/>
      <c r="N157" s="207"/>
      <c r="O157" s="208"/>
      <c r="P157" s="209"/>
      <c r="Q157" s="210"/>
      <c r="R157" s="211"/>
      <c r="S157" s="212"/>
      <c r="T157" s="213"/>
      <c r="U157" s="45"/>
      <c r="V157" s="49"/>
      <c r="W157" s="49"/>
      <c r="X157" s="49"/>
      <c r="Y157" s="49"/>
      <c r="Z157" s="49"/>
      <c r="AA157" s="49"/>
      <c r="AB157" s="42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42"/>
      <c r="AQ157" s="42"/>
      <c r="AR157" s="42"/>
      <c r="AS157" s="42"/>
      <c r="AT157" s="42"/>
      <c r="AU157" s="42"/>
      <c r="AV157" s="214"/>
      <c r="AW157" s="214"/>
      <c r="AX157" s="214"/>
      <c r="AY157" s="214"/>
      <c r="AZ157" s="214"/>
      <c r="BA157" s="214"/>
      <c r="BB157" s="214"/>
      <c r="BC157" s="214"/>
    </row>
    <row r="158" ht="20.25" customHeight="1">
      <c r="B158" s="41"/>
      <c r="C158" s="42"/>
      <c r="D158" s="69"/>
      <c r="E158" s="44"/>
      <c r="F158" s="45"/>
      <c r="G158" s="201"/>
      <c r="H158" s="202"/>
      <c r="I158" s="203"/>
      <c r="J158" s="204"/>
      <c r="K158" s="46"/>
      <c r="L158" s="205"/>
      <c r="M158" s="206"/>
      <c r="N158" s="207"/>
      <c r="O158" s="208"/>
      <c r="P158" s="209"/>
      <c r="Q158" s="210"/>
      <c r="R158" s="211"/>
      <c r="S158" s="212"/>
      <c r="T158" s="213"/>
      <c r="U158" s="45"/>
      <c r="V158" s="49"/>
      <c r="W158" s="49"/>
      <c r="X158" s="49"/>
      <c r="Y158" s="49"/>
      <c r="Z158" s="49"/>
      <c r="AA158" s="49"/>
      <c r="AB158" s="42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42"/>
      <c r="AQ158" s="42"/>
      <c r="AR158" s="42"/>
      <c r="AS158" s="42"/>
      <c r="AT158" s="42"/>
      <c r="AU158" s="42"/>
      <c r="AV158" s="214"/>
      <c r="AW158" s="214"/>
      <c r="AX158" s="214"/>
      <c r="AY158" s="214"/>
      <c r="AZ158" s="214"/>
      <c r="BA158" s="214"/>
      <c r="BB158" s="214"/>
      <c r="BC158" s="214"/>
    </row>
    <row r="159" ht="20.25" customHeight="1">
      <c r="B159" s="41"/>
      <c r="C159" s="42"/>
      <c r="D159" s="69"/>
      <c r="E159" s="44"/>
      <c r="F159" s="45"/>
      <c r="G159" s="201"/>
      <c r="H159" s="202"/>
      <c r="I159" s="203"/>
      <c r="J159" s="204"/>
      <c r="K159" s="46"/>
      <c r="L159" s="205"/>
      <c r="M159" s="206"/>
      <c r="N159" s="207"/>
      <c r="O159" s="208"/>
      <c r="P159" s="209"/>
      <c r="Q159" s="210"/>
      <c r="R159" s="211"/>
      <c r="S159" s="212"/>
      <c r="T159" s="213"/>
      <c r="U159" s="45"/>
      <c r="V159" s="49"/>
      <c r="W159" s="49"/>
      <c r="X159" s="49"/>
      <c r="Y159" s="49"/>
      <c r="Z159" s="49"/>
      <c r="AA159" s="49"/>
      <c r="AB159" s="42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42"/>
      <c r="AQ159" s="42"/>
      <c r="AR159" s="42"/>
      <c r="AS159" s="42"/>
      <c r="AT159" s="42"/>
      <c r="AU159" s="42"/>
      <c r="AV159" s="214"/>
      <c r="AW159" s="214"/>
      <c r="AX159" s="214"/>
      <c r="AY159" s="214"/>
      <c r="AZ159" s="214"/>
      <c r="BA159" s="214"/>
      <c r="BB159" s="214"/>
      <c r="BC159" s="214"/>
    </row>
    <row r="160" ht="20.25" customHeight="1">
      <c r="B160" s="41"/>
      <c r="C160" s="42"/>
      <c r="D160" s="69"/>
      <c r="E160" s="44"/>
      <c r="F160" s="45"/>
      <c r="G160" s="201"/>
      <c r="H160" s="202"/>
      <c r="I160" s="203"/>
      <c r="J160" s="204"/>
      <c r="K160" s="46"/>
      <c r="L160" s="205"/>
      <c r="M160" s="206"/>
      <c r="N160" s="207"/>
      <c r="O160" s="208"/>
      <c r="P160" s="209"/>
      <c r="Q160" s="210"/>
      <c r="R160" s="211"/>
      <c r="S160" s="212"/>
      <c r="T160" s="213"/>
      <c r="U160" s="45"/>
      <c r="V160" s="49"/>
      <c r="W160" s="49"/>
      <c r="X160" s="49"/>
      <c r="Y160" s="49"/>
      <c r="Z160" s="49"/>
      <c r="AA160" s="49"/>
      <c r="AB160" s="42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42"/>
      <c r="AQ160" s="42"/>
      <c r="AR160" s="42"/>
      <c r="AS160" s="42"/>
      <c r="AT160" s="42"/>
      <c r="AU160" s="42"/>
      <c r="AV160" s="214"/>
      <c r="AW160" s="214"/>
      <c r="AX160" s="214"/>
      <c r="AY160" s="214"/>
      <c r="AZ160" s="214"/>
      <c r="BA160" s="214"/>
      <c r="BB160" s="214"/>
      <c r="BC160" s="214"/>
    </row>
    <row r="161" ht="20.25" customHeight="1">
      <c r="B161" s="41"/>
      <c r="C161" s="42"/>
      <c r="D161" s="69"/>
      <c r="E161" s="44"/>
      <c r="F161" s="45"/>
      <c r="G161" s="201"/>
      <c r="H161" s="202"/>
      <c r="I161" s="203"/>
      <c r="J161" s="204"/>
      <c r="K161" s="46"/>
      <c r="L161" s="205"/>
      <c r="M161" s="206"/>
      <c r="N161" s="207"/>
      <c r="O161" s="208"/>
      <c r="P161" s="209"/>
      <c r="Q161" s="210"/>
      <c r="R161" s="211"/>
      <c r="S161" s="212"/>
      <c r="T161" s="213"/>
      <c r="U161" s="45"/>
      <c r="V161" s="49"/>
      <c r="W161" s="49"/>
      <c r="X161" s="49"/>
      <c r="Y161" s="49"/>
      <c r="Z161" s="49"/>
      <c r="AA161" s="49"/>
      <c r="AB161" s="42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42"/>
      <c r="AQ161" s="42"/>
      <c r="AR161" s="42"/>
      <c r="AS161" s="42"/>
      <c r="AT161" s="42"/>
      <c r="AU161" s="42"/>
      <c r="AV161" s="214"/>
      <c r="AW161" s="214"/>
      <c r="AX161" s="214"/>
      <c r="AY161" s="214"/>
      <c r="AZ161" s="214"/>
      <c r="BA161" s="214"/>
      <c r="BB161" s="214"/>
      <c r="BC161" s="214"/>
    </row>
    <row r="162" ht="20.25" customHeight="1">
      <c r="B162" s="41"/>
      <c r="C162" s="42"/>
      <c r="D162" s="69"/>
      <c r="E162" s="44"/>
      <c r="F162" s="45"/>
      <c r="G162" s="201"/>
      <c r="H162" s="202"/>
      <c r="I162" s="203"/>
      <c r="J162" s="204"/>
      <c r="K162" s="46"/>
      <c r="L162" s="205"/>
      <c r="M162" s="206"/>
      <c r="N162" s="207"/>
      <c r="O162" s="208"/>
      <c r="P162" s="209"/>
      <c r="Q162" s="210"/>
      <c r="R162" s="211"/>
      <c r="S162" s="212"/>
      <c r="T162" s="213"/>
      <c r="U162" s="45"/>
      <c r="V162" s="49"/>
      <c r="W162" s="49"/>
      <c r="X162" s="49"/>
      <c r="Y162" s="49"/>
      <c r="Z162" s="49"/>
      <c r="AA162" s="49"/>
      <c r="AB162" s="42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42"/>
      <c r="AQ162" s="42"/>
      <c r="AR162" s="42"/>
      <c r="AS162" s="42"/>
      <c r="AT162" s="42"/>
      <c r="AU162" s="42"/>
      <c r="AV162" s="214"/>
      <c r="AW162" s="214"/>
      <c r="AX162" s="214"/>
      <c r="AY162" s="214"/>
      <c r="AZ162" s="214"/>
      <c r="BA162" s="214"/>
      <c r="BB162" s="214"/>
      <c r="BC162" s="214"/>
    </row>
    <row r="163" ht="20.25" customHeight="1">
      <c r="B163" s="41"/>
      <c r="C163" s="42"/>
      <c r="D163" s="69"/>
      <c r="E163" s="44"/>
      <c r="F163" s="45"/>
      <c r="G163" s="201"/>
      <c r="H163" s="202"/>
      <c r="I163" s="203"/>
      <c r="J163" s="204"/>
      <c r="K163" s="46"/>
      <c r="L163" s="205"/>
      <c r="M163" s="206"/>
      <c r="N163" s="207"/>
      <c r="O163" s="208"/>
      <c r="P163" s="209"/>
      <c r="Q163" s="210"/>
      <c r="R163" s="211"/>
      <c r="S163" s="212"/>
      <c r="T163" s="213"/>
      <c r="U163" s="45"/>
      <c r="V163" s="49"/>
      <c r="W163" s="49"/>
      <c r="X163" s="49"/>
      <c r="Y163" s="49"/>
      <c r="Z163" s="49"/>
      <c r="AA163" s="49"/>
      <c r="AB163" s="4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42"/>
      <c r="AQ163" s="42"/>
      <c r="AR163" s="42"/>
      <c r="AS163" s="42"/>
      <c r="AT163" s="42"/>
      <c r="AU163" s="42"/>
      <c r="AV163" s="214"/>
      <c r="AW163" s="214"/>
      <c r="AX163" s="214"/>
      <c r="AY163" s="214"/>
      <c r="AZ163" s="214"/>
      <c r="BA163" s="214"/>
      <c r="BB163" s="214"/>
      <c r="BC163" s="214"/>
    </row>
    <row r="164" ht="20.25" customHeight="1">
      <c r="B164" s="41"/>
      <c r="C164" s="42"/>
      <c r="D164" s="69"/>
      <c r="E164" s="44"/>
      <c r="F164" s="45"/>
      <c r="G164" s="201"/>
      <c r="H164" s="202"/>
      <c r="I164" s="203"/>
      <c r="J164" s="204"/>
      <c r="K164" s="46"/>
      <c r="L164" s="205"/>
      <c r="M164" s="206"/>
      <c r="N164" s="207"/>
      <c r="O164" s="208"/>
      <c r="P164" s="209"/>
      <c r="Q164" s="210"/>
      <c r="R164" s="211"/>
      <c r="S164" s="212"/>
      <c r="T164" s="213"/>
      <c r="U164" s="45"/>
      <c r="V164" s="49"/>
      <c r="W164" s="49"/>
      <c r="X164" s="49"/>
      <c r="Y164" s="49"/>
      <c r="Z164" s="49"/>
      <c r="AA164" s="49"/>
      <c r="AB164" s="42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42"/>
      <c r="AQ164" s="42"/>
      <c r="AR164" s="42"/>
      <c r="AS164" s="42"/>
      <c r="AT164" s="42"/>
      <c r="AU164" s="42"/>
      <c r="AV164" s="214"/>
      <c r="AW164" s="214"/>
      <c r="AX164" s="214"/>
      <c r="AY164" s="214"/>
      <c r="AZ164" s="214"/>
      <c r="BA164" s="214"/>
      <c r="BB164" s="214"/>
      <c r="BC164" s="214"/>
    </row>
    <row r="165" ht="20.25" customHeight="1">
      <c r="B165" s="41"/>
      <c r="C165" s="42"/>
      <c r="D165" s="69"/>
      <c r="E165" s="44"/>
      <c r="F165" s="45"/>
      <c r="G165" s="201"/>
      <c r="H165" s="202"/>
      <c r="I165" s="203"/>
      <c r="J165" s="204"/>
      <c r="K165" s="46"/>
      <c r="L165" s="205"/>
      <c r="M165" s="206"/>
      <c r="N165" s="207"/>
      <c r="O165" s="208"/>
      <c r="P165" s="209"/>
      <c r="Q165" s="210"/>
      <c r="R165" s="211"/>
      <c r="S165" s="212"/>
      <c r="T165" s="213"/>
      <c r="U165" s="45"/>
      <c r="V165" s="49"/>
      <c r="W165" s="49"/>
      <c r="X165" s="49"/>
      <c r="Y165" s="49"/>
      <c r="Z165" s="49"/>
      <c r="AA165" s="49"/>
      <c r="AB165" s="42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42"/>
      <c r="AQ165" s="42"/>
      <c r="AR165" s="42"/>
      <c r="AS165" s="42"/>
      <c r="AT165" s="42"/>
      <c r="AU165" s="42"/>
      <c r="AV165" s="214"/>
      <c r="AW165" s="214"/>
      <c r="AX165" s="214"/>
      <c r="AY165" s="214"/>
      <c r="AZ165" s="214"/>
      <c r="BA165" s="214"/>
      <c r="BB165" s="214"/>
      <c r="BC165" s="214"/>
    </row>
    <row r="166" ht="20.25" customHeight="1">
      <c r="B166" s="41"/>
      <c r="C166" s="42"/>
      <c r="D166" s="69"/>
      <c r="E166" s="44"/>
      <c r="F166" s="45"/>
      <c r="G166" s="201"/>
      <c r="H166" s="202"/>
      <c r="I166" s="203"/>
      <c r="J166" s="204"/>
      <c r="K166" s="46"/>
      <c r="L166" s="205"/>
      <c r="M166" s="206"/>
      <c r="N166" s="207"/>
      <c r="O166" s="208"/>
      <c r="P166" s="209"/>
      <c r="Q166" s="210"/>
      <c r="R166" s="211"/>
      <c r="S166" s="212"/>
      <c r="T166" s="213"/>
      <c r="U166" s="45"/>
      <c r="V166" s="49"/>
      <c r="W166" s="49"/>
      <c r="X166" s="49"/>
      <c r="Y166" s="49"/>
      <c r="Z166" s="49"/>
      <c r="AA166" s="49"/>
      <c r="AB166" s="42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42"/>
      <c r="AQ166" s="42"/>
      <c r="AR166" s="42"/>
      <c r="AS166" s="42"/>
      <c r="AT166" s="42"/>
      <c r="AU166" s="42"/>
      <c r="AV166" s="214"/>
      <c r="AW166" s="214"/>
      <c r="AX166" s="214"/>
      <c r="AY166" s="214"/>
      <c r="AZ166" s="214"/>
      <c r="BA166" s="214"/>
      <c r="BB166" s="214"/>
      <c r="BC166" s="214"/>
    </row>
    <row r="167" ht="20.25" customHeight="1">
      <c r="B167" s="41"/>
      <c r="C167" s="42"/>
      <c r="D167" s="69"/>
      <c r="E167" s="44"/>
      <c r="F167" s="45"/>
      <c r="G167" s="201"/>
      <c r="H167" s="202"/>
      <c r="I167" s="203"/>
      <c r="J167" s="204"/>
      <c r="K167" s="46"/>
      <c r="L167" s="205"/>
      <c r="M167" s="206"/>
      <c r="N167" s="207"/>
      <c r="O167" s="208"/>
      <c r="P167" s="209"/>
      <c r="Q167" s="210"/>
      <c r="R167" s="211"/>
      <c r="S167" s="212"/>
      <c r="T167" s="213"/>
      <c r="U167" s="45"/>
      <c r="V167" s="49"/>
      <c r="W167" s="49"/>
      <c r="X167" s="49"/>
      <c r="Y167" s="49"/>
      <c r="Z167" s="49"/>
      <c r="AA167" s="49"/>
      <c r="AB167" s="42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42"/>
      <c r="AQ167" s="42"/>
      <c r="AR167" s="42"/>
      <c r="AS167" s="42"/>
      <c r="AT167" s="42"/>
      <c r="AU167" s="42"/>
      <c r="AV167" s="214"/>
      <c r="AW167" s="214"/>
      <c r="AX167" s="214"/>
      <c r="AY167" s="214"/>
      <c r="AZ167" s="214"/>
      <c r="BA167" s="214"/>
      <c r="BB167" s="214"/>
      <c r="BC167" s="214"/>
    </row>
    <row r="168" ht="20.25" customHeight="1">
      <c r="B168" s="41"/>
      <c r="C168" s="42"/>
      <c r="D168" s="69"/>
      <c r="E168" s="44"/>
      <c r="F168" s="45"/>
      <c r="G168" s="201"/>
      <c r="H168" s="202"/>
      <c r="I168" s="203"/>
      <c r="J168" s="204"/>
      <c r="K168" s="46"/>
      <c r="L168" s="205"/>
      <c r="M168" s="206"/>
      <c r="N168" s="207"/>
      <c r="O168" s="208"/>
      <c r="P168" s="209"/>
      <c r="Q168" s="210"/>
      <c r="R168" s="211"/>
      <c r="S168" s="212"/>
      <c r="T168" s="213"/>
      <c r="U168" s="45"/>
      <c r="V168" s="49"/>
      <c r="W168" s="49"/>
      <c r="X168" s="49"/>
      <c r="Y168" s="49"/>
      <c r="Z168" s="49"/>
      <c r="AA168" s="49"/>
      <c r="AB168" s="42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42"/>
      <c r="AQ168" s="42"/>
      <c r="AR168" s="42"/>
      <c r="AS168" s="42"/>
      <c r="AT168" s="42"/>
      <c r="AU168" s="42"/>
      <c r="AV168" s="214"/>
      <c r="AW168" s="214"/>
      <c r="AX168" s="214"/>
      <c r="AY168" s="214"/>
      <c r="AZ168" s="214"/>
      <c r="BA168" s="214"/>
      <c r="BB168" s="214"/>
      <c r="BC168" s="214"/>
    </row>
    <row r="169" ht="20.25" customHeight="1">
      <c r="B169" s="41"/>
      <c r="C169" s="42"/>
      <c r="D169" s="69"/>
      <c r="E169" s="44"/>
      <c r="F169" s="45"/>
      <c r="G169" s="201"/>
      <c r="H169" s="202"/>
      <c r="I169" s="203"/>
      <c r="J169" s="204"/>
      <c r="K169" s="46"/>
      <c r="L169" s="205"/>
      <c r="M169" s="206"/>
      <c r="N169" s="207"/>
      <c r="O169" s="208"/>
      <c r="P169" s="209"/>
      <c r="Q169" s="210"/>
      <c r="R169" s="211"/>
      <c r="S169" s="212"/>
      <c r="T169" s="213"/>
      <c r="U169" s="45"/>
      <c r="V169" s="49"/>
      <c r="W169" s="49"/>
      <c r="X169" s="49"/>
      <c r="Y169" s="49"/>
      <c r="Z169" s="49"/>
      <c r="AA169" s="49"/>
      <c r="AB169" s="42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42"/>
      <c r="AQ169" s="42"/>
      <c r="AR169" s="42"/>
      <c r="AS169" s="42"/>
      <c r="AT169" s="42"/>
      <c r="AU169" s="42"/>
      <c r="AV169" s="214"/>
      <c r="AW169" s="214"/>
      <c r="AX169" s="214"/>
      <c r="AY169" s="214"/>
      <c r="AZ169" s="214"/>
      <c r="BA169" s="214"/>
      <c r="BB169" s="214"/>
      <c r="BC169" s="214"/>
    </row>
    <row r="170" ht="20.25" customHeight="1">
      <c r="B170" s="41"/>
      <c r="C170" s="42"/>
      <c r="D170" s="69"/>
      <c r="E170" s="44"/>
      <c r="F170" s="45"/>
      <c r="G170" s="201"/>
      <c r="H170" s="202"/>
      <c r="I170" s="203"/>
      <c r="J170" s="204"/>
      <c r="K170" s="46"/>
      <c r="L170" s="205"/>
      <c r="M170" s="206"/>
      <c r="N170" s="207"/>
      <c r="O170" s="208"/>
      <c r="P170" s="209"/>
      <c r="Q170" s="210"/>
      <c r="R170" s="211"/>
      <c r="S170" s="212"/>
      <c r="T170" s="213"/>
      <c r="U170" s="45"/>
      <c r="V170" s="49"/>
      <c r="W170" s="49"/>
      <c r="X170" s="49"/>
      <c r="Y170" s="49"/>
      <c r="Z170" s="49"/>
      <c r="AA170" s="49"/>
      <c r="AB170" s="42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42"/>
      <c r="AQ170" s="42"/>
      <c r="AR170" s="42"/>
      <c r="AS170" s="42"/>
      <c r="AT170" s="42"/>
      <c r="AU170" s="42"/>
      <c r="AV170" s="214"/>
      <c r="AW170" s="214"/>
      <c r="AX170" s="214"/>
      <c r="AY170" s="214"/>
      <c r="AZ170" s="214"/>
      <c r="BA170" s="214"/>
      <c r="BB170" s="214"/>
      <c r="BC170" s="214"/>
    </row>
    <row r="171" ht="20.25" customHeight="1">
      <c r="B171" s="41"/>
      <c r="C171" s="42"/>
      <c r="D171" s="69"/>
      <c r="E171" s="44"/>
      <c r="F171" s="45"/>
      <c r="G171" s="201"/>
      <c r="H171" s="202"/>
      <c r="I171" s="203"/>
      <c r="J171" s="204"/>
      <c r="K171" s="46"/>
      <c r="L171" s="205"/>
      <c r="M171" s="206"/>
      <c r="N171" s="207"/>
      <c r="O171" s="208"/>
      <c r="P171" s="209"/>
      <c r="Q171" s="210"/>
      <c r="R171" s="211"/>
      <c r="S171" s="212"/>
      <c r="T171" s="213"/>
      <c r="U171" s="45"/>
      <c r="V171" s="49"/>
      <c r="W171" s="49"/>
      <c r="X171" s="49"/>
      <c r="Y171" s="49"/>
      <c r="Z171" s="49"/>
      <c r="AA171" s="49"/>
      <c r="AB171" s="42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42"/>
      <c r="AQ171" s="42"/>
      <c r="AR171" s="42"/>
      <c r="AS171" s="42"/>
      <c r="AT171" s="42"/>
      <c r="AU171" s="42"/>
      <c r="AV171" s="214"/>
      <c r="AW171" s="214"/>
      <c r="AX171" s="214"/>
      <c r="AY171" s="214"/>
      <c r="AZ171" s="214"/>
      <c r="BA171" s="214"/>
      <c r="BB171" s="214"/>
      <c r="BC171" s="214"/>
    </row>
    <row r="172" ht="20.25" customHeight="1">
      <c r="B172" s="41"/>
      <c r="C172" s="42"/>
      <c r="D172" s="69"/>
      <c r="E172" s="44"/>
      <c r="F172" s="45"/>
      <c r="G172" s="201"/>
      <c r="H172" s="202"/>
      <c r="I172" s="203"/>
      <c r="J172" s="204"/>
      <c r="K172" s="46"/>
      <c r="L172" s="205"/>
      <c r="M172" s="206"/>
      <c r="N172" s="207"/>
      <c r="O172" s="208"/>
      <c r="P172" s="209"/>
      <c r="Q172" s="210"/>
      <c r="R172" s="211"/>
      <c r="S172" s="212"/>
      <c r="T172" s="213"/>
      <c r="U172" s="45"/>
      <c r="V172" s="49"/>
      <c r="W172" s="49"/>
      <c r="X172" s="49"/>
      <c r="Y172" s="49"/>
      <c r="Z172" s="49"/>
      <c r="AA172" s="49"/>
      <c r="AB172" s="42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42"/>
      <c r="AQ172" s="42"/>
      <c r="AR172" s="42"/>
      <c r="AS172" s="42"/>
      <c r="AT172" s="42"/>
      <c r="AU172" s="42"/>
      <c r="AV172" s="214"/>
      <c r="AW172" s="214"/>
      <c r="AX172" s="214"/>
      <c r="AY172" s="214"/>
      <c r="AZ172" s="214"/>
      <c r="BA172" s="214"/>
      <c r="BB172" s="214"/>
      <c r="BC172" s="214"/>
    </row>
    <row r="173" ht="20.25" customHeight="1">
      <c r="B173" s="41"/>
      <c r="C173" s="42"/>
      <c r="D173" s="69"/>
      <c r="E173" s="44"/>
      <c r="F173" s="45"/>
      <c r="G173" s="201"/>
      <c r="H173" s="202"/>
      <c r="I173" s="203"/>
      <c r="J173" s="204"/>
      <c r="K173" s="46"/>
      <c r="L173" s="205"/>
      <c r="M173" s="206"/>
      <c r="N173" s="207"/>
      <c r="O173" s="208"/>
      <c r="P173" s="209"/>
      <c r="Q173" s="210"/>
      <c r="R173" s="211"/>
      <c r="S173" s="212"/>
      <c r="T173" s="213"/>
      <c r="U173" s="45"/>
      <c r="V173" s="49"/>
      <c r="W173" s="49"/>
      <c r="X173" s="49"/>
      <c r="Y173" s="49"/>
      <c r="Z173" s="49"/>
      <c r="AA173" s="49"/>
      <c r="AB173" s="42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42"/>
      <c r="AQ173" s="42"/>
      <c r="AR173" s="42"/>
      <c r="AS173" s="42"/>
      <c r="AT173" s="42"/>
      <c r="AU173" s="42"/>
      <c r="AV173" s="214"/>
      <c r="AW173" s="214"/>
      <c r="AX173" s="214"/>
      <c r="AY173" s="214"/>
      <c r="AZ173" s="214"/>
      <c r="BA173" s="214"/>
      <c r="BB173" s="214"/>
      <c r="BC173" s="214"/>
    </row>
    <row r="174" ht="20.25" customHeight="1">
      <c r="B174" s="41"/>
      <c r="C174" s="42"/>
      <c r="D174" s="69"/>
      <c r="E174" s="44"/>
      <c r="F174" s="45"/>
      <c r="G174" s="201"/>
      <c r="H174" s="202"/>
      <c r="I174" s="203"/>
      <c r="J174" s="204"/>
      <c r="K174" s="46"/>
      <c r="L174" s="205"/>
      <c r="M174" s="206"/>
      <c r="N174" s="207"/>
      <c r="O174" s="208"/>
      <c r="P174" s="209"/>
      <c r="Q174" s="210"/>
      <c r="R174" s="211"/>
      <c r="S174" s="212"/>
      <c r="T174" s="213"/>
      <c r="U174" s="45"/>
      <c r="V174" s="49"/>
      <c r="W174" s="49"/>
      <c r="X174" s="49"/>
      <c r="Y174" s="49"/>
      <c r="Z174" s="49"/>
      <c r="AA174" s="49"/>
      <c r="AB174" s="42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42"/>
      <c r="AQ174" s="42"/>
      <c r="AR174" s="42"/>
      <c r="AS174" s="42"/>
      <c r="AT174" s="42"/>
      <c r="AU174" s="42"/>
      <c r="AV174" s="214"/>
      <c r="AW174" s="214"/>
      <c r="AX174" s="214"/>
      <c r="AY174" s="214"/>
      <c r="AZ174" s="214"/>
      <c r="BA174" s="214"/>
      <c r="BB174" s="214"/>
      <c r="BC174" s="214"/>
    </row>
    <row r="175" ht="20.25" customHeight="1">
      <c r="B175" s="41"/>
      <c r="C175" s="42"/>
      <c r="D175" s="69"/>
      <c r="E175" s="44"/>
      <c r="F175" s="45"/>
      <c r="G175" s="201"/>
      <c r="H175" s="202"/>
      <c r="I175" s="203"/>
      <c r="J175" s="204"/>
      <c r="K175" s="46"/>
      <c r="L175" s="205"/>
      <c r="M175" s="206"/>
      <c r="N175" s="207"/>
      <c r="O175" s="208"/>
      <c r="P175" s="209"/>
      <c r="Q175" s="210"/>
      <c r="R175" s="211"/>
      <c r="S175" s="212"/>
      <c r="T175" s="213"/>
      <c r="U175" s="45"/>
      <c r="V175" s="49"/>
      <c r="W175" s="49"/>
      <c r="X175" s="49"/>
      <c r="Y175" s="49"/>
      <c r="Z175" s="49"/>
      <c r="AA175" s="49"/>
      <c r="AB175" s="42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42"/>
      <c r="AQ175" s="42"/>
      <c r="AR175" s="42"/>
      <c r="AS175" s="42"/>
      <c r="AT175" s="42"/>
      <c r="AU175" s="42"/>
      <c r="AV175" s="214"/>
      <c r="AW175" s="214"/>
      <c r="AX175" s="214"/>
      <c r="AY175" s="214"/>
      <c r="AZ175" s="214"/>
      <c r="BA175" s="214"/>
      <c r="BB175" s="214"/>
      <c r="BC175" s="214"/>
    </row>
    <row r="176" ht="20.25" customHeight="1">
      <c r="B176" s="41"/>
      <c r="C176" s="42"/>
      <c r="D176" s="69"/>
      <c r="E176" s="44"/>
      <c r="F176" s="45"/>
      <c r="G176" s="201"/>
      <c r="H176" s="202"/>
      <c r="I176" s="203"/>
      <c r="J176" s="204"/>
      <c r="K176" s="46"/>
      <c r="L176" s="205"/>
      <c r="M176" s="206"/>
      <c r="N176" s="207"/>
      <c r="O176" s="208"/>
      <c r="P176" s="209"/>
      <c r="Q176" s="210"/>
      <c r="R176" s="211"/>
      <c r="S176" s="212"/>
      <c r="T176" s="213"/>
      <c r="U176" s="45"/>
      <c r="V176" s="49"/>
      <c r="W176" s="49"/>
      <c r="X176" s="49"/>
      <c r="Y176" s="49"/>
      <c r="Z176" s="49"/>
      <c r="AA176" s="49"/>
      <c r="AB176" s="42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42"/>
      <c r="AQ176" s="42"/>
      <c r="AR176" s="42"/>
      <c r="AS176" s="42"/>
      <c r="AT176" s="42"/>
      <c r="AU176" s="42"/>
      <c r="AV176" s="214"/>
      <c r="AW176" s="214"/>
      <c r="AX176" s="214"/>
      <c r="AY176" s="214"/>
      <c r="AZ176" s="214"/>
      <c r="BA176" s="214"/>
      <c r="BB176" s="214"/>
      <c r="BC176" s="214"/>
    </row>
    <row r="177" ht="20.25" customHeight="1">
      <c r="B177" s="41"/>
      <c r="C177" s="42"/>
      <c r="D177" s="69"/>
      <c r="E177" s="44"/>
      <c r="F177" s="45"/>
      <c r="G177" s="201"/>
      <c r="H177" s="202"/>
      <c r="I177" s="203"/>
      <c r="J177" s="204"/>
      <c r="K177" s="46"/>
      <c r="L177" s="205"/>
      <c r="M177" s="206"/>
      <c r="N177" s="207"/>
      <c r="O177" s="208"/>
      <c r="P177" s="209"/>
      <c r="Q177" s="210"/>
      <c r="R177" s="211"/>
      <c r="S177" s="212"/>
      <c r="T177" s="213"/>
      <c r="U177" s="45"/>
      <c r="V177" s="49"/>
      <c r="W177" s="49"/>
      <c r="X177" s="49"/>
      <c r="Y177" s="49"/>
      <c r="Z177" s="49"/>
      <c r="AA177" s="49"/>
      <c r="AB177" s="42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42"/>
      <c r="AQ177" s="42"/>
      <c r="AR177" s="42"/>
      <c r="AS177" s="42"/>
      <c r="AT177" s="42"/>
      <c r="AU177" s="42"/>
      <c r="AV177" s="214"/>
      <c r="AW177" s="214"/>
      <c r="AX177" s="214"/>
      <c r="AY177" s="214"/>
      <c r="AZ177" s="214"/>
      <c r="BA177" s="214"/>
      <c r="BB177" s="214"/>
      <c r="BC177" s="214"/>
    </row>
    <row r="178" ht="20.25" customHeight="1">
      <c r="B178" s="41"/>
      <c r="C178" s="42"/>
      <c r="D178" s="69"/>
      <c r="E178" s="44"/>
      <c r="F178" s="45"/>
      <c r="G178" s="201"/>
      <c r="H178" s="202"/>
      <c r="I178" s="203"/>
      <c r="J178" s="204"/>
      <c r="K178" s="46"/>
      <c r="L178" s="205"/>
      <c r="M178" s="206"/>
      <c r="N178" s="207"/>
      <c r="O178" s="208"/>
      <c r="P178" s="209"/>
      <c r="Q178" s="210"/>
      <c r="R178" s="211"/>
      <c r="S178" s="212"/>
      <c r="T178" s="213"/>
      <c r="U178" s="45"/>
      <c r="V178" s="49"/>
      <c r="W178" s="49"/>
      <c r="X178" s="49"/>
      <c r="Y178" s="49"/>
      <c r="Z178" s="49"/>
      <c r="AA178" s="49"/>
      <c r="AB178" s="42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42"/>
      <c r="AQ178" s="42"/>
      <c r="AR178" s="42"/>
      <c r="AS178" s="42"/>
      <c r="AT178" s="42"/>
      <c r="AU178" s="42"/>
      <c r="AV178" s="214"/>
      <c r="AW178" s="214"/>
      <c r="AX178" s="214"/>
      <c r="AY178" s="214"/>
      <c r="AZ178" s="214"/>
      <c r="BA178" s="214"/>
      <c r="BB178" s="214"/>
      <c r="BC178" s="214"/>
    </row>
    <row r="179" ht="20.25" customHeight="1">
      <c r="B179" s="41"/>
      <c r="C179" s="42"/>
      <c r="D179" s="69"/>
      <c r="E179" s="44"/>
      <c r="F179" s="45"/>
      <c r="G179" s="201"/>
      <c r="H179" s="202"/>
      <c r="I179" s="203"/>
      <c r="J179" s="204"/>
      <c r="K179" s="46"/>
      <c r="L179" s="205"/>
      <c r="M179" s="206"/>
      <c r="N179" s="207"/>
      <c r="O179" s="208"/>
      <c r="P179" s="209"/>
      <c r="Q179" s="210"/>
      <c r="R179" s="211"/>
      <c r="S179" s="212"/>
      <c r="T179" s="213"/>
      <c r="U179" s="45"/>
      <c r="V179" s="49"/>
      <c r="W179" s="49"/>
      <c r="X179" s="49"/>
      <c r="Y179" s="49"/>
      <c r="Z179" s="49"/>
      <c r="AA179" s="49"/>
      <c r="AB179" s="42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42"/>
      <c r="AQ179" s="42"/>
      <c r="AR179" s="42"/>
      <c r="AS179" s="42"/>
      <c r="AT179" s="42"/>
      <c r="AU179" s="42"/>
      <c r="AV179" s="214"/>
      <c r="AW179" s="214"/>
      <c r="AX179" s="214"/>
      <c r="AY179" s="214"/>
      <c r="AZ179" s="214"/>
      <c r="BA179" s="214"/>
      <c r="BB179" s="214"/>
      <c r="BC179" s="214"/>
    </row>
    <row r="180" ht="20.25" customHeight="1">
      <c r="B180" s="41"/>
      <c r="C180" s="42"/>
      <c r="D180" s="69"/>
      <c r="E180" s="44"/>
      <c r="F180" s="45"/>
      <c r="G180" s="201"/>
      <c r="H180" s="202"/>
      <c r="I180" s="203"/>
      <c r="J180" s="204"/>
      <c r="K180" s="46"/>
      <c r="L180" s="205"/>
      <c r="M180" s="206"/>
      <c r="N180" s="207"/>
      <c r="O180" s="208"/>
      <c r="P180" s="209"/>
      <c r="Q180" s="210"/>
      <c r="R180" s="211"/>
      <c r="S180" s="212"/>
      <c r="T180" s="213"/>
      <c r="U180" s="45"/>
      <c r="V180" s="49"/>
      <c r="W180" s="49"/>
      <c r="X180" s="49"/>
      <c r="Y180" s="49"/>
      <c r="Z180" s="49"/>
      <c r="AA180" s="49"/>
      <c r="AB180" s="42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42"/>
      <c r="AQ180" s="42"/>
      <c r="AR180" s="42"/>
      <c r="AS180" s="42"/>
      <c r="AT180" s="42"/>
      <c r="AU180" s="42"/>
      <c r="AV180" s="214"/>
      <c r="AW180" s="214"/>
      <c r="AX180" s="214"/>
      <c r="AY180" s="214"/>
      <c r="AZ180" s="214"/>
      <c r="BA180" s="214"/>
      <c r="BB180" s="214"/>
      <c r="BC180" s="214"/>
    </row>
    <row r="181" ht="20.25" customHeight="1">
      <c r="B181" s="41"/>
      <c r="C181" s="42"/>
      <c r="D181" s="69"/>
      <c r="E181" s="44"/>
      <c r="F181" s="45"/>
      <c r="G181" s="201"/>
      <c r="H181" s="202"/>
      <c r="I181" s="203"/>
      <c r="J181" s="204"/>
      <c r="K181" s="46"/>
      <c r="L181" s="205"/>
      <c r="M181" s="206"/>
      <c r="N181" s="207"/>
      <c r="O181" s="208"/>
      <c r="P181" s="209"/>
      <c r="Q181" s="210"/>
      <c r="R181" s="211"/>
      <c r="S181" s="212"/>
      <c r="T181" s="213"/>
      <c r="U181" s="45"/>
      <c r="V181" s="49"/>
      <c r="W181" s="49"/>
      <c r="X181" s="49"/>
      <c r="Y181" s="49"/>
      <c r="Z181" s="49"/>
      <c r="AA181" s="49"/>
      <c r="AB181" s="42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42"/>
      <c r="AQ181" s="42"/>
      <c r="AR181" s="42"/>
      <c r="AS181" s="42"/>
      <c r="AT181" s="42"/>
      <c r="AU181" s="42"/>
      <c r="AV181" s="214"/>
      <c r="AW181" s="214"/>
      <c r="AX181" s="214"/>
      <c r="AY181" s="214"/>
      <c r="AZ181" s="214"/>
      <c r="BA181" s="214"/>
      <c r="BB181" s="214"/>
      <c r="BC181" s="214"/>
    </row>
    <row r="182" ht="20.25" customHeight="1">
      <c r="B182" s="41"/>
      <c r="C182" s="42"/>
      <c r="D182" s="69"/>
      <c r="E182" s="44"/>
      <c r="F182" s="45"/>
      <c r="G182" s="201"/>
      <c r="H182" s="202"/>
      <c r="I182" s="203"/>
      <c r="J182" s="204"/>
      <c r="K182" s="46"/>
      <c r="L182" s="205"/>
      <c r="M182" s="206"/>
      <c r="N182" s="207"/>
      <c r="O182" s="208"/>
      <c r="P182" s="209"/>
      <c r="Q182" s="210"/>
      <c r="R182" s="211"/>
      <c r="S182" s="212"/>
      <c r="T182" s="213"/>
      <c r="U182" s="45"/>
      <c r="V182" s="49"/>
      <c r="W182" s="49"/>
      <c r="X182" s="49"/>
      <c r="Y182" s="49"/>
      <c r="Z182" s="49"/>
      <c r="AA182" s="49"/>
      <c r="AB182" s="42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42"/>
      <c r="AQ182" s="42"/>
      <c r="AR182" s="42"/>
      <c r="AS182" s="42"/>
      <c r="AT182" s="42"/>
      <c r="AU182" s="42"/>
      <c r="AV182" s="214"/>
      <c r="AW182" s="214"/>
      <c r="AX182" s="214"/>
      <c r="AY182" s="214"/>
      <c r="AZ182" s="214"/>
      <c r="BA182" s="214"/>
      <c r="BB182" s="214"/>
      <c r="BC182" s="214"/>
    </row>
    <row r="183" ht="20.25" customHeight="1">
      <c r="B183" s="41"/>
      <c r="C183" s="42"/>
      <c r="D183" s="69"/>
      <c r="E183" s="44"/>
      <c r="F183" s="45"/>
      <c r="G183" s="201"/>
      <c r="H183" s="202"/>
      <c r="I183" s="203"/>
      <c r="J183" s="204"/>
      <c r="K183" s="46"/>
      <c r="L183" s="205"/>
      <c r="M183" s="206"/>
      <c r="N183" s="207"/>
      <c r="O183" s="208"/>
      <c r="P183" s="209"/>
      <c r="Q183" s="210"/>
      <c r="R183" s="211"/>
      <c r="S183" s="212"/>
      <c r="T183" s="213"/>
      <c r="U183" s="45"/>
      <c r="V183" s="49"/>
      <c r="W183" s="49"/>
      <c r="X183" s="49"/>
      <c r="Y183" s="49"/>
      <c r="Z183" s="49"/>
      <c r="AA183" s="49"/>
      <c r="AB183" s="42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42"/>
      <c r="AQ183" s="42"/>
      <c r="AR183" s="42"/>
      <c r="AS183" s="42"/>
      <c r="AT183" s="42"/>
      <c r="AU183" s="42"/>
      <c r="AV183" s="214"/>
      <c r="AW183" s="214"/>
      <c r="AX183" s="214"/>
      <c r="AY183" s="214"/>
      <c r="AZ183" s="214"/>
      <c r="BA183" s="214"/>
      <c r="BB183" s="214"/>
      <c r="BC183" s="214"/>
    </row>
    <row r="184" ht="20.25" customHeight="1">
      <c r="B184" s="41"/>
      <c r="C184" s="42"/>
      <c r="D184" s="69"/>
      <c r="E184" s="44"/>
      <c r="F184" s="45"/>
      <c r="G184" s="201"/>
      <c r="H184" s="202"/>
      <c r="I184" s="203"/>
      <c r="J184" s="204"/>
      <c r="K184" s="46"/>
      <c r="L184" s="205"/>
      <c r="M184" s="206"/>
      <c r="N184" s="207"/>
      <c r="O184" s="208"/>
      <c r="P184" s="209"/>
      <c r="Q184" s="210"/>
      <c r="R184" s="211"/>
      <c r="S184" s="212"/>
      <c r="T184" s="213"/>
      <c r="U184" s="45"/>
      <c r="V184" s="49"/>
      <c r="W184" s="49"/>
      <c r="X184" s="49"/>
      <c r="Y184" s="49"/>
      <c r="Z184" s="49"/>
      <c r="AA184" s="49"/>
      <c r="AB184" s="42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42"/>
      <c r="AQ184" s="42"/>
      <c r="AR184" s="42"/>
      <c r="AS184" s="42"/>
      <c r="AT184" s="42"/>
      <c r="AU184" s="42"/>
      <c r="AV184" s="214"/>
      <c r="AW184" s="214"/>
      <c r="AX184" s="214"/>
      <c r="AY184" s="214"/>
      <c r="AZ184" s="214"/>
      <c r="BA184" s="214"/>
      <c r="BB184" s="214"/>
      <c r="BC184" s="214"/>
    </row>
    <row r="185" ht="20.25" customHeight="1">
      <c r="B185" s="41"/>
      <c r="C185" s="42"/>
      <c r="D185" s="69"/>
      <c r="E185" s="44"/>
      <c r="F185" s="45"/>
      <c r="G185" s="201"/>
      <c r="H185" s="202"/>
      <c r="I185" s="203"/>
      <c r="J185" s="204"/>
      <c r="K185" s="46"/>
      <c r="L185" s="205"/>
      <c r="M185" s="206"/>
      <c r="N185" s="207"/>
      <c r="O185" s="208"/>
      <c r="P185" s="209"/>
      <c r="Q185" s="210"/>
      <c r="R185" s="211"/>
      <c r="S185" s="212"/>
      <c r="T185" s="213"/>
      <c r="U185" s="45"/>
      <c r="V185" s="49"/>
      <c r="W185" s="49"/>
      <c r="X185" s="49"/>
      <c r="Y185" s="49"/>
      <c r="Z185" s="49"/>
      <c r="AA185" s="49"/>
      <c r="AB185" s="42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42"/>
      <c r="AQ185" s="42"/>
      <c r="AR185" s="42"/>
      <c r="AS185" s="42"/>
      <c r="AT185" s="42"/>
      <c r="AU185" s="42"/>
      <c r="AV185" s="214"/>
      <c r="AW185" s="214"/>
      <c r="AX185" s="214"/>
      <c r="AY185" s="214"/>
      <c r="AZ185" s="214"/>
      <c r="BA185" s="214"/>
      <c r="BB185" s="214"/>
      <c r="BC185" s="214"/>
    </row>
    <row r="186" ht="20.25" customHeight="1">
      <c r="B186" s="41"/>
      <c r="C186" s="42"/>
      <c r="D186" s="69"/>
      <c r="E186" s="44"/>
      <c r="F186" s="45"/>
      <c r="G186" s="201"/>
      <c r="H186" s="202"/>
      <c r="I186" s="203"/>
      <c r="J186" s="204"/>
      <c r="K186" s="46"/>
      <c r="L186" s="205"/>
      <c r="M186" s="206"/>
      <c r="N186" s="207"/>
      <c r="O186" s="208"/>
      <c r="P186" s="209"/>
      <c r="Q186" s="210"/>
      <c r="R186" s="211"/>
      <c r="S186" s="212"/>
      <c r="T186" s="213"/>
      <c r="U186" s="45"/>
      <c r="V186" s="49"/>
      <c r="W186" s="49"/>
      <c r="X186" s="49"/>
      <c r="Y186" s="49"/>
      <c r="Z186" s="49"/>
      <c r="AA186" s="49"/>
      <c r="AB186" s="42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42"/>
      <c r="AQ186" s="42"/>
      <c r="AR186" s="42"/>
      <c r="AS186" s="42"/>
      <c r="AT186" s="42"/>
      <c r="AU186" s="42"/>
      <c r="AV186" s="214"/>
      <c r="AW186" s="214"/>
      <c r="AX186" s="214"/>
      <c r="AY186" s="214"/>
      <c r="AZ186" s="214"/>
      <c r="BA186" s="214"/>
      <c r="BB186" s="214"/>
      <c r="BC186" s="214"/>
    </row>
    <row r="187" ht="20.25" customHeight="1">
      <c r="B187" s="41"/>
      <c r="C187" s="42"/>
      <c r="D187" s="69"/>
      <c r="E187" s="44"/>
      <c r="F187" s="45"/>
      <c r="G187" s="201"/>
      <c r="H187" s="202"/>
      <c r="I187" s="203"/>
      <c r="J187" s="204"/>
      <c r="K187" s="46"/>
      <c r="L187" s="205"/>
      <c r="M187" s="206"/>
      <c r="N187" s="207"/>
      <c r="O187" s="208"/>
      <c r="P187" s="209"/>
      <c r="Q187" s="210"/>
      <c r="R187" s="211"/>
      <c r="S187" s="212"/>
      <c r="T187" s="213"/>
      <c r="U187" s="45"/>
      <c r="V187" s="49"/>
      <c r="W187" s="49"/>
      <c r="X187" s="49"/>
      <c r="Y187" s="49"/>
      <c r="Z187" s="49"/>
      <c r="AA187" s="49"/>
      <c r="AB187" s="42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42"/>
      <c r="AQ187" s="42"/>
      <c r="AR187" s="42"/>
      <c r="AS187" s="42"/>
      <c r="AT187" s="42"/>
      <c r="AU187" s="42"/>
      <c r="AV187" s="214"/>
      <c r="AW187" s="214"/>
      <c r="AX187" s="214"/>
      <c r="AY187" s="214"/>
      <c r="AZ187" s="214"/>
      <c r="BA187" s="214"/>
      <c r="BB187" s="214"/>
      <c r="BC187" s="214"/>
    </row>
    <row r="188" ht="20.25" customHeight="1">
      <c r="B188" s="41"/>
      <c r="C188" s="42"/>
      <c r="D188" s="69"/>
      <c r="E188" s="44"/>
      <c r="F188" s="45"/>
      <c r="G188" s="201"/>
      <c r="H188" s="202"/>
      <c r="I188" s="203"/>
      <c r="J188" s="204"/>
      <c r="K188" s="46"/>
      <c r="L188" s="205"/>
      <c r="M188" s="206"/>
      <c r="N188" s="207"/>
      <c r="O188" s="208"/>
      <c r="P188" s="209"/>
      <c r="Q188" s="210"/>
      <c r="R188" s="211"/>
      <c r="S188" s="212"/>
      <c r="T188" s="213"/>
      <c r="U188" s="45"/>
      <c r="V188" s="49"/>
      <c r="W188" s="49"/>
      <c r="X188" s="49"/>
      <c r="Y188" s="49"/>
      <c r="Z188" s="49"/>
      <c r="AA188" s="49"/>
      <c r="AB188" s="42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42"/>
      <c r="AQ188" s="42"/>
      <c r="AR188" s="42"/>
      <c r="AS188" s="42"/>
      <c r="AT188" s="42"/>
      <c r="AU188" s="42"/>
      <c r="AV188" s="214"/>
      <c r="AW188" s="214"/>
      <c r="AX188" s="214"/>
      <c r="AY188" s="214"/>
      <c r="AZ188" s="214"/>
      <c r="BA188" s="214"/>
      <c r="BB188" s="214"/>
      <c r="BC188" s="214"/>
    </row>
    <row r="189" ht="20.25" customHeight="1">
      <c r="B189" s="41"/>
      <c r="C189" s="42"/>
      <c r="D189" s="69"/>
      <c r="E189" s="44"/>
      <c r="F189" s="45"/>
      <c r="G189" s="201"/>
      <c r="H189" s="202"/>
      <c r="I189" s="203"/>
      <c r="J189" s="204"/>
      <c r="K189" s="46"/>
      <c r="L189" s="205"/>
      <c r="M189" s="206"/>
      <c r="N189" s="207"/>
      <c r="O189" s="208"/>
      <c r="P189" s="209"/>
      <c r="Q189" s="210"/>
      <c r="R189" s="211"/>
      <c r="S189" s="212"/>
      <c r="T189" s="213"/>
      <c r="U189" s="45"/>
      <c r="V189" s="49"/>
      <c r="W189" s="49"/>
      <c r="X189" s="49"/>
      <c r="Y189" s="49"/>
      <c r="Z189" s="49"/>
      <c r="AA189" s="49"/>
      <c r="AB189" s="42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42"/>
      <c r="AQ189" s="42"/>
      <c r="AR189" s="42"/>
      <c r="AS189" s="42"/>
      <c r="AT189" s="42"/>
      <c r="AU189" s="42"/>
      <c r="AV189" s="214"/>
      <c r="AW189" s="214"/>
      <c r="AX189" s="214"/>
      <c r="AY189" s="214"/>
      <c r="AZ189" s="214"/>
      <c r="BA189" s="214"/>
      <c r="BB189" s="214"/>
      <c r="BC189" s="214"/>
    </row>
    <row r="190" ht="20.25" customHeight="1">
      <c r="B190" s="41"/>
      <c r="C190" s="42"/>
      <c r="D190" s="69"/>
      <c r="E190" s="44"/>
      <c r="F190" s="45"/>
      <c r="G190" s="201"/>
      <c r="H190" s="202"/>
      <c r="I190" s="203"/>
      <c r="J190" s="204"/>
      <c r="K190" s="46"/>
      <c r="L190" s="205"/>
      <c r="M190" s="206"/>
      <c r="N190" s="207"/>
      <c r="O190" s="208"/>
      <c r="P190" s="209"/>
      <c r="Q190" s="210"/>
      <c r="R190" s="211"/>
      <c r="S190" s="212"/>
      <c r="T190" s="213"/>
      <c r="U190" s="45"/>
      <c r="V190" s="49"/>
      <c r="W190" s="49"/>
      <c r="X190" s="49"/>
      <c r="Y190" s="49"/>
      <c r="Z190" s="49"/>
      <c r="AA190" s="49"/>
      <c r="AB190" s="42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42"/>
      <c r="AQ190" s="42"/>
      <c r="AR190" s="42"/>
      <c r="AS190" s="42"/>
      <c r="AT190" s="42"/>
      <c r="AU190" s="42"/>
      <c r="AV190" s="214"/>
      <c r="AW190" s="214"/>
      <c r="AX190" s="214"/>
      <c r="AY190" s="214"/>
      <c r="AZ190" s="214"/>
      <c r="BA190" s="214"/>
      <c r="BB190" s="214"/>
      <c r="BC190" s="214"/>
    </row>
    <row r="191" ht="20.25" customHeight="1">
      <c r="B191" s="41"/>
      <c r="C191" s="42"/>
      <c r="D191" s="69"/>
      <c r="E191" s="44"/>
      <c r="F191" s="45"/>
      <c r="G191" s="201"/>
      <c r="H191" s="202"/>
      <c r="I191" s="203"/>
      <c r="J191" s="204"/>
      <c r="K191" s="46"/>
      <c r="L191" s="205"/>
      <c r="M191" s="206"/>
      <c r="N191" s="207"/>
      <c r="O191" s="208"/>
      <c r="P191" s="209"/>
      <c r="Q191" s="210"/>
      <c r="R191" s="211"/>
      <c r="S191" s="212"/>
      <c r="T191" s="213"/>
      <c r="U191" s="45"/>
      <c r="V191" s="49"/>
      <c r="W191" s="49"/>
      <c r="X191" s="49"/>
      <c r="Y191" s="49"/>
      <c r="Z191" s="49"/>
      <c r="AA191" s="49"/>
      <c r="AB191" s="42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42"/>
      <c r="AQ191" s="42"/>
      <c r="AR191" s="42"/>
      <c r="AS191" s="42"/>
      <c r="AT191" s="42"/>
      <c r="AU191" s="42"/>
      <c r="AV191" s="214"/>
      <c r="AW191" s="214"/>
      <c r="AX191" s="214"/>
      <c r="AY191" s="214"/>
      <c r="AZ191" s="214"/>
      <c r="BA191" s="214"/>
      <c r="BB191" s="214"/>
      <c r="BC191" s="214"/>
    </row>
    <row r="192" ht="20.25" customHeight="1">
      <c r="B192" s="41"/>
      <c r="C192" s="42"/>
      <c r="D192" s="69"/>
      <c r="E192" s="44"/>
      <c r="F192" s="45"/>
      <c r="G192" s="201"/>
      <c r="H192" s="202"/>
      <c r="I192" s="203"/>
      <c r="J192" s="204"/>
      <c r="K192" s="46"/>
      <c r="L192" s="205"/>
      <c r="M192" s="206"/>
      <c r="N192" s="207"/>
      <c r="O192" s="208"/>
      <c r="P192" s="209"/>
      <c r="Q192" s="210"/>
      <c r="R192" s="211"/>
      <c r="S192" s="212"/>
      <c r="T192" s="213"/>
      <c r="U192" s="45"/>
      <c r="V192" s="49"/>
      <c r="W192" s="49"/>
      <c r="X192" s="49"/>
      <c r="Y192" s="49"/>
      <c r="Z192" s="49"/>
      <c r="AA192" s="49"/>
      <c r="AB192" s="42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42"/>
      <c r="AQ192" s="42"/>
      <c r="AR192" s="42"/>
      <c r="AS192" s="42"/>
      <c r="AT192" s="42"/>
      <c r="AU192" s="42"/>
      <c r="AV192" s="214"/>
      <c r="AW192" s="214"/>
      <c r="AX192" s="214"/>
      <c r="AY192" s="214"/>
      <c r="AZ192" s="214"/>
      <c r="BA192" s="214"/>
      <c r="BB192" s="214"/>
      <c r="BC192" s="214"/>
    </row>
    <row r="193" ht="20.25" customHeight="1">
      <c r="B193" s="41"/>
      <c r="C193" s="42"/>
      <c r="D193" s="69"/>
      <c r="E193" s="44"/>
      <c r="F193" s="45"/>
      <c r="G193" s="201"/>
      <c r="H193" s="202"/>
      <c r="I193" s="203"/>
      <c r="J193" s="204"/>
      <c r="K193" s="46"/>
      <c r="L193" s="205"/>
      <c r="M193" s="206"/>
      <c r="N193" s="207"/>
      <c r="O193" s="208"/>
      <c r="P193" s="209"/>
      <c r="Q193" s="210"/>
      <c r="R193" s="211"/>
      <c r="S193" s="212"/>
      <c r="T193" s="213"/>
      <c r="U193" s="45"/>
      <c r="V193" s="49"/>
      <c r="W193" s="49"/>
      <c r="X193" s="49"/>
      <c r="Y193" s="49"/>
      <c r="Z193" s="49"/>
      <c r="AA193" s="49"/>
      <c r="AB193" s="42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42"/>
      <c r="AQ193" s="42"/>
      <c r="AR193" s="42"/>
      <c r="AS193" s="42"/>
      <c r="AT193" s="42"/>
      <c r="AU193" s="42"/>
      <c r="AV193" s="214"/>
      <c r="AW193" s="214"/>
      <c r="AX193" s="214"/>
      <c r="AY193" s="214"/>
      <c r="AZ193" s="214"/>
      <c r="BA193" s="214"/>
      <c r="BB193" s="214"/>
      <c r="BC193" s="214"/>
    </row>
    <row r="194" ht="20.25" customHeight="1">
      <c r="B194" s="41"/>
      <c r="C194" s="42"/>
      <c r="D194" s="69"/>
      <c r="E194" s="44"/>
      <c r="F194" s="45"/>
      <c r="G194" s="201"/>
      <c r="H194" s="202"/>
      <c r="I194" s="203"/>
      <c r="J194" s="204"/>
      <c r="K194" s="46"/>
      <c r="L194" s="205"/>
      <c r="M194" s="206"/>
      <c r="N194" s="207"/>
      <c r="O194" s="208"/>
      <c r="P194" s="209"/>
      <c r="Q194" s="210"/>
      <c r="R194" s="211"/>
      <c r="S194" s="212"/>
      <c r="T194" s="213"/>
      <c r="U194" s="45"/>
      <c r="V194" s="49"/>
      <c r="W194" s="49"/>
      <c r="X194" s="49"/>
      <c r="Y194" s="49"/>
      <c r="Z194" s="49"/>
      <c r="AA194" s="49"/>
      <c r="AB194" s="42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42"/>
      <c r="AQ194" s="42"/>
      <c r="AR194" s="42"/>
      <c r="AS194" s="42"/>
      <c r="AT194" s="42"/>
      <c r="AU194" s="42"/>
      <c r="AV194" s="214"/>
      <c r="AW194" s="214"/>
      <c r="AX194" s="214"/>
      <c r="AY194" s="214"/>
      <c r="AZ194" s="214"/>
      <c r="BA194" s="214"/>
      <c r="BB194" s="214"/>
      <c r="BC194" s="214"/>
    </row>
    <row r="195" ht="20.25" customHeight="1">
      <c r="B195" s="41"/>
      <c r="C195" s="42"/>
      <c r="D195" s="69"/>
      <c r="E195" s="44"/>
      <c r="F195" s="45"/>
      <c r="G195" s="201"/>
      <c r="H195" s="202"/>
      <c r="I195" s="203"/>
      <c r="J195" s="204"/>
      <c r="K195" s="46"/>
      <c r="L195" s="205"/>
      <c r="M195" s="206"/>
      <c r="N195" s="207"/>
      <c r="O195" s="208"/>
      <c r="P195" s="209"/>
      <c r="Q195" s="210"/>
      <c r="R195" s="211"/>
      <c r="S195" s="212"/>
      <c r="T195" s="213"/>
      <c r="U195" s="45"/>
      <c r="V195" s="49"/>
      <c r="W195" s="49"/>
      <c r="X195" s="49"/>
      <c r="Y195" s="49"/>
      <c r="Z195" s="49"/>
      <c r="AA195" s="49"/>
      <c r="AB195" s="42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42"/>
      <c r="AQ195" s="42"/>
      <c r="AR195" s="42"/>
      <c r="AS195" s="42"/>
      <c r="AT195" s="42"/>
      <c r="AU195" s="42"/>
      <c r="AV195" s="214"/>
      <c r="AW195" s="214"/>
      <c r="AX195" s="214"/>
      <c r="AY195" s="214"/>
      <c r="AZ195" s="214"/>
      <c r="BA195" s="214"/>
      <c r="BB195" s="214"/>
      <c r="BC195" s="214"/>
    </row>
    <row r="196" ht="20.25" customHeight="1">
      <c r="B196" s="41"/>
      <c r="C196" s="42"/>
      <c r="D196" s="69"/>
      <c r="E196" s="44"/>
      <c r="F196" s="45"/>
      <c r="G196" s="201"/>
      <c r="H196" s="202"/>
      <c r="I196" s="203"/>
      <c r="J196" s="204"/>
      <c r="K196" s="46"/>
      <c r="L196" s="205"/>
      <c r="M196" s="206"/>
      <c r="N196" s="207"/>
      <c r="O196" s="208"/>
      <c r="P196" s="209"/>
      <c r="Q196" s="210"/>
      <c r="R196" s="211"/>
      <c r="S196" s="212"/>
      <c r="T196" s="213"/>
      <c r="U196" s="45"/>
      <c r="V196" s="49"/>
      <c r="W196" s="49"/>
      <c r="X196" s="49"/>
      <c r="Y196" s="49"/>
      <c r="Z196" s="49"/>
      <c r="AA196" s="49"/>
      <c r="AB196" s="42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42"/>
      <c r="AQ196" s="42"/>
      <c r="AR196" s="42"/>
      <c r="AS196" s="42"/>
      <c r="AT196" s="42"/>
      <c r="AU196" s="42"/>
      <c r="AV196" s="214"/>
      <c r="AW196" s="214"/>
      <c r="AX196" s="214"/>
      <c r="AY196" s="214"/>
      <c r="AZ196" s="214"/>
      <c r="BA196" s="214"/>
      <c r="BB196" s="214"/>
      <c r="BC196" s="214"/>
    </row>
    <row r="197" ht="20.25" customHeight="1">
      <c r="B197" s="41"/>
      <c r="C197" s="42"/>
      <c r="D197" s="69"/>
      <c r="E197" s="44"/>
      <c r="F197" s="45"/>
      <c r="G197" s="201"/>
      <c r="H197" s="202"/>
      <c r="I197" s="203"/>
      <c r="J197" s="204"/>
      <c r="K197" s="46"/>
      <c r="L197" s="205"/>
      <c r="M197" s="206"/>
      <c r="N197" s="207"/>
      <c r="O197" s="208"/>
      <c r="P197" s="209"/>
      <c r="Q197" s="210"/>
      <c r="R197" s="211"/>
      <c r="S197" s="212"/>
      <c r="T197" s="213"/>
      <c r="U197" s="45"/>
      <c r="V197" s="49"/>
      <c r="W197" s="49"/>
      <c r="X197" s="49"/>
      <c r="Y197" s="49"/>
      <c r="Z197" s="49"/>
      <c r="AA197" s="49"/>
      <c r="AB197" s="42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42"/>
      <c r="AQ197" s="42"/>
      <c r="AR197" s="42"/>
      <c r="AS197" s="42"/>
      <c r="AT197" s="42"/>
      <c r="AU197" s="42"/>
      <c r="AV197" s="214"/>
      <c r="AW197" s="214"/>
      <c r="AX197" s="214"/>
      <c r="AY197" s="214"/>
      <c r="AZ197" s="214"/>
      <c r="BA197" s="214"/>
      <c r="BB197" s="214"/>
      <c r="BC197" s="214"/>
    </row>
    <row r="198" ht="20.25" customHeight="1">
      <c r="B198" s="41"/>
      <c r="C198" s="42"/>
      <c r="D198" s="69"/>
      <c r="E198" s="44"/>
      <c r="F198" s="45"/>
      <c r="G198" s="201"/>
      <c r="H198" s="202"/>
      <c r="I198" s="203"/>
      <c r="J198" s="204"/>
      <c r="K198" s="46"/>
      <c r="L198" s="205"/>
      <c r="M198" s="206"/>
      <c r="N198" s="207"/>
      <c r="O198" s="208"/>
      <c r="P198" s="209"/>
      <c r="Q198" s="210"/>
      <c r="R198" s="211"/>
      <c r="S198" s="212"/>
      <c r="T198" s="213"/>
      <c r="U198" s="45"/>
      <c r="V198" s="49"/>
      <c r="W198" s="49"/>
      <c r="X198" s="49"/>
      <c r="Y198" s="49"/>
      <c r="Z198" s="49"/>
      <c r="AA198" s="49"/>
      <c r="AB198" s="42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42"/>
      <c r="AQ198" s="42"/>
      <c r="AR198" s="42"/>
      <c r="AS198" s="42"/>
      <c r="AT198" s="42"/>
      <c r="AU198" s="42"/>
      <c r="AV198" s="214"/>
      <c r="AW198" s="214"/>
      <c r="AX198" s="214"/>
      <c r="AY198" s="214"/>
      <c r="AZ198" s="214"/>
      <c r="BA198" s="214"/>
      <c r="BB198" s="214"/>
      <c r="BC198" s="214"/>
    </row>
    <row r="199" ht="20.25" customHeight="1">
      <c r="B199" s="41"/>
      <c r="C199" s="42"/>
      <c r="D199" s="69"/>
      <c r="E199" s="44"/>
      <c r="F199" s="45"/>
      <c r="G199" s="201"/>
      <c r="H199" s="202"/>
      <c r="I199" s="203"/>
      <c r="J199" s="204"/>
      <c r="K199" s="46"/>
      <c r="L199" s="205"/>
      <c r="M199" s="206"/>
      <c r="N199" s="207"/>
      <c r="O199" s="208"/>
      <c r="P199" s="209"/>
      <c r="Q199" s="210"/>
      <c r="R199" s="211"/>
      <c r="S199" s="212"/>
      <c r="T199" s="213"/>
      <c r="U199" s="45"/>
      <c r="V199" s="49"/>
      <c r="W199" s="49"/>
      <c r="X199" s="49"/>
      <c r="Y199" s="49"/>
      <c r="Z199" s="49"/>
      <c r="AA199" s="49"/>
      <c r="AB199" s="42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42"/>
      <c r="AQ199" s="42"/>
      <c r="AR199" s="42"/>
      <c r="AS199" s="42"/>
      <c r="AT199" s="42"/>
      <c r="AU199" s="42"/>
      <c r="AV199" s="214"/>
      <c r="AW199" s="214"/>
      <c r="AX199" s="214"/>
      <c r="AY199" s="214"/>
      <c r="AZ199" s="214"/>
      <c r="BA199" s="214"/>
      <c r="BB199" s="214"/>
      <c r="BC199" s="214"/>
    </row>
    <row r="200" ht="20.25" customHeight="1">
      <c r="B200" s="41"/>
      <c r="C200" s="42"/>
      <c r="D200" s="69"/>
      <c r="E200" s="44"/>
      <c r="F200" s="45"/>
      <c r="G200" s="201"/>
      <c r="H200" s="202"/>
      <c r="I200" s="203"/>
      <c r="J200" s="204"/>
      <c r="K200" s="46"/>
      <c r="L200" s="205"/>
      <c r="M200" s="206"/>
      <c r="N200" s="207"/>
      <c r="O200" s="208"/>
      <c r="P200" s="209"/>
      <c r="Q200" s="210"/>
      <c r="R200" s="211"/>
      <c r="S200" s="212"/>
      <c r="T200" s="213"/>
      <c r="U200" s="45"/>
      <c r="V200" s="49"/>
      <c r="W200" s="49"/>
      <c r="X200" s="49"/>
      <c r="Y200" s="49"/>
      <c r="Z200" s="49"/>
      <c r="AA200" s="49"/>
      <c r="AB200" s="42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42"/>
      <c r="AQ200" s="42"/>
      <c r="AR200" s="42"/>
      <c r="AS200" s="42"/>
      <c r="AT200" s="42"/>
      <c r="AU200" s="42"/>
      <c r="AV200" s="214"/>
      <c r="AW200" s="214"/>
      <c r="AX200" s="214"/>
      <c r="AY200" s="214"/>
      <c r="AZ200" s="214"/>
      <c r="BA200" s="214"/>
      <c r="BB200" s="214"/>
      <c r="BC200" s="214"/>
    </row>
    <row r="201" ht="20.25" customHeight="1">
      <c r="B201" s="41"/>
      <c r="C201" s="42"/>
      <c r="D201" s="69"/>
      <c r="E201" s="44"/>
      <c r="F201" s="45"/>
      <c r="G201" s="201"/>
      <c r="H201" s="202"/>
      <c r="I201" s="203"/>
      <c r="J201" s="204"/>
      <c r="K201" s="46"/>
      <c r="L201" s="205"/>
      <c r="M201" s="206"/>
      <c r="N201" s="207"/>
      <c r="O201" s="208"/>
      <c r="P201" s="209"/>
      <c r="Q201" s="210"/>
      <c r="R201" s="211"/>
      <c r="S201" s="212"/>
      <c r="T201" s="213"/>
      <c r="U201" s="45"/>
      <c r="V201" s="49"/>
      <c r="W201" s="49"/>
      <c r="X201" s="49"/>
      <c r="Y201" s="49"/>
      <c r="Z201" s="49"/>
      <c r="AA201" s="49"/>
      <c r="AB201" s="42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42"/>
      <c r="AQ201" s="42"/>
      <c r="AR201" s="42"/>
      <c r="AS201" s="42"/>
      <c r="AT201" s="42"/>
      <c r="AU201" s="42"/>
      <c r="AV201" s="214"/>
      <c r="AW201" s="214"/>
      <c r="AX201" s="214"/>
      <c r="AY201" s="214"/>
      <c r="AZ201" s="214"/>
      <c r="BA201" s="214"/>
      <c r="BB201" s="214"/>
      <c r="BC201" s="214"/>
    </row>
    <row r="202" ht="20.25" customHeight="1">
      <c r="B202" s="41"/>
      <c r="C202" s="42"/>
      <c r="D202" s="69"/>
      <c r="E202" s="44"/>
      <c r="F202" s="45"/>
      <c r="G202" s="201"/>
      <c r="H202" s="202"/>
      <c r="I202" s="203"/>
      <c r="J202" s="204"/>
      <c r="K202" s="46"/>
      <c r="L202" s="205"/>
      <c r="M202" s="206"/>
      <c r="N202" s="207"/>
      <c r="O202" s="208"/>
      <c r="P202" s="209"/>
      <c r="Q202" s="210"/>
      <c r="R202" s="211"/>
      <c r="S202" s="212"/>
      <c r="T202" s="213"/>
      <c r="U202" s="45"/>
      <c r="V202" s="49"/>
      <c r="W202" s="49"/>
      <c r="X202" s="49"/>
      <c r="Y202" s="49"/>
      <c r="Z202" s="49"/>
      <c r="AA202" s="49"/>
      <c r="AB202" s="42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42"/>
      <c r="AQ202" s="42"/>
      <c r="AR202" s="42"/>
      <c r="AS202" s="42"/>
      <c r="AT202" s="42"/>
      <c r="AU202" s="42"/>
      <c r="AV202" s="214"/>
      <c r="AW202" s="214"/>
      <c r="AX202" s="214"/>
      <c r="AY202" s="214"/>
      <c r="AZ202" s="214"/>
      <c r="BA202" s="214"/>
      <c r="BB202" s="214"/>
      <c r="BC202" s="214"/>
    </row>
    <row r="203" ht="20.25" customHeight="1">
      <c r="B203" s="41"/>
      <c r="C203" s="42"/>
      <c r="D203" s="69"/>
      <c r="E203" s="44"/>
      <c r="F203" s="45"/>
      <c r="G203" s="201"/>
      <c r="H203" s="202"/>
      <c r="I203" s="203"/>
      <c r="J203" s="204"/>
      <c r="K203" s="46"/>
      <c r="L203" s="205"/>
      <c r="M203" s="206"/>
      <c r="N203" s="207"/>
      <c r="O203" s="208"/>
      <c r="P203" s="209"/>
      <c r="Q203" s="210"/>
      <c r="R203" s="211"/>
      <c r="S203" s="212"/>
      <c r="T203" s="213"/>
      <c r="U203" s="45"/>
      <c r="V203" s="49"/>
      <c r="W203" s="49"/>
      <c r="X203" s="49"/>
      <c r="Y203" s="49"/>
      <c r="Z203" s="49"/>
      <c r="AA203" s="49"/>
      <c r="AB203" s="42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42"/>
      <c r="AQ203" s="42"/>
      <c r="AR203" s="42"/>
      <c r="AS203" s="42"/>
      <c r="AT203" s="42"/>
      <c r="AU203" s="42"/>
      <c r="AV203" s="214"/>
      <c r="AW203" s="214"/>
      <c r="AX203" s="214"/>
      <c r="AY203" s="214"/>
      <c r="AZ203" s="214"/>
      <c r="BA203" s="214"/>
      <c r="BB203" s="214"/>
      <c r="BC203" s="214"/>
    </row>
    <row r="204" ht="20.25" customHeight="1">
      <c r="B204" s="41"/>
      <c r="C204" s="42"/>
      <c r="D204" s="69"/>
      <c r="E204" s="44"/>
      <c r="F204" s="45"/>
      <c r="G204" s="201"/>
      <c r="H204" s="202"/>
      <c r="I204" s="203"/>
      <c r="J204" s="204"/>
      <c r="K204" s="46"/>
      <c r="L204" s="205"/>
      <c r="M204" s="206"/>
      <c r="N204" s="207"/>
      <c r="O204" s="208"/>
      <c r="P204" s="209"/>
      <c r="Q204" s="210"/>
      <c r="R204" s="211"/>
      <c r="S204" s="212"/>
      <c r="T204" s="213"/>
      <c r="U204" s="45"/>
      <c r="V204" s="49"/>
      <c r="W204" s="49"/>
      <c r="X204" s="49"/>
      <c r="Y204" s="49"/>
      <c r="Z204" s="49"/>
      <c r="AA204" s="49"/>
      <c r="AB204" s="42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42"/>
      <c r="AQ204" s="42"/>
      <c r="AR204" s="42"/>
      <c r="AS204" s="42"/>
      <c r="AT204" s="42"/>
      <c r="AU204" s="42"/>
      <c r="AV204" s="214"/>
      <c r="AW204" s="214"/>
      <c r="AX204" s="214"/>
      <c r="AY204" s="214"/>
      <c r="AZ204" s="214"/>
      <c r="BA204" s="214"/>
      <c r="BB204" s="214"/>
      <c r="BC204" s="214"/>
    </row>
    <row r="205" ht="20.25" customHeight="1">
      <c r="B205" s="41"/>
      <c r="C205" s="42"/>
      <c r="D205" s="69"/>
      <c r="E205" s="44"/>
      <c r="F205" s="45"/>
      <c r="G205" s="201"/>
      <c r="H205" s="202"/>
      <c r="I205" s="203"/>
      <c r="J205" s="204"/>
      <c r="K205" s="46"/>
      <c r="L205" s="205"/>
      <c r="M205" s="206"/>
      <c r="N205" s="207"/>
      <c r="O205" s="208"/>
      <c r="P205" s="209"/>
      <c r="Q205" s="210"/>
      <c r="R205" s="211"/>
      <c r="S205" s="212"/>
      <c r="T205" s="213"/>
      <c r="U205" s="45"/>
      <c r="V205" s="49"/>
      <c r="W205" s="49"/>
      <c r="X205" s="49"/>
      <c r="Y205" s="49"/>
      <c r="Z205" s="49"/>
      <c r="AA205" s="49"/>
      <c r="AB205" s="42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42"/>
      <c r="AQ205" s="42"/>
      <c r="AR205" s="42"/>
      <c r="AS205" s="42"/>
      <c r="AT205" s="42"/>
      <c r="AU205" s="42"/>
      <c r="AV205" s="214"/>
      <c r="AW205" s="214"/>
      <c r="AX205" s="214"/>
      <c r="AY205" s="214"/>
      <c r="AZ205" s="214"/>
      <c r="BA205" s="214"/>
      <c r="BB205" s="214"/>
      <c r="BC205" s="214"/>
    </row>
    <row r="206" ht="20.25" customHeight="1">
      <c r="B206" s="41"/>
      <c r="C206" s="42"/>
      <c r="D206" s="69"/>
      <c r="E206" s="44"/>
      <c r="F206" s="45"/>
      <c r="G206" s="201"/>
      <c r="H206" s="202"/>
      <c r="I206" s="203"/>
      <c r="J206" s="204"/>
      <c r="K206" s="46"/>
      <c r="L206" s="205"/>
      <c r="M206" s="206"/>
      <c r="N206" s="207"/>
      <c r="O206" s="208"/>
      <c r="P206" s="209"/>
      <c r="Q206" s="210"/>
      <c r="R206" s="211"/>
      <c r="S206" s="212"/>
      <c r="T206" s="213"/>
      <c r="U206" s="45"/>
      <c r="V206" s="49"/>
      <c r="W206" s="49"/>
      <c r="X206" s="49"/>
      <c r="Y206" s="49"/>
      <c r="Z206" s="49"/>
      <c r="AA206" s="49"/>
      <c r="AB206" s="42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42"/>
      <c r="AQ206" s="42"/>
      <c r="AR206" s="42"/>
      <c r="AS206" s="42"/>
      <c r="AT206" s="42"/>
      <c r="AU206" s="42"/>
      <c r="AV206" s="214"/>
      <c r="AW206" s="214"/>
      <c r="AX206" s="214"/>
      <c r="AY206" s="214"/>
      <c r="AZ206" s="214"/>
      <c r="BA206" s="214"/>
      <c r="BB206" s="214"/>
      <c r="BC206" s="214"/>
    </row>
    <row r="207" ht="20.25" customHeight="1">
      <c r="B207" s="41"/>
      <c r="C207" s="42"/>
      <c r="D207" s="69"/>
      <c r="E207" s="44"/>
      <c r="F207" s="45"/>
      <c r="G207" s="201"/>
      <c r="H207" s="202"/>
      <c r="I207" s="203"/>
      <c r="J207" s="204"/>
      <c r="K207" s="46"/>
      <c r="L207" s="205"/>
      <c r="M207" s="206"/>
      <c r="N207" s="207"/>
      <c r="O207" s="208"/>
      <c r="P207" s="209"/>
      <c r="Q207" s="210"/>
      <c r="R207" s="211"/>
      <c r="S207" s="212"/>
      <c r="T207" s="213"/>
      <c r="U207" s="45"/>
      <c r="V207" s="49"/>
      <c r="W207" s="49"/>
      <c r="X207" s="49"/>
      <c r="Y207" s="49"/>
      <c r="Z207" s="49"/>
      <c r="AA207" s="49"/>
      <c r="AB207" s="42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42"/>
      <c r="AQ207" s="42"/>
      <c r="AR207" s="42"/>
      <c r="AS207" s="42"/>
      <c r="AT207" s="42"/>
      <c r="AU207" s="42"/>
      <c r="AV207" s="214"/>
      <c r="AW207" s="214"/>
      <c r="AX207" s="214"/>
      <c r="AY207" s="214"/>
      <c r="AZ207" s="214"/>
      <c r="BA207" s="214"/>
      <c r="BB207" s="214"/>
      <c r="BC207" s="214"/>
    </row>
    <row r="208" ht="20.25" customHeight="1">
      <c r="B208" s="41"/>
      <c r="C208" s="42"/>
      <c r="D208" s="69"/>
      <c r="E208" s="44"/>
      <c r="F208" s="45"/>
      <c r="G208" s="201"/>
      <c r="H208" s="202"/>
      <c r="I208" s="203"/>
      <c r="J208" s="204"/>
      <c r="K208" s="46"/>
      <c r="L208" s="205"/>
      <c r="M208" s="206"/>
      <c r="N208" s="207"/>
      <c r="O208" s="208"/>
      <c r="P208" s="209"/>
      <c r="Q208" s="210"/>
      <c r="R208" s="211"/>
      <c r="S208" s="212"/>
      <c r="T208" s="213"/>
      <c r="U208" s="45"/>
      <c r="V208" s="49"/>
      <c r="W208" s="49"/>
      <c r="X208" s="49"/>
      <c r="Y208" s="49"/>
      <c r="Z208" s="49"/>
      <c r="AA208" s="49"/>
      <c r="AB208" s="42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42"/>
      <c r="AQ208" s="42"/>
      <c r="AR208" s="42"/>
      <c r="AS208" s="42"/>
      <c r="AT208" s="42"/>
      <c r="AU208" s="42"/>
      <c r="AV208" s="214"/>
      <c r="AW208" s="214"/>
      <c r="AX208" s="214"/>
      <c r="AY208" s="214"/>
      <c r="AZ208" s="214"/>
      <c r="BA208" s="214"/>
      <c r="BB208" s="214"/>
      <c r="BC208" s="214"/>
    </row>
    <row r="209" ht="20.25" customHeight="1">
      <c r="B209" s="41"/>
      <c r="C209" s="42"/>
      <c r="D209" s="69"/>
      <c r="E209" s="44"/>
      <c r="F209" s="45"/>
      <c r="G209" s="201"/>
      <c r="H209" s="202"/>
      <c r="I209" s="203"/>
      <c r="J209" s="204"/>
      <c r="K209" s="46"/>
      <c r="L209" s="205"/>
      <c r="M209" s="206"/>
      <c r="N209" s="207"/>
      <c r="O209" s="208"/>
      <c r="P209" s="209"/>
      <c r="Q209" s="210"/>
      <c r="R209" s="211"/>
      <c r="S209" s="212"/>
      <c r="T209" s="213"/>
      <c r="U209" s="45"/>
      <c r="V209" s="49"/>
      <c r="W209" s="49"/>
      <c r="X209" s="49"/>
      <c r="Y209" s="49"/>
      <c r="Z209" s="49"/>
      <c r="AA209" s="49"/>
      <c r="AB209" s="42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42"/>
      <c r="AQ209" s="42"/>
      <c r="AR209" s="42"/>
      <c r="AS209" s="42"/>
      <c r="AT209" s="42"/>
      <c r="AU209" s="42"/>
      <c r="AV209" s="214"/>
      <c r="AW209" s="214"/>
      <c r="AX209" s="214"/>
      <c r="AY209" s="214"/>
      <c r="AZ209" s="214"/>
      <c r="BA209" s="214"/>
      <c r="BB209" s="214"/>
      <c r="BC209" s="214"/>
    </row>
    <row r="210" ht="20.25" customHeight="1">
      <c r="B210" s="41"/>
      <c r="C210" s="42"/>
      <c r="D210" s="69"/>
      <c r="E210" s="44"/>
      <c r="F210" s="45"/>
      <c r="G210" s="201"/>
      <c r="H210" s="202"/>
      <c r="I210" s="203"/>
      <c r="J210" s="204"/>
      <c r="K210" s="46"/>
      <c r="L210" s="205"/>
      <c r="M210" s="206"/>
      <c r="N210" s="207"/>
      <c r="O210" s="208"/>
      <c r="P210" s="209"/>
      <c r="Q210" s="210"/>
      <c r="R210" s="211"/>
      <c r="S210" s="212"/>
      <c r="T210" s="213"/>
      <c r="U210" s="45"/>
      <c r="V210" s="49"/>
      <c r="W210" s="49"/>
      <c r="X210" s="49"/>
      <c r="Y210" s="49"/>
      <c r="Z210" s="49"/>
      <c r="AA210" s="49"/>
      <c r="AB210" s="42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42"/>
      <c r="AQ210" s="42"/>
      <c r="AR210" s="42"/>
      <c r="AS210" s="42"/>
      <c r="AT210" s="42"/>
      <c r="AU210" s="42"/>
      <c r="AV210" s="214"/>
      <c r="AW210" s="214"/>
      <c r="AX210" s="214"/>
      <c r="AY210" s="214"/>
      <c r="AZ210" s="214"/>
      <c r="BA210" s="214"/>
      <c r="BB210" s="214"/>
      <c r="BC210" s="214"/>
    </row>
    <row r="211" ht="20.25" customHeight="1">
      <c r="B211" s="41"/>
      <c r="C211" s="42"/>
      <c r="D211" s="69"/>
      <c r="E211" s="44"/>
      <c r="F211" s="45"/>
      <c r="G211" s="201"/>
      <c r="H211" s="202"/>
      <c r="I211" s="203"/>
      <c r="J211" s="204"/>
      <c r="K211" s="46"/>
      <c r="L211" s="205"/>
      <c r="M211" s="206"/>
      <c r="N211" s="207"/>
      <c r="O211" s="208"/>
      <c r="P211" s="209"/>
      <c r="Q211" s="210"/>
      <c r="R211" s="211"/>
      <c r="S211" s="212"/>
      <c r="T211" s="213"/>
      <c r="U211" s="45"/>
      <c r="V211" s="49"/>
      <c r="W211" s="49"/>
      <c r="X211" s="49"/>
      <c r="Y211" s="49"/>
      <c r="Z211" s="49"/>
      <c r="AA211" s="49"/>
      <c r="AB211" s="42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42"/>
      <c r="AQ211" s="42"/>
      <c r="AR211" s="42"/>
      <c r="AS211" s="42"/>
      <c r="AT211" s="42"/>
      <c r="AU211" s="42"/>
      <c r="AV211" s="214"/>
      <c r="AW211" s="214"/>
      <c r="AX211" s="214"/>
      <c r="AY211" s="214"/>
      <c r="AZ211" s="214"/>
      <c r="BA211" s="214"/>
      <c r="BB211" s="214"/>
      <c r="BC211" s="214"/>
    </row>
    <row r="212" ht="20.25" customHeight="1">
      <c r="B212" s="41"/>
      <c r="C212" s="42"/>
      <c r="D212" s="69"/>
      <c r="E212" s="44"/>
      <c r="F212" s="45"/>
      <c r="G212" s="201"/>
      <c r="H212" s="202"/>
      <c r="I212" s="203"/>
      <c r="J212" s="204"/>
      <c r="K212" s="46"/>
      <c r="L212" s="205"/>
      <c r="M212" s="206"/>
      <c r="N212" s="207"/>
      <c r="O212" s="208"/>
      <c r="P212" s="209"/>
      <c r="Q212" s="210"/>
      <c r="R212" s="211"/>
      <c r="S212" s="212"/>
      <c r="T212" s="213"/>
      <c r="U212" s="45"/>
      <c r="V212" s="49"/>
      <c r="W212" s="49"/>
      <c r="X212" s="49"/>
      <c r="Y212" s="49"/>
      <c r="Z212" s="49"/>
      <c r="AA212" s="49"/>
      <c r="AB212" s="42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42"/>
      <c r="AQ212" s="42"/>
      <c r="AR212" s="42"/>
      <c r="AS212" s="42"/>
      <c r="AT212" s="42"/>
      <c r="AU212" s="42"/>
      <c r="AV212" s="214"/>
      <c r="AW212" s="214"/>
      <c r="AX212" s="214"/>
      <c r="AY212" s="214"/>
      <c r="AZ212" s="214"/>
      <c r="BA212" s="214"/>
      <c r="BB212" s="214"/>
      <c r="BC212" s="214"/>
    </row>
    <row r="213" ht="20.25" customHeight="1">
      <c r="B213" s="41"/>
      <c r="C213" s="42"/>
      <c r="D213" s="69"/>
      <c r="E213" s="44"/>
      <c r="F213" s="45"/>
      <c r="G213" s="201"/>
      <c r="H213" s="202"/>
      <c r="I213" s="203"/>
      <c r="J213" s="204"/>
      <c r="K213" s="46"/>
      <c r="L213" s="205"/>
      <c r="M213" s="206"/>
      <c r="N213" s="207"/>
      <c r="O213" s="208"/>
      <c r="P213" s="209"/>
      <c r="Q213" s="210"/>
      <c r="R213" s="211"/>
      <c r="S213" s="212"/>
      <c r="T213" s="213"/>
      <c r="U213" s="45"/>
      <c r="V213" s="49"/>
      <c r="W213" s="49"/>
      <c r="X213" s="49"/>
      <c r="Y213" s="49"/>
      <c r="Z213" s="49"/>
      <c r="AA213" s="49"/>
      <c r="AB213" s="42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42"/>
      <c r="AQ213" s="42"/>
      <c r="AR213" s="42"/>
      <c r="AS213" s="42"/>
      <c r="AT213" s="42"/>
      <c r="AU213" s="42"/>
      <c r="AV213" s="214"/>
      <c r="AW213" s="214"/>
      <c r="AX213" s="214"/>
      <c r="AY213" s="214"/>
      <c r="AZ213" s="214"/>
      <c r="BA213" s="214"/>
      <c r="BB213" s="214"/>
      <c r="BC213" s="214"/>
    </row>
    <row r="214" ht="20.25" customHeight="1">
      <c r="B214" s="41"/>
      <c r="C214" s="42"/>
      <c r="D214" s="69"/>
      <c r="E214" s="44"/>
      <c r="F214" s="45"/>
      <c r="G214" s="201"/>
      <c r="H214" s="202"/>
      <c r="I214" s="203"/>
      <c r="J214" s="204"/>
      <c r="K214" s="46"/>
      <c r="L214" s="205"/>
      <c r="M214" s="206"/>
      <c r="N214" s="207"/>
      <c r="O214" s="208"/>
      <c r="P214" s="209"/>
      <c r="Q214" s="210"/>
      <c r="R214" s="211"/>
      <c r="S214" s="212"/>
      <c r="T214" s="213"/>
      <c r="U214" s="45"/>
      <c r="V214" s="49"/>
      <c r="W214" s="49"/>
      <c r="X214" s="49"/>
      <c r="Y214" s="49"/>
      <c r="Z214" s="49"/>
      <c r="AA214" s="49"/>
      <c r="AB214" s="42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42"/>
      <c r="AQ214" s="42"/>
      <c r="AR214" s="42"/>
      <c r="AS214" s="42"/>
      <c r="AT214" s="42"/>
      <c r="AU214" s="42"/>
      <c r="AV214" s="214"/>
      <c r="AW214" s="214"/>
      <c r="AX214" s="214"/>
      <c r="AY214" s="214"/>
      <c r="AZ214" s="214"/>
      <c r="BA214" s="214"/>
      <c r="BB214" s="214"/>
      <c r="BC214" s="214"/>
    </row>
    <row r="215" ht="20.25" customHeight="1">
      <c r="B215" s="41"/>
      <c r="C215" s="42"/>
      <c r="D215" s="69"/>
      <c r="E215" s="44"/>
      <c r="F215" s="45"/>
      <c r="G215" s="201"/>
      <c r="H215" s="202"/>
      <c r="I215" s="203"/>
      <c r="J215" s="204"/>
      <c r="K215" s="46"/>
      <c r="L215" s="205"/>
      <c r="M215" s="206"/>
      <c r="N215" s="207"/>
      <c r="O215" s="208"/>
      <c r="P215" s="209"/>
      <c r="Q215" s="210"/>
      <c r="R215" s="211"/>
      <c r="S215" s="212"/>
      <c r="T215" s="213"/>
      <c r="U215" s="45"/>
      <c r="V215" s="49"/>
      <c r="W215" s="49"/>
      <c r="X215" s="49"/>
      <c r="Y215" s="49"/>
      <c r="Z215" s="49"/>
      <c r="AA215" s="49"/>
      <c r="AB215" s="42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42"/>
      <c r="AQ215" s="42"/>
      <c r="AR215" s="42"/>
      <c r="AS215" s="42"/>
      <c r="AT215" s="42"/>
      <c r="AU215" s="42"/>
      <c r="AV215" s="214"/>
      <c r="AW215" s="214"/>
      <c r="AX215" s="214"/>
      <c r="AY215" s="214"/>
      <c r="AZ215" s="214"/>
      <c r="BA215" s="214"/>
      <c r="BB215" s="214"/>
      <c r="BC215" s="214"/>
    </row>
    <row r="216" ht="20.25" customHeight="1">
      <c r="B216" s="41"/>
      <c r="C216" s="42"/>
      <c r="D216" s="69"/>
      <c r="E216" s="44"/>
      <c r="F216" s="45"/>
      <c r="G216" s="201"/>
      <c r="H216" s="202"/>
      <c r="I216" s="203"/>
      <c r="J216" s="204"/>
      <c r="K216" s="46"/>
      <c r="L216" s="205"/>
      <c r="M216" s="206"/>
      <c r="N216" s="207"/>
      <c r="O216" s="208"/>
      <c r="P216" s="209"/>
      <c r="Q216" s="210"/>
      <c r="R216" s="211"/>
      <c r="S216" s="212"/>
      <c r="T216" s="213"/>
      <c r="U216" s="45"/>
      <c r="V216" s="49"/>
      <c r="W216" s="49"/>
      <c r="X216" s="49"/>
      <c r="Y216" s="49"/>
      <c r="Z216" s="49"/>
      <c r="AA216" s="49"/>
      <c r="AB216" s="42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42"/>
      <c r="AQ216" s="42"/>
      <c r="AR216" s="42"/>
      <c r="AS216" s="42"/>
      <c r="AT216" s="42"/>
      <c r="AU216" s="42"/>
      <c r="AV216" s="214"/>
      <c r="AW216" s="214"/>
      <c r="AX216" s="214"/>
      <c r="AY216" s="214"/>
      <c r="AZ216" s="214"/>
      <c r="BA216" s="214"/>
      <c r="BB216" s="214"/>
      <c r="BC216" s="214"/>
    </row>
    <row r="217" ht="20.25" customHeight="1">
      <c r="B217" s="41"/>
      <c r="C217" s="42"/>
      <c r="D217" s="69"/>
      <c r="E217" s="44"/>
      <c r="F217" s="45"/>
      <c r="G217" s="201"/>
      <c r="H217" s="202"/>
      <c r="I217" s="203"/>
      <c r="J217" s="204"/>
      <c r="K217" s="46"/>
      <c r="L217" s="205"/>
      <c r="M217" s="206"/>
      <c r="N217" s="207"/>
      <c r="O217" s="208"/>
      <c r="P217" s="209"/>
      <c r="Q217" s="210"/>
      <c r="R217" s="211"/>
      <c r="S217" s="212"/>
      <c r="T217" s="213"/>
      <c r="U217" s="45"/>
      <c r="V217" s="49"/>
      <c r="W217" s="49"/>
      <c r="X217" s="49"/>
      <c r="Y217" s="49"/>
      <c r="Z217" s="49"/>
      <c r="AA217" s="49"/>
      <c r="AB217" s="42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42"/>
      <c r="AQ217" s="42"/>
      <c r="AR217" s="42"/>
      <c r="AS217" s="42"/>
      <c r="AT217" s="42"/>
      <c r="AU217" s="42"/>
      <c r="AV217" s="214"/>
      <c r="AW217" s="214"/>
      <c r="AX217" s="214"/>
      <c r="AY217" s="214"/>
      <c r="AZ217" s="214"/>
      <c r="BA217" s="214"/>
      <c r="BB217" s="214"/>
      <c r="BC217" s="214"/>
    </row>
    <row r="218" ht="20.25" customHeight="1">
      <c r="B218" s="41"/>
      <c r="C218" s="42"/>
      <c r="D218" s="69"/>
      <c r="E218" s="44"/>
      <c r="F218" s="45"/>
      <c r="G218" s="201"/>
      <c r="H218" s="202"/>
      <c r="I218" s="203"/>
      <c r="J218" s="204"/>
      <c r="K218" s="46"/>
      <c r="L218" s="205"/>
      <c r="M218" s="206"/>
      <c r="N218" s="207"/>
      <c r="O218" s="208"/>
      <c r="P218" s="209"/>
      <c r="Q218" s="210"/>
      <c r="R218" s="211"/>
      <c r="S218" s="212"/>
      <c r="T218" s="213"/>
      <c r="U218" s="45"/>
      <c r="V218" s="49"/>
      <c r="W218" s="49"/>
      <c r="X218" s="49"/>
      <c r="Y218" s="49"/>
      <c r="Z218" s="49"/>
      <c r="AA218" s="49"/>
      <c r="AB218" s="42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42"/>
      <c r="AQ218" s="42"/>
      <c r="AR218" s="42"/>
      <c r="AS218" s="42"/>
      <c r="AT218" s="42"/>
      <c r="AU218" s="42"/>
      <c r="AV218" s="214"/>
      <c r="AW218" s="214"/>
      <c r="AX218" s="214"/>
      <c r="AY218" s="214"/>
      <c r="AZ218" s="214"/>
      <c r="BA218" s="214"/>
      <c r="BB218" s="214"/>
      <c r="BC218" s="214"/>
    </row>
    <row r="219" ht="20.25" customHeight="1">
      <c r="B219" s="41"/>
      <c r="C219" s="42"/>
      <c r="D219" s="69"/>
      <c r="E219" s="44"/>
      <c r="F219" s="45"/>
      <c r="G219" s="201"/>
      <c r="H219" s="202"/>
      <c r="I219" s="203"/>
      <c r="J219" s="204"/>
      <c r="K219" s="46"/>
      <c r="L219" s="205"/>
      <c r="M219" s="206"/>
      <c r="N219" s="207"/>
      <c r="O219" s="208"/>
      <c r="P219" s="209"/>
      <c r="Q219" s="210"/>
      <c r="R219" s="211"/>
      <c r="S219" s="212"/>
      <c r="T219" s="213"/>
      <c r="U219" s="45"/>
      <c r="V219" s="49"/>
      <c r="W219" s="49"/>
      <c r="X219" s="49"/>
      <c r="Y219" s="49"/>
      <c r="Z219" s="49"/>
      <c r="AA219" s="49"/>
      <c r="AB219" s="42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42"/>
      <c r="AQ219" s="42"/>
      <c r="AR219" s="42"/>
      <c r="AS219" s="42"/>
      <c r="AT219" s="42"/>
      <c r="AU219" s="42"/>
      <c r="AV219" s="214"/>
      <c r="AW219" s="214"/>
      <c r="AX219" s="214"/>
      <c r="AY219" s="214"/>
      <c r="AZ219" s="214"/>
      <c r="BA219" s="214"/>
      <c r="BB219" s="214"/>
      <c r="BC219" s="214"/>
    </row>
    <row r="220" ht="20.25" customHeight="1">
      <c r="B220" s="41"/>
      <c r="C220" s="42"/>
      <c r="D220" s="69"/>
      <c r="E220" s="44"/>
      <c r="F220" s="45"/>
      <c r="G220" s="201"/>
      <c r="H220" s="202"/>
      <c r="I220" s="203"/>
      <c r="J220" s="204"/>
      <c r="K220" s="46"/>
      <c r="L220" s="205"/>
      <c r="M220" s="206"/>
      <c r="N220" s="207"/>
      <c r="O220" s="208"/>
      <c r="P220" s="209"/>
      <c r="Q220" s="210"/>
      <c r="R220" s="211"/>
      <c r="S220" s="212"/>
      <c r="T220" s="213"/>
      <c r="U220" s="45"/>
      <c r="V220" s="49"/>
      <c r="W220" s="49"/>
      <c r="X220" s="49"/>
      <c r="Y220" s="49"/>
      <c r="Z220" s="49"/>
      <c r="AA220" s="49"/>
      <c r="AB220" s="42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42"/>
      <c r="AQ220" s="42"/>
      <c r="AR220" s="42"/>
      <c r="AS220" s="42"/>
      <c r="AT220" s="42"/>
      <c r="AU220" s="42"/>
      <c r="AV220" s="214"/>
      <c r="AW220" s="214"/>
      <c r="AX220" s="214"/>
      <c r="AY220" s="214"/>
      <c r="AZ220" s="214"/>
      <c r="BA220" s="214"/>
      <c r="BB220" s="214"/>
      <c r="BC220" s="214"/>
    </row>
    <row r="221" ht="20.25" customHeight="1">
      <c r="B221" s="41"/>
      <c r="C221" s="42"/>
      <c r="D221" s="69"/>
      <c r="E221" s="44"/>
      <c r="F221" s="45"/>
      <c r="G221" s="201"/>
      <c r="H221" s="202"/>
      <c r="I221" s="203"/>
      <c r="J221" s="204"/>
      <c r="K221" s="46"/>
      <c r="L221" s="205"/>
      <c r="M221" s="206"/>
      <c r="N221" s="207"/>
      <c r="O221" s="208"/>
      <c r="P221" s="209"/>
      <c r="Q221" s="210"/>
      <c r="R221" s="211"/>
      <c r="S221" s="212"/>
      <c r="T221" s="213"/>
      <c r="U221" s="45"/>
      <c r="V221" s="49"/>
      <c r="W221" s="49"/>
      <c r="X221" s="49"/>
      <c r="Y221" s="49"/>
      <c r="Z221" s="49"/>
      <c r="AA221" s="49"/>
      <c r="AB221" s="42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42"/>
      <c r="AQ221" s="42"/>
      <c r="AR221" s="42"/>
      <c r="AS221" s="42"/>
      <c r="AT221" s="42"/>
      <c r="AU221" s="42"/>
      <c r="AV221" s="214"/>
      <c r="AW221" s="214"/>
      <c r="AX221" s="214"/>
      <c r="AY221" s="214"/>
      <c r="AZ221" s="214"/>
      <c r="BA221" s="214"/>
      <c r="BB221" s="214"/>
      <c r="BC221" s="214"/>
    </row>
    <row r="222" ht="20.25" customHeight="1">
      <c r="B222" s="41"/>
      <c r="C222" s="42"/>
      <c r="D222" s="69"/>
      <c r="E222" s="44"/>
      <c r="F222" s="45"/>
      <c r="G222" s="201"/>
      <c r="H222" s="202"/>
      <c r="I222" s="203"/>
      <c r="J222" s="204"/>
      <c r="K222" s="46"/>
      <c r="L222" s="205"/>
      <c r="M222" s="206"/>
      <c r="N222" s="207"/>
      <c r="O222" s="208"/>
      <c r="P222" s="209"/>
      <c r="Q222" s="210"/>
      <c r="R222" s="211"/>
      <c r="S222" s="212"/>
      <c r="T222" s="213"/>
      <c r="U222" s="45"/>
      <c r="V222" s="49"/>
      <c r="W222" s="49"/>
      <c r="X222" s="49"/>
      <c r="Y222" s="49"/>
      <c r="Z222" s="49"/>
      <c r="AA222" s="49"/>
      <c r="AB222" s="42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42"/>
      <c r="AQ222" s="42"/>
      <c r="AR222" s="42"/>
      <c r="AS222" s="42"/>
      <c r="AT222" s="42"/>
      <c r="AU222" s="42"/>
      <c r="AV222" s="214"/>
      <c r="AW222" s="214"/>
      <c r="AX222" s="214"/>
      <c r="AY222" s="214"/>
      <c r="AZ222" s="214"/>
      <c r="BA222" s="214"/>
      <c r="BB222" s="214"/>
      <c r="BC222" s="214"/>
    </row>
    <row r="223" ht="20.25" customHeight="1">
      <c r="B223" s="41"/>
      <c r="C223" s="42"/>
      <c r="D223" s="69"/>
      <c r="E223" s="44"/>
      <c r="F223" s="45"/>
      <c r="G223" s="201"/>
      <c r="H223" s="202"/>
      <c r="I223" s="203"/>
      <c r="J223" s="204"/>
      <c r="K223" s="46"/>
      <c r="L223" s="205"/>
      <c r="M223" s="206"/>
      <c r="N223" s="207"/>
      <c r="O223" s="208"/>
      <c r="P223" s="209"/>
      <c r="Q223" s="210"/>
      <c r="R223" s="211"/>
      <c r="S223" s="212"/>
      <c r="T223" s="213"/>
      <c r="U223" s="45"/>
      <c r="V223" s="49"/>
      <c r="W223" s="49"/>
      <c r="X223" s="49"/>
      <c r="Y223" s="49"/>
      <c r="Z223" s="49"/>
      <c r="AA223" s="49"/>
      <c r="AB223" s="42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42"/>
      <c r="AQ223" s="42"/>
      <c r="AR223" s="42"/>
      <c r="AS223" s="42"/>
      <c r="AT223" s="42"/>
      <c r="AU223" s="42"/>
      <c r="AV223" s="214"/>
      <c r="AW223" s="214"/>
      <c r="AX223" s="214"/>
      <c r="AY223" s="214"/>
      <c r="AZ223" s="214"/>
      <c r="BA223" s="214"/>
      <c r="BB223" s="214"/>
      <c r="BC223" s="214"/>
    </row>
    <row r="224" ht="20.25" customHeight="1">
      <c r="B224" s="41"/>
      <c r="C224" s="42"/>
      <c r="D224" s="69"/>
      <c r="E224" s="44"/>
      <c r="F224" s="45"/>
      <c r="G224" s="201"/>
      <c r="H224" s="202"/>
      <c r="I224" s="203"/>
      <c r="J224" s="204"/>
      <c r="K224" s="46"/>
      <c r="L224" s="205"/>
      <c r="M224" s="206"/>
      <c r="N224" s="207"/>
      <c r="O224" s="208"/>
      <c r="P224" s="209"/>
      <c r="Q224" s="210"/>
      <c r="R224" s="211"/>
      <c r="S224" s="212"/>
      <c r="T224" s="213"/>
      <c r="U224" s="45"/>
      <c r="V224" s="49"/>
      <c r="W224" s="49"/>
      <c r="X224" s="49"/>
      <c r="Y224" s="49"/>
      <c r="Z224" s="49"/>
      <c r="AA224" s="49"/>
      <c r="AB224" s="42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42"/>
      <c r="AQ224" s="42"/>
      <c r="AR224" s="42"/>
      <c r="AS224" s="42"/>
      <c r="AT224" s="42"/>
      <c r="AU224" s="42"/>
      <c r="AV224" s="214"/>
      <c r="AW224" s="214"/>
      <c r="AX224" s="214"/>
      <c r="AY224" s="214"/>
      <c r="AZ224" s="214"/>
      <c r="BA224" s="214"/>
      <c r="BB224" s="214"/>
      <c r="BC224" s="214"/>
    </row>
    <row r="225" ht="20.25" customHeight="1">
      <c r="B225" s="41"/>
      <c r="C225" s="42"/>
      <c r="D225" s="69"/>
      <c r="E225" s="44"/>
      <c r="F225" s="45"/>
      <c r="G225" s="201"/>
      <c r="H225" s="202"/>
      <c r="I225" s="203"/>
      <c r="J225" s="204"/>
      <c r="K225" s="46"/>
      <c r="L225" s="205"/>
      <c r="M225" s="206"/>
      <c r="N225" s="207"/>
      <c r="O225" s="208"/>
      <c r="P225" s="209"/>
      <c r="Q225" s="210"/>
      <c r="R225" s="211"/>
      <c r="S225" s="212"/>
      <c r="T225" s="213"/>
      <c r="U225" s="45"/>
      <c r="V225" s="49"/>
      <c r="W225" s="49"/>
      <c r="X225" s="49"/>
      <c r="Y225" s="49"/>
      <c r="Z225" s="49"/>
      <c r="AA225" s="49"/>
      <c r="AB225" s="42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42"/>
      <c r="AQ225" s="42"/>
      <c r="AR225" s="42"/>
      <c r="AS225" s="42"/>
      <c r="AT225" s="42"/>
      <c r="AU225" s="42"/>
      <c r="AV225" s="214"/>
      <c r="AW225" s="214"/>
      <c r="AX225" s="214"/>
      <c r="AY225" s="214"/>
      <c r="AZ225" s="214"/>
      <c r="BA225" s="214"/>
      <c r="BB225" s="214"/>
      <c r="BC225" s="214"/>
    </row>
    <row r="226" ht="20.25" customHeight="1">
      <c r="B226" s="41"/>
      <c r="C226" s="42"/>
      <c r="D226" s="69"/>
      <c r="E226" s="44"/>
      <c r="F226" s="45"/>
      <c r="G226" s="201"/>
      <c r="H226" s="202"/>
      <c r="I226" s="203"/>
      <c r="J226" s="204"/>
      <c r="K226" s="46"/>
      <c r="L226" s="205"/>
      <c r="M226" s="206"/>
      <c r="N226" s="207"/>
      <c r="O226" s="208"/>
      <c r="P226" s="209"/>
      <c r="Q226" s="210"/>
      <c r="R226" s="211"/>
      <c r="S226" s="212"/>
      <c r="T226" s="213"/>
      <c r="U226" s="45"/>
      <c r="V226" s="49"/>
      <c r="W226" s="49"/>
      <c r="X226" s="49"/>
      <c r="Y226" s="49"/>
      <c r="Z226" s="49"/>
      <c r="AA226" s="49"/>
      <c r="AB226" s="42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42"/>
      <c r="AQ226" s="42"/>
      <c r="AR226" s="42"/>
      <c r="AS226" s="42"/>
      <c r="AT226" s="42"/>
      <c r="AU226" s="42"/>
      <c r="AV226" s="214"/>
      <c r="AW226" s="214"/>
      <c r="AX226" s="214"/>
      <c r="AY226" s="214"/>
      <c r="AZ226" s="214"/>
      <c r="BA226" s="214"/>
      <c r="BB226" s="214"/>
      <c r="BC226" s="214"/>
    </row>
    <row r="227" ht="20.25" customHeight="1">
      <c r="B227" s="41"/>
      <c r="C227" s="42"/>
      <c r="D227" s="69"/>
      <c r="E227" s="44"/>
      <c r="F227" s="45"/>
      <c r="G227" s="201"/>
      <c r="H227" s="202"/>
      <c r="I227" s="203"/>
      <c r="J227" s="204"/>
      <c r="K227" s="46"/>
      <c r="L227" s="205"/>
      <c r="M227" s="206"/>
      <c r="N227" s="207"/>
      <c r="O227" s="208"/>
      <c r="P227" s="209"/>
      <c r="Q227" s="210"/>
      <c r="R227" s="211"/>
      <c r="S227" s="212"/>
      <c r="T227" s="213"/>
      <c r="U227" s="45"/>
      <c r="V227" s="49"/>
      <c r="W227" s="49"/>
      <c r="X227" s="49"/>
      <c r="Y227" s="49"/>
      <c r="Z227" s="49"/>
      <c r="AA227" s="49"/>
      <c r="AB227" s="42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42"/>
      <c r="AQ227" s="42"/>
      <c r="AR227" s="42"/>
      <c r="AS227" s="42"/>
      <c r="AT227" s="42"/>
      <c r="AU227" s="42"/>
      <c r="AV227" s="214"/>
      <c r="AW227" s="214"/>
      <c r="AX227" s="214"/>
      <c r="AY227" s="214"/>
      <c r="AZ227" s="214"/>
      <c r="BA227" s="214"/>
      <c r="BB227" s="214"/>
      <c r="BC227" s="214"/>
    </row>
    <row r="228" ht="20.25" customHeight="1">
      <c r="B228" s="41"/>
      <c r="C228" s="42"/>
      <c r="D228" s="69"/>
      <c r="E228" s="44"/>
      <c r="F228" s="45"/>
      <c r="G228" s="201"/>
      <c r="H228" s="202"/>
      <c r="I228" s="203"/>
      <c r="J228" s="204"/>
      <c r="K228" s="46"/>
      <c r="L228" s="205"/>
      <c r="M228" s="206"/>
      <c r="N228" s="207"/>
      <c r="O228" s="208"/>
      <c r="P228" s="209"/>
      <c r="Q228" s="210"/>
      <c r="R228" s="211"/>
      <c r="S228" s="212"/>
      <c r="T228" s="213"/>
      <c r="U228" s="45"/>
      <c r="V228" s="49"/>
      <c r="W228" s="49"/>
      <c r="X228" s="49"/>
      <c r="Y228" s="49"/>
      <c r="Z228" s="49"/>
      <c r="AA228" s="49"/>
      <c r="AB228" s="42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42"/>
      <c r="AQ228" s="42"/>
      <c r="AR228" s="42"/>
      <c r="AS228" s="42"/>
      <c r="AT228" s="42"/>
      <c r="AU228" s="42"/>
      <c r="AV228" s="214"/>
      <c r="AW228" s="214"/>
      <c r="AX228" s="214"/>
      <c r="AY228" s="214"/>
      <c r="AZ228" s="214"/>
      <c r="BA228" s="214"/>
      <c r="BB228" s="214"/>
      <c r="BC228" s="214"/>
    </row>
    <row r="229" ht="20.25" customHeight="1">
      <c r="B229" s="41"/>
      <c r="C229" s="42"/>
      <c r="D229" s="69"/>
      <c r="E229" s="44"/>
      <c r="F229" s="45"/>
      <c r="G229" s="201"/>
      <c r="H229" s="202"/>
      <c r="I229" s="203"/>
      <c r="J229" s="204"/>
      <c r="K229" s="46"/>
      <c r="L229" s="205"/>
      <c r="M229" s="206"/>
      <c r="N229" s="207"/>
      <c r="O229" s="208"/>
      <c r="P229" s="209"/>
      <c r="Q229" s="210"/>
      <c r="R229" s="211"/>
      <c r="S229" s="212"/>
      <c r="T229" s="213"/>
      <c r="U229" s="45"/>
      <c r="V229" s="49"/>
      <c r="W229" s="49"/>
      <c r="X229" s="49"/>
      <c r="Y229" s="49"/>
      <c r="Z229" s="49"/>
      <c r="AA229" s="49"/>
      <c r="AB229" s="42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42"/>
      <c r="AQ229" s="42"/>
      <c r="AR229" s="42"/>
      <c r="AS229" s="42"/>
      <c r="AT229" s="42"/>
      <c r="AU229" s="42"/>
      <c r="AV229" s="214"/>
      <c r="AW229" s="214"/>
      <c r="AX229" s="214"/>
      <c r="AY229" s="214"/>
      <c r="AZ229" s="214"/>
      <c r="BA229" s="214"/>
      <c r="BB229" s="214"/>
      <c r="BC229" s="214"/>
    </row>
    <row r="230" ht="20.25" customHeight="1">
      <c r="B230" s="41"/>
      <c r="C230" s="42"/>
      <c r="D230" s="69"/>
      <c r="E230" s="44"/>
      <c r="F230" s="45"/>
      <c r="G230" s="201"/>
      <c r="H230" s="202"/>
      <c r="I230" s="203"/>
      <c r="J230" s="204"/>
      <c r="K230" s="46"/>
      <c r="L230" s="205"/>
      <c r="M230" s="206"/>
      <c r="N230" s="207"/>
      <c r="O230" s="208"/>
      <c r="P230" s="209"/>
      <c r="Q230" s="210"/>
      <c r="R230" s="211"/>
      <c r="S230" s="212"/>
      <c r="T230" s="213"/>
      <c r="U230" s="45"/>
      <c r="V230" s="49"/>
      <c r="W230" s="49"/>
      <c r="X230" s="49"/>
      <c r="Y230" s="49"/>
      <c r="Z230" s="49"/>
      <c r="AA230" s="49"/>
      <c r="AB230" s="42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42"/>
      <c r="AQ230" s="42"/>
      <c r="AR230" s="42"/>
      <c r="AS230" s="42"/>
      <c r="AT230" s="42"/>
      <c r="AU230" s="42"/>
      <c r="AV230" s="214"/>
      <c r="AW230" s="214"/>
      <c r="AX230" s="214"/>
      <c r="AY230" s="214"/>
      <c r="AZ230" s="214"/>
      <c r="BA230" s="214"/>
      <c r="BB230" s="214"/>
      <c r="BC230" s="214"/>
    </row>
    <row r="231" ht="20.25" customHeight="1">
      <c r="B231" s="41"/>
      <c r="C231" s="42"/>
      <c r="D231" s="69"/>
      <c r="E231" s="44"/>
      <c r="F231" s="45"/>
      <c r="G231" s="201"/>
      <c r="H231" s="202"/>
      <c r="I231" s="203"/>
      <c r="J231" s="204"/>
      <c r="K231" s="46"/>
      <c r="L231" s="205"/>
      <c r="M231" s="206"/>
      <c r="N231" s="207"/>
      <c r="O231" s="208"/>
      <c r="P231" s="209"/>
      <c r="Q231" s="210"/>
      <c r="R231" s="211"/>
      <c r="S231" s="212"/>
      <c r="T231" s="213"/>
      <c r="U231" s="45"/>
      <c r="V231" s="49"/>
      <c r="W231" s="49"/>
      <c r="X231" s="49"/>
      <c r="Y231" s="49"/>
      <c r="Z231" s="49"/>
      <c r="AA231" s="49"/>
      <c r="AB231" s="42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42"/>
      <c r="AQ231" s="42"/>
      <c r="AR231" s="42"/>
      <c r="AS231" s="42"/>
      <c r="AT231" s="42"/>
      <c r="AU231" s="42"/>
      <c r="AV231" s="214"/>
      <c r="AW231" s="214"/>
      <c r="AX231" s="214"/>
      <c r="AY231" s="214"/>
      <c r="AZ231" s="214"/>
      <c r="BA231" s="214"/>
      <c r="BB231" s="214"/>
      <c r="BC231" s="214"/>
    </row>
    <row r="232" ht="20.25" customHeight="1">
      <c r="B232" s="41"/>
      <c r="C232" s="42"/>
      <c r="D232" s="69"/>
      <c r="E232" s="44"/>
      <c r="F232" s="45"/>
      <c r="G232" s="201"/>
      <c r="H232" s="202"/>
      <c r="I232" s="203"/>
      <c r="J232" s="204"/>
      <c r="K232" s="46"/>
      <c r="L232" s="205"/>
      <c r="M232" s="206"/>
      <c r="N232" s="207"/>
      <c r="O232" s="208"/>
      <c r="P232" s="209"/>
      <c r="Q232" s="210"/>
      <c r="R232" s="211"/>
      <c r="S232" s="212"/>
      <c r="T232" s="213"/>
      <c r="U232" s="45"/>
      <c r="V232" s="49"/>
      <c r="W232" s="49"/>
      <c r="X232" s="49"/>
      <c r="Y232" s="49"/>
      <c r="Z232" s="49"/>
      <c r="AA232" s="49"/>
      <c r="AB232" s="42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42"/>
      <c r="AQ232" s="42"/>
      <c r="AR232" s="42"/>
      <c r="AS232" s="42"/>
      <c r="AT232" s="42"/>
      <c r="AU232" s="42"/>
      <c r="AV232" s="214"/>
      <c r="AW232" s="214"/>
      <c r="AX232" s="214"/>
      <c r="AY232" s="214"/>
      <c r="AZ232" s="214"/>
      <c r="BA232" s="214"/>
      <c r="BB232" s="214"/>
      <c r="BC232" s="214"/>
    </row>
    <row r="233" ht="20.25" customHeight="1">
      <c r="B233" s="41"/>
      <c r="C233" s="42"/>
      <c r="D233" s="69"/>
      <c r="E233" s="44"/>
      <c r="F233" s="45"/>
      <c r="G233" s="201"/>
      <c r="H233" s="202"/>
      <c r="I233" s="203"/>
      <c r="J233" s="204"/>
      <c r="K233" s="46"/>
      <c r="L233" s="205"/>
      <c r="M233" s="206"/>
      <c r="N233" s="207"/>
      <c r="O233" s="208"/>
      <c r="P233" s="209"/>
      <c r="Q233" s="210"/>
      <c r="R233" s="211"/>
      <c r="S233" s="212"/>
      <c r="T233" s="213"/>
      <c r="U233" s="45"/>
      <c r="V233" s="49"/>
      <c r="W233" s="49"/>
      <c r="X233" s="49"/>
      <c r="Y233" s="49"/>
      <c r="Z233" s="49"/>
      <c r="AA233" s="49"/>
      <c r="AB233" s="42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42"/>
      <c r="AQ233" s="42"/>
      <c r="AR233" s="42"/>
      <c r="AS233" s="42"/>
      <c r="AT233" s="42"/>
      <c r="AU233" s="42"/>
      <c r="AV233" s="214"/>
      <c r="AW233" s="214"/>
      <c r="AX233" s="214"/>
      <c r="AY233" s="214"/>
      <c r="AZ233" s="214"/>
      <c r="BA233" s="214"/>
      <c r="BB233" s="214"/>
      <c r="BC233" s="214"/>
    </row>
    <row r="234" ht="20.25" customHeight="1">
      <c r="B234" s="41"/>
      <c r="C234" s="42"/>
      <c r="D234" s="69"/>
      <c r="E234" s="44"/>
      <c r="F234" s="45"/>
      <c r="G234" s="201"/>
      <c r="H234" s="202"/>
      <c r="I234" s="203"/>
      <c r="J234" s="204"/>
      <c r="K234" s="46"/>
      <c r="L234" s="205"/>
      <c r="M234" s="206"/>
      <c r="N234" s="207"/>
      <c r="O234" s="208"/>
      <c r="P234" s="209"/>
      <c r="Q234" s="210"/>
      <c r="R234" s="211"/>
      <c r="S234" s="212"/>
      <c r="T234" s="213"/>
      <c r="U234" s="45"/>
      <c r="V234" s="49"/>
      <c r="W234" s="49"/>
      <c r="X234" s="49"/>
      <c r="Y234" s="49"/>
      <c r="Z234" s="49"/>
      <c r="AA234" s="49"/>
      <c r="AB234" s="42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42"/>
      <c r="AQ234" s="42"/>
      <c r="AR234" s="42"/>
      <c r="AS234" s="42"/>
      <c r="AT234" s="42"/>
      <c r="AU234" s="42"/>
      <c r="AV234" s="214"/>
      <c r="AW234" s="214"/>
      <c r="AX234" s="214"/>
      <c r="AY234" s="214"/>
      <c r="AZ234" s="214"/>
      <c r="BA234" s="214"/>
      <c r="BB234" s="214"/>
      <c r="BC234" s="214"/>
    </row>
    <row r="235" ht="20.25" customHeight="1">
      <c r="B235" s="41"/>
      <c r="C235" s="42"/>
      <c r="D235" s="69"/>
      <c r="E235" s="44"/>
      <c r="F235" s="45"/>
      <c r="G235" s="201"/>
      <c r="H235" s="202"/>
      <c r="I235" s="203"/>
      <c r="J235" s="204"/>
      <c r="K235" s="46"/>
      <c r="L235" s="205"/>
      <c r="M235" s="206"/>
      <c r="N235" s="207"/>
      <c r="O235" s="208"/>
      <c r="P235" s="209"/>
      <c r="Q235" s="210"/>
      <c r="R235" s="211"/>
      <c r="S235" s="212"/>
      <c r="T235" s="213"/>
      <c r="U235" s="45"/>
      <c r="V235" s="49"/>
      <c r="W235" s="49"/>
      <c r="X235" s="49"/>
      <c r="Y235" s="49"/>
      <c r="Z235" s="49"/>
      <c r="AA235" s="49"/>
      <c r="AB235" s="42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42"/>
      <c r="AQ235" s="42"/>
      <c r="AR235" s="42"/>
      <c r="AS235" s="42"/>
      <c r="AT235" s="42"/>
      <c r="AU235" s="42"/>
      <c r="AV235" s="214"/>
      <c r="AW235" s="214"/>
      <c r="AX235" s="214"/>
      <c r="AY235" s="214"/>
      <c r="AZ235" s="214"/>
      <c r="BA235" s="214"/>
      <c r="BB235" s="214"/>
      <c r="BC235" s="214"/>
    </row>
    <row r="236" ht="20.25" customHeight="1">
      <c r="B236" s="41"/>
      <c r="C236" s="42"/>
      <c r="D236" s="69"/>
      <c r="E236" s="44"/>
      <c r="F236" s="45"/>
      <c r="G236" s="201"/>
      <c r="H236" s="202"/>
      <c r="I236" s="203"/>
      <c r="J236" s="204"/>
      <c r="K236" s="46"/>
      <c r="L236" s="205"/>
      <c r="M236" s="206"/>
      <c r="N236" s="207"/>
      <c r="O236" s="208"/>
      <c r="P236" s="209"/>
      <c r="Q236" s="210"/>
      <c r="R236" s="211"/>
      <c r="S236" s="212"/>
      <c r="T236" s="213"/>
      <c r="U236" s="45"/>
      <c r="V236" s="49"/>
      <c r="W236" s="49"/>
      <c r="X236" s="49"/>
      <c r="Y236" s="49"/>
      <c r="Z236" s="49"/>
      <c r="AA236" s="49"/>
      <c r="AB236" s="42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42"/>
      <c r="AQ236" s="42"/>
      <c r="AR236" s="42"/>
      <c r="AS236" s="42"/>
      <c r="AT236" s="42"/>
      <c r="AU236" s="42"/>
      <c r="AV236" s="214"/>
      <c r="AW236" s="214"/>
      <c r="AX236" s="214"/>
      <c r="AY236" s="214"/>
      <c r="AZ236" s="214"/>
      <c r="BA236" s="214"/>
      <c r="BB236" s="214"/>
      <c r="BC236" s="214"/>
    </row>
    <row r="237" ht="20.25" customHeight="1">
      <c r="B237" s="41"/>
      <c r="C237" s="42"/>
      <c r="D237" s="69"/>
      <c r="E237" s="44"/>
      <c r="F237" s="45"/>
      <c r="G237" s="201"/>
      <c r="H237" s="202"/>
      <c r="I237" s="203"/>
      <c r="J237" s="204"/>
      <c r="K237" s="46"/>
      <c r="L237" s="205"/>
      <c r="M237" s="206"/>
      <c r="N237" s="207"/>
      <c r="O237" s="208"/>
      <c r="P237" s="209"/>
      <c r="Q237" s="210"/>
      <c r="R237" s="211"/>
      <c r="S237" s="212"/>
      <c r="T237" s="213"/>
      <c r="U237" s="45"/>
      <c r="V237" s="49"/>
      <c r="W237" s="49"/>
      <c r="X237" s="49"/>
      <c r="Y237" s="49"/>
      <c r="Z237" s="49"/>
      <c r="AA237" s="49"/>
      <c r="AB237" s="42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42"/>
      <c r="AQ237" s="42"/>
      <c r="AR237" s="42"/>
      <c r="AS237" s="42"/>
      <c r="AT237" s="42"/>
      <c r="AU237" s="42"/>
      <c r="AV237" s="214"/>
      <c r="AW237" s="214"/>
      <c r="AX237" s="214"/>
      <c r="AY237" s="214"/>
      <c r="AZ237" s="214"/>
      <c r="BA237" s="214"/>
      <c r="BB237" s="214"/>
      <c r="BC237" s="214"/>
    </row>
    <row r="238" ht="20.25" customHeight="1">
      <c r="B238" s="41"/>
      <c r="C238" s="42"/>
      <c r="D238" s="69"/>
      <c r="E238" s="44"/>
      <c r="F238" s="45"/>
      <c r="G238" s="201"/>
      <c r="H238" s="202"/>
      <c r="I238" s="203"/>
      <c r="J238" s="204"/>
      <c r="K238" s="46"/>
      <c r="L238" s="205"/>
      <c r="M238" s="206"/>
      <c r="N238" s="207"/>
      <c r="O238" s="208"/>
      <c r="P238" s="209"/>
      <c r="Q238" s="210"/>
      <c r="R238" s="211"/>
      <c r="S238" s="212"/>
      <c r="T238" s="213"/>
      <c r="U238" s="45"/>
      <c r="V238" s="49"/>
      <c r="W238" s="49"/>
      <c r="X238" s="49"/>
      <c r="Y238" s="49"/>
      <c r="Z238" s="49"/>
      <c r="AA238" s="49"/>
      <c r="AB238" s="42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42"/>
      <c r="AQ238" s="42"/>
      <c r="AR238" s="42"/>
      <c r="AS238" s="42"/>
      <c r="AT238" s="42"/>
      <c r="AU238" s="42"/>
      <c r="AV238" s="214"/>
      <c r="AW238" s="214"/>
      <c r="AX238" s="214"/>
      <c r="AY238" s="214"/>
      <c r="AZ238" s="214"/>
      <c r="BA238" s="214"/>
      <c r="BB238" s="214"/>
      <c r="BC238" s="214"/>
    </row>
    <row r="239" ht="20.25" customHeight="1">
      <c r="B239" s="41"/>
      <c r="C239" s="42"/>
      <c r="D239" s="69"/>
      <c r="E239" s="44"/>
      <c r="F239" s="45"/>
      <c r="G239" s="201"/>
      <c r="H239" s="202"/>
      <c r="I239" s="203"/>
      <c r="J239" s="204"/>
      <c r="K239" s="46"/>
      <c r="L239" s="205"/>
      <c r="M239" s="206"/>
      <c r="N239" s="207"/>
      <c r="O239" s="208"/>
      <c r="P239" s="209"/>
      <c r="Q239" s="210"/>
      <c r="R239" s="211"/>
      <c r="S239" s="212"/>
      <c r="T239" s="213"/>
      <c r="U239" s="45"/>
      <c r="V239" s="49"/>
      <c r="W239" s="49"/>
      <c r="X239" s="49"/>
      <c r="Y239" s="49"/>
      <c r="Z239" s="49"/>
      <c r="AA239" s="49"/>
      <c r="AB239" s="42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42"/>
      <c r="AQ239" s="42"/>
      <c r="AR239" s="42"/>
      <c r="AS239" s="42"/>
      <c r="AT239" s="42"/>
      <c r="AU239" s="42"/>
      <c r="AV239" s="214"/>
      <c r="AW239" s="214"/>
      <c r="AX239" s="214"/>
      <c r="AY239" s="214"/>
      <c r="AZ239" s="214"/>
      <c r="BA239" s="214"/>
      <c r="BB239" s="214"/>
      <c r="BC239" s="214"/>
    </row>
    <row r="240" ht="20.25" customHeight="1">
      <c r="B240" s="41"/>
      <c r="C240" s="42"/>
      <c r="D240" s="69"/>
      <c r="E240" s="44"/>
      <c r="F240" s="45"/>
      <c r="G240" s="201"/>
      <c r="H240" s="202"/>
      <c r="I240" s="203"/>
      <c r="J240" s="204"/>
      <c r="K240" s="46"/>
      <c r="L240" s="205"/>
      <c r="M240" s="206"/>
      <c r="N240" s="207"/>
      <c r="O240" s="208"/>
      <c r="P240" s="209"/>
      <c r="Q240" s="210"/>
      <c r="R240" s="211"/>
      <c r="S240" s="212"/>
      <c r="T240" s="213"/>
      <c r="U240" s="45"/>
      <c r="V240" s="49"/>
      <c r="W240" s="49"/>
      <c r="X240" s="49"/>
      <c r="Y240" s="49"/>
      <c r="Z240" s="49"/>
      <c r="AA240" s="49"/>
      <c r="AB240" s="42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42"/>
      <c r="AQ240" s="42"/>
      <c r="AR240" s="42"/>
      <c r="AS240" s="42"/>
      <c r="AT240" s="42"/>
      <c r="AU240" s="42"/>
      <c r="AV240" s="214"/>
      <c r="AW240" s="214"/>
      <c r="AX240" s="214"/>
      <c r="AY240" s="214"/>
      <c r="AZ240" s="214"/>
      <c r="BA240" s="214"/>
      <c r="BB240" s="214"/>
      <c r="BC240" s="214"/>
    </row>
    <row r="241" ht="20.25" customHeight="1">
      <c r="B241" s="41"/>
      <c r="C241" s="42"/>
      <c r="D241" s="69"/>
      <c r="E241" s="44"/>
      <c r="F241" s="45"/>
      <c r="G241" s="201"/>
      <c r="H241" s="202"/>
      <c r="I241" s="203"/>
      <c r="J241" s="204"/>
      <c r="K241" s="46"/>
      <c r="L241" s="205"/>
      <c r="M241" s="206"/>
      <c r="N241" s="207"/>
      <c r="O241" s="208"/>
      <c r="P241" s="209"/>
      <c r="Q241" s="210"/>
      <c r="R241" s="211"/>
      <c r="S241" s="212"/>
      <c r="T241" s="213"/>
      <c r="U241" s="45"/>
      <c r="V241" s="49"/>
      <c r="W241" s="49"/>
      <c r="X241" s="49"/>
      <c r="Y241" s="49"/>
      <c r="Z241" s="49"/>
      <c r="AA241" s="49"/>
      <c r="AB241" s="42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42"/>
      <c r="AQ241" s="42"/>
      <c r="AR241" s="42"/>
      <c r="AS241" s="42"/>
      <c r="AT241" s="42"/>
      <c r="AU241" s="42"/>
      <c r="AV241" s="214"/>
      <c r="AW241" s="214"/>
      <c r="AX241" s="214"/>
      <c r="AY241" s="214"/>
      <c r="AZ241" s="214"/>
      <c r="BA241" s="214"/>
      <c r="BB241" s="214"/>
      <c r="BC241" s="214"/>
    </row>
    <row r="242" ht="20.25" customHeight="1">
      <c r="B242" s="41"/>
      <c r="C242" s="42"/>
      <c r="D242" s="69"/>
      <c r="E242" s="44"/>
      <c r="F242" s="45"/>
      <c r="G242" s="201"/>
      <c r="H242" s="202"/>
      <c r="I242" s="203"/>
      <c r="J242" s="204"/>
      <c r="K242" s="46"/>
      <c r="L242" s="205"/>
      <c r="M242" s="206"/>
      <c r="N242" s="207"/>
      <c r="O242" s="208"/>
      <c r="P242" s="209"/>
      <c r="Q242" s="210"/>
      <c r="R242" s="211"/>
      <c r="S242" s="212"/>
      <c r="T242" s="213"/>
      <c r="U242" s="45"/>
      <c r="V242" s="49"/>
      <c r="W242" s="49"/>
      <c r="X242" s="49"/>
      <c r="Y242" s="49"/>
      <c r="Z242" s="49"/>
      <c r="AA242" s="49"/>
      <c r="AB242" s="42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42"/>
      <c r="AQ242" s="42"/>
      <c r="AR242" s="42"/>
      <c r="AS242" s="42"/>
      <c r="AT242" s="42"/>
      <c r="AU242" s="42"/>
      <c r="AV242" s="214"/>
      <c r="AW242" s="214"/>
      <c r="AX242" s="214"/>
      <c r="AY242" s="214"/>
      <c r="AZ242" s="214"/>
      <c r="BA242" s="214"/>
      <c r="BB242" s="214"/>
      <c r="BC242" s="214"/>
    </row>
    <row r="243" ht="20.25" customHeight="1">
      <c r="B243" s="41"/>
      <c r="C243" s="42"/>
      <c r="D243" s="69"/>
      <c r="E243" s="44"/>
      <c r="F243" s="45"/>
      <c r="G243" s="201"/>
      <c r="H243" s="202"/>
      <c r="I243" s="203"/>
      <c r="J243" s="204"/>
      <c r="K243" s="46"/>
      <c r="L243" s="205"/>
      <c r="M243" s="206"/>
      <c r="N243" s="207"/>
      <c r="O243" s="208"/>
      <c r="P243" s="209"/>
      <c r="Q243" s="210"/>
      <c r="R243" s="211"/>
      <c r="S243" s="212"/>
      <c r="T243" s="213"/>
      <c r="U243" s="45"/>
      <c r="V243" s="49"/>
      <c r="W243" s="49"/>
      <c r="X243" s="49"/>
      <c r="Y243" s="49"/>
      <c r="Z243" s="49"/>
      <c r="AA243" s="49"/>
      <c r="AB243" s="42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42"/>
      <c r="AQ243" s="42"/>
      <c r="AR243" s="42"/>
      <c r="AS243" s="42"/>
      <c r="AT243" s="42"/>
      <c r="AU243" s="42"/>
      <c r="AV243" s="214"/>
      <c r="AW243" s="214"/>
      <c r="AX243" s="214"/>
      <c r="AY243" s="214"/>
      <c r="AZ243" s="214"/>
      <c r="BA243" s="214"/>
      <c r="BB243" s="214"/>
      <c r="BC243" s="214"/>
    </row>
    <row r="244" ht="20.25" customHeight="1">
      <c r="B244" s="41"/>
      <c r="C244" s="42"/>
      <c r="D244" s="69"/>
      <c r="E244" s="44"/>
      <c r="F244" s="45"/>
      <c r="G244" s="201"/>
      <c r="H244" s="202"/>
      <c r="I244" s="203"/>
      <c r="J244" s="204"/>
      <c r="K244" s="46"/>
      <c r="L244" s="205"/>
      <c r="M244" s="206"/>
      <c r="N244" s="207"/>
      <c r="O244" s="208"/>
      <c r="P244" s="209"/>
      <c r="Q244" s="210"/>
      <c r="R244" s="211"/>
      <c r="S244" s="212"/>
      <c r="T244" s="213"/>
      <c r="U244" s="45"/>
      <c r="V244" s="49"/>
      <c r="W244" s="49"/>
      <c r="X244" s="49"/>
      <c r="Y244" s="49"/>
      <c r="Z244" s="49"/>
      <c r="AA244" s="49"/>
      <c r="AB244" s="42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42"/>
      <c r="AQ244" s="42"/>
      <c r="AR244" s="42"/>
      <c r="AS244" s="42"/>
      <c r="AT244" s="42"/>
      <c r="AU244" s="42"/>
      <c r="AV244" s="214"/>
      <c r="AW244" s="214"/>
      <c r="AX244" s="214"/>
      <c r="AY244" s="214"/>
      <c r="AZ244" s="214"/>
      <c r="BA244" s="214"/>
      <c r="BB244" s="214"/>
      <c r="BC244" s="214"/>
    </row>
    <row r="245" ht="20.25" customHeight="1">
      <c r="B245" s="41"/>
      <c r="C245" s="42"/>
      <c r="D245" s="69"/>
      <c r="E245" s="44"/>
      <c r="F245" s="45"/>
      <c r="G245" s="201"/>
      <c r="H245" s="202"/>
      <c r="I245" s="203"/>
      <c r="J245" s="204"/>
      <c r="K245" s="46"/>
      <c r="L245" s="205"/>
      <c r="M245" s="206"/>
      <c r="N245" s="207"/>
      <c r="O245" s="208"/>
      <c r="P245" s="209"/>
      <c r="Q245" s="210"/>
      <c r="R245" s="211"/>
      <c r="S245" s="212"/>
      <c r="T245" s="213"/>
      <c r="U245" s="45"/>
      <c r="V245" s="49"/>
      <c r="W245" s="49"/>
      <c r="X245" s="49"/>
      <c r="Y245" s="49"/>
      <c r="Z245" s="49"/>
      <c r="AA245" s="49"/>
      <c r="AB245" s="42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42"/>
      <c r="AQ245" s="42"/>
      <c r="AR245" s="42"/>
      <c r="AS245" s="42"/>
      <c r="AT245" s="42"/>
      <c r="AU245" s="42"/>
      <c r="AV245" s="214"/>
      <c r="AW245" s="214"/>
      <c r="AX245" s="214"/>
      <c r="AY245" s="214"/>
      <c r="AZ245" s="214"/>
      <c r="BA245" s="214"/>
      <c r="BB245" s="214"/>
      <c r="BC245" s="214"/>
    </row>
    <row r="246" ht="20.25" customHeight="1">
      <c r="B246" s="41"/>
      <c r="C246" s="42"/>
      <c r="D246" s="69"/>
      <c r="E246" s="44"/>
      <c r="F246" s="45"/>
      <c r="G246" s="201"/>
      <c r="H246" s="202"/>
      <c r="I246" s="203"/>
      <c r="J246" s="204"/>
      <c r="K246" s="46"/>
      <c r="L246" s="205"/>
      <c r="M246" s="206"/>
      <c r="N246" s="207"/>
      <c r="O246" s="208"/>
      <c r="P246" s="209"/>
      <c r="Q246" s="210"/>
      <c r="R246" s="211"/>
      <c r="S246" s="212"/>
      <c r="T246" s="213"/>
      <c r="U246" s="45"/>
      <c r="V246" s="49"/>
      <c r="W246" s="49"/>
      <c r="X246" s="49"/>
      <c r="Y246" s="49"/>
      <c r="Z246" s="49"/>
      <c r="AA246" s="49"/>
      <c r="AB246" s="42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42"/>
      <c r="AQ246" s="42"/>
      <c r="AR246" s="42"/>
      <c r="AS246" s="42"/>
      <c r="AT246" s="42"/>
      <c r="AU246" s="42"/>
      <c r="AV246" s="214"/>
      <c r="AW246" s="214"/>
      <c r="AX246" s="214"/>
      <c r="AY246" s="214"/>
      <c r="AZ246" s="214"/>
      <c r="BA246" s="214"/>
      <c r="BB246" s="214"/>
      <c r="BC246" s="214"/>
    </row>
    <row r="247" ht="20.25" customHeight="1">
      <c r="B247" s="41"/>
      <c r="C247" s="42"/>
      <c r="D247" s="69"/>
      <c r="E247" s="44"/>
      <c r="F247" s="45"/>
      <c r="G247" s="201"/>
      <c r="H247" s="202"/>
      <c r="I247" s="203"/>
      <c r="J247" s="204"/>
      <c r="K247" s="46"/>
      <c r="L247" s="205"/>
      <c r="M247" s="206"/>
      <c r="N247" s="207"/>
      <c r="O247" s="208"/>
      <c r="P247" s="209"/>
      <c r="Q247" s="210"/>
      <c r="R247" s="211"/>
      <c r="S247" s="212"/>
      <c r="T247" s="213"/>
      <c r="U247" s="45"/>
      <c r="V247" s="49"/>
      <c r="W247" s="49"/>
      <c r="X247" s="49"/>
      <c r="Y247" s="49"/>
      <c r="Z247" s="49"/>
      <c r="AA247" s="49"/>
      <c r="AB247" s="42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42"/>
      <c r="AQ247" s="42"/>
      <c r="AR247" s="42"/>
      <c r="AS247" s="42"/>
      <c r="AT247" s="42"/>
      <c r="AU247" s="42"/>
      <c r="AV247" s="214"/>
      <c r="AW247" s="214"/>
      <c r="AX247" s="214"/>
      <c r="AY247" s="214"/>
      <c r="AZ247" s="214"/>
      <c r="BA247" s="214"/>
      <c r="BB247" s="214"/>
      <c r="BC247" s="214"/>
    </row>
    <row r="248" ht="20.25" customHeight="1">
      <c r="B248" s="41"/>
      <c r="C248" s="42"/>
      <c r="D248" s="69"/>
      <c r="E248" s="44"/>
      <c r="F248" s="45"/>
      <c r="G248" s="201"/>
      <c r="H248" s="202"/>
      <c r="I248" s="203"/>
      <c r="J248" s="204"/>
      <c r="K248" s="46"/>
      <c r="L248" s="205"/>
      <c r="M248" s="206"/>
      <c r="N248" s="207"/>
      <c r="O248" s="208"/>
      <c r="P248" s="209"/>
      <c r="Q248" s="210"/>
      <c r="R248" s="211"/>
      <c r="S248" s="212"/>
      <c r="T248" s="213"/>
      <c r="U248" s="45"/>
      <c r="V248" s="49"/>
      <c r="W248" s="49"/>
      <c r="X248" s="49"/>
      <c r="Y248" s="49"/>
      <c r="Z248" s="49"/>
      <c r="AA248" s="49"/>
      <c r="AB248" s="42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42"/>
      <c r="AQ248" s="42"/>
      <c r="AR248" s="42"/>
      <c r="AS248" s="42"/>
      <c r="AT248" s="42"/>
      <c r="AU248" s="42"/>
      <c r="AV248" s="214"/>
      <c r="AW248" s="214"/>
      <c r="AX248" s="214"/>
      <c r="AY248" s="214"/>
      <c r="AZ248" s="214"/>
      <c r="BA248" s="214"/>
      <c r="BB248" s="214"/>
      <c r="BC248" s="214"/>
    </row>
    <row r="249" ht="20.25" customHeight="1">
      <c r="B249" s="41"/>
      <c r="C249" s="42"/>
      <c r="D249" s="69"/>
      <c r="E249" s="44"/>
      <c r="F249" s="45"/>
      <c r="G249" s="201"/>
      <c r="H249" s="202"/>
      <c r="I249" s="203"/>
      <c r="J249" s="204"/>
      <c r="K249" s="46"/>
      <c r="L249" s="205"/>
      <c r="M249" s="206"/>
      <c r="N249" s="207"/>
      <c r="O249" s="208"/>
      <c r="P249" s="209"/>
      <c r="Q249" s="210"/>
      <c r="R249" s="211"/>
      <c r="S249" s="212"/>
      <c r="T249" s="213"/>
      <c r="U249" s="45"/>
      <c r="V249" s="49"/>
      <c r="W249" s="49"/>
      <c r="X249" s="49"/>
      <c r="Y249" s="49"/>
      <c r="Z249" s="49"/>
      <c r="AA249" s="49"/>
      <c r="AB249" s="42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42"/>
      <c r="AQ249" s="42"/>
      <c r="AR249" s="42"/>
      <c r="AS249" s="42"/>
      <c r="AT249" s="42"/>
      <c r="AU249" s="42"/>
      <c r="AV249" s="214"/>
      <c r="AW249" s="214"/>
      <c r="AX249" s="214"/>
      <c r="AY249" s="214"/>
      <c r="AZ249" s="214"/>
      <c r="BA249" s="214"/>
      <c r="BB249" s="214"/>
      <c r="BC249" s="214"/>
    </row>
    <row r="250" ht="20.25" customHeight="1">
      <c r="B250" s="41"/>
      <c r="C250" s="42"/>
      <c r="D250" s="69"/>
      <c r="E250" s="44"/>
      <c r="F250" s="45"/>
      <c r="G250" s="201"/>
      <c r="H250" s="202"/>
      <c r="I250" s="203"/>
      <c r="J250" s="204"/>
      <c r="K250" s="46"/>
      <c r="L250" s="205"/>
      <c r="M250" s="206"/>
      <c r="N250" s="207"/>
      <c r="O250" s="208"/>
      <c r="P250" s="209"/>
      <c r="Q250" s="210"/>
      <c r="R250" s="211"/>
      <c r="S250" s="212"/>
      <c r="T250" s="213"/>
      <c r="U250" s="45"/>
      <c r="V250" s="49"/>
      <c r="W250" s="49"/>
      <c r="X250" s="49"/>
      <c r="Y250" s="49"/>
      <c r="Z250" s="49"/>
      <c r="AA250" s="49"/>
      <c r="AB250" s="42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42"/>
      <c r="AQ250" s="42"/>
      <c r="AR250" s="42"/>
      <c r="AS250" s="42"/>
      <c r="AT250" s="42"/>
      <c r="AU250" s="42"/>
      <c r="AV250" s="214"/>
      <c r="AW250" s="214"/>
      <c r="AX250" s="214"/>
      <c r="AY250" s="214"/>
      <c r="AZ250" s="214"/>
      <c r="BA250" s="214"/>
      <c r="BB250" s="214"/>
      <c r="BC250" s="214"/>
    </row>
    <row r="251" ht="20.25" customHeight="1">
      <c r="B251" s="41"/>
      <c r="C251" s="42"/>
      <c r="D251" s="69"/>
      <c r="E251" s="44"/>
      <c r="F251" s="45"/>
      <c r="G251" s="201"/>
      <c r="H251" s="202"/>
      <c r="I251" s="203"/>
      <c r="J251" s="204"/>
      <c r="K251" s="46"/>
      <c r="L251" s="205"/>
      <c r="M251" s="206"/>
      <c r="N251" s="207"/>
      <c r="O251" s="208"/>
      <c r="P251" s="209"/>
      <c r="Q251" s="210"/>
      <c r="R251" s="211"/>
      <c r="S251" s="212"/>
      <c r="T251" s="213"/>
      <c r="U251" s="45"/>
      <c r="V251" s="49"/>
      <c r="W251" s="49"/>
      <c r="X251" s="49"/>
      <c r="Y251" s="49"/>
      <c r="Z251" s="49"/>
      <c r="AA251" s="49"/>
      <c r="AB251" s="42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42"/>
      <c r="AQ251" s="42"/>
      <c r="AR251" s="42"/>
      <c r="AS251" s="42"/>
      <c r="AT251" s="42"/>
      <c r="AU251" s="42"/>
      <c r="AV251" s="214"/>
      <c r="AW251" s="214"/>
      <c r="AX251" s="214"/>
      <c r="AY251" s="214"/>
      <c r="AZ251" s="214"/>
      <c r="BA251" s="214"/>
      <c r="BB251" s="214"/>
      <c r="BC251" s="214"/>
    </row>
    <row r="252" ht="20.25" customHeight="1">
      <c r="B252" s="41"/>
      <c r="C252" s="42"/>
      <c r="D252" s="69"/>
      <c r="E252" s="44"/>
      <c r="F252" s="45"/>
      <c r="G252" s="201"/>
      <c r="H252" s="202"/>
      <c r="I252" s="203"/>
      <c r="J252" s="204"/>
      <c r="K252" s="46"/>
      <c r="L252" s="205"/>
      <c r="M252" s="206"/>
      <c r="N252" s="207"/>
      <c r="O252" s="208"/>
      <c r="P252" s="209"/>
      <c r="Q252" s="210"/>
      <c r="R252" s="211"/>
      <c r="S252" s="212"/>
      <c r="T252" s="213"/>
      <c r="U252" s="45"/>
      <c r="V252" s="49"/>
      <c r="W252" s="49"/>
      <c r="X252" s="49"/>
      <c r="Y252" s="49"/>
      <c r="Z252" s="49"/>
      <c r="AA252" s="49"/>
      <c r="AB252" s="42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42"/>
      <c r="AQ252" s="42"/>
      <c r="AR252" s="42"/>
      <c r="AS252" s="42"/>
      <c r="AT252" s="42"/>
      <c r="AU252" s="42"/>
      <c r="AV252" s="214"/>
      <c r="AW252" s="214"/>
      <c r="AX252" s="214"/>
      <c r="AY252" s="214"/>
      <c r="AZ252" s="214"/>
      <c r="BA252" s="214"/>
      <c r="BB252" s="214"/>
      <c r="BC252" s="214"/>
    </row>
    <row r="253" ht="20.25" customHeight="1">
      <c r="B253" s="41"/>
      <c r="C253" s="42"/>
      <c r="D253" s="69"/>
      <c r="E253" s="44"/>
      <c r="F253" s="45"/>
      <c r="G253" s="201"/>
      <c r="H253" s="202"/>
      <c r="I253" s="203"/>
      <c r="J253" s="204"/>
      <c r="K253" s="46"/>
      <c r="L253" s="205"/>
      <c r="M253" s="206"/>
      <c r="N253" s="207"/>
      <c r="O253" s="208"/>
      <c r="P253" s="209"/>
      <c r="Q253" s="210"/>
      <c r="R253" s="211"/>
      <c r="S253" s="212"/>
      <c r="T253" s="213"/>
      <c r="U253" s="45"/>
      <c r="V253" s="49"/>
      <c r="W253" s="49"/>
      <c r="X253" s="49"/>
      <c r="Y253" s="49"/>
      <c r="Z253" s="49"/>
      <c r="AA253" s="49"/>
      <c r="AB253" s="42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42"/>
      <c r="AQ253" s="42"/>
      <c r="AR253" s="42"/>
      <c r="AS253" s="42"/>
      <c r="AT253" s="42"/>
      <c r="AU253" s="42"/>
      <c r="AV253" s="214"/>
      <c r="AW253" s="214"/>
      <c r="AX253" s="214"/>
      <c r="AY253" s="214"/>
      <c r="AZ253" s="214"/>
      <c r="BA253" s="214"/>
      <c r="BB253" s="214"/>
      <c r="BC253" s="214"/>
    </row>
    <row r="254" ht="20.25" customHeight="1">
      <c r="B254" s="41"/>
      <c r="C254" s="42"/>
      <c r="D254" s="69"/>
      <c r="E254" s="44"/>
      <c r="F254" s="45"/>
      <c r="G254" s="201"/>
      <c r="H254" s="202"/>
      <c r="I254" s="203"/>
      <c r="J254" s="204"/>
      <c r="K254" s="46"/>
      <c r="L254" s="205"/>
      <c r="M254" s="206"/>
      <c r="N254" s="207"/>
      <c r="O254" s="208"/>
      <c r="P254" s="209"/>
      <c r="Q254" s="210"/>
      <c r="R254" s="211"/>
      <c r="S254" s="212"/>
      <c r="T254" s="213"/>
      <c r="U254" s="45"/>
      <c r="V254" s="49"/>
      <c r="W254" s="49"/>
      <c r="X254" s="49"/>
      <c r="Y254" s="49"/>
      <c r="Z254" s="49"/>
      <c r="AA254" s="49"/>
      <c r="AB254" s="42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42"/>
      <c r="AQ254" s="42"/>
      <c r="AR254" s="42"/>
      <c r="AS254" s="42"/>
      <c r="AT254" s="42"/>
      <c r="AU254" s="42"/>
      <c r="AV254" s="214"/>
      <c r="AW254" s="214"/>
      <c r="AX254" s="214"/>
      <c r="AY254" s="214"/>
      <c r="AZ254" s="214"/>
      <c r="BA254" s="214"/>
      <c r="BB254" s="214"/>
      <c r="BC254" s="214"/>
    </row>
    <row r="255" ht="20.25" customHeight="1">
      <c r="B255" s="41"/>
      <c r="C255" s="42"/>
      <c r="D255" s="69"/>
      <c r="E255" s="44"/>
      <c r="F255" s="45"/>
      <c r="G255" s="201"/>
      <c r="H255" s="202"/>
      <c r="I255" s="203"/>
      <c r="J255" s="204"/>
      <c r="K255" s="46"/>
      <c r="L255" s="205"/>
      <c r="M255" s="206"/>
      <c r="N255" s="207"/>
      <c r="O255" s="208"/>
      <c r="P255" s="209"/>
      <c r="Q255" s="210"/>
      <c r="R255" s="211"/>
      <c r="S255" s="212"/>
      <c r="T255" s="213"/>
      <c r="U255" s="45"/>
      <c r="V255" s="49"/>
      <c r="W255" s="49"/>
      <c r="X255" s="49"/>
      <c r="Y255" s="49"/>
      <c r="Z255" s="49"/>
      <c r="AA255" s="49"/>
      <c r="AB255" s="42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42"/>
      <c r="AQ255" s="42"/>
      <c r="AR255" s="42"/>
      <c r="AS255" s="42"/>
      <c r="AT255" s="42"/>
      <c r="AU255" s="42"/>
      <c r="AV255" s="214"/>
      <c r="AW255" s="214"/>
      <c r="AX255" s="214"/>
      <c r="AY255" s="214"/>
      <c r="AZ255" s="214"/>
      <c r="BA255" s="214"/>
      <c r="BB255" s="214"/>
      <c r="BC255" s="214"/>
    </row>
    <row r="256" ht="20.25" customHeight="1">
      <c r="B256" s="41"/>
      <c r="C256" s="42"/>
      <c r="D256" s="69"/>
      <c r="E256" s="44"/>
      <c r="F256" s="45"/>
      <c r="G256" s="201"/>
      <c r="H256" s="202"/>
      <c r="I256" s="203"/>
      <c r="J256" s="204"/>
      <c r="K256" s="46"/>
      <c r="L256" s="205"/>
      <c r="M256" s="206"/>
      <c r="N256" s="207"/>
      <c r="O256" s="208"/>
      <c r="P256" s="209"/>
      <c r="Q256" s="210"/>
      <c r="R256" s="211"/>
      <c r="S256" s="212"/>
      <c r="T256" s="213"/>
      <c r="U256" s="45"/>
      <c r="V256" s="49"/>
      <c r="W256" s="49"/>
      <c r="X256" s="49"/>
      <c r="Y256" s="49"/>
      <c r="Z256" s="49"/>
      <c r="AA256" s="49"/>
      <c r="AB256" s="42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42"/>
      <c r="AQ256" s="42"/>
      <c r="AR256" s="42"/>
      <c r="AS256" s="42"/>
      <c r="AT256" s="42"/>
      <c r="AU256" s="42"/>
      <c r="AV256" s="214"/>
      <c r="AW256" s="214"/>
      <c r="AX256" s="214"/>
      <c r="AY256" s="214"/>
      <c r="AZ256" s="214"/>
      <c r="BA256" s="214"/>
      <c r="BB256" s="214"/>
      <c r="BC256" s="214"/>
    </row>
    <row r="257" ht="20.25" customHeight="1">
      <c r="B257" s="41"/>
      <c r="C257" s="42"/>
      <c r="D257" s="69"/>
      <c r="E257" s="44"/>
      <c r="F257" s="45"/>
      <c r="G257" s="201"/>
      <c r="H257" s="202"/>
      <c r="I257" s="203"/>
      <c r="J257" s="204"/>
      <c r="K257" s="46"/>
      <c r="L257" s="205"/>
      <c r="M257" s="206"/>
      <c r="N257" s="207"/>
      <c r="O257" s="208"/>
      <c r="P257" s="209"/>
      <c r="Q257" s="210"/>
      <c r="R257" s="211"/>
      <c r="S257" s="212"/>
      <c r="T257" s="213"/>
      <c r="U257" s="45"/>
      <c r="V257" s="49"/>
      <c r="W257" s="49"/>
      <c r="X257" s="49"/>
      <c r="Y257" s="49"/>
      <c r="Z257" s="49"/>
      <c r="AA257" s="49"/>
      <c r="AB257" s="42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42"/>
      <c r="AQ257" s="42"/>
      <c r="AR257" s="42"/>
      <c r="AS257" s="42"/>
      <c r="AT257" s="42"/>
      <c r="AU257" s="42"/>
      <c r="AV257" s="214"/>
      <c r="AW257" s="214"/>
      <c r="AX257" s="214"/>
      <c r="AY257" s="214"/>
      <c r="AZ257" s="214"/>
      <c r="BA257" s="214"/>
      <c r="BB257" s="214"/>
      <c r="BC257" s="214"/>
    </row>
    <row r="258" ht="20.25" customHeight="1">
      <c r="B258" s="41"/>
      <c r="C258" s="42"/>
      <c r="D258" s="69"/>
      <c r="E258" s="44"/>
      <c r="F258" s="45"/>
      <c r="G258" s="201"/>
      <c r="H258" s="202"/>
      <c r="I258" s="203"/>
      <c r="J258" s="204"/>
      <c r="K258" s="46"/>
      <c r="L258" s="205"/>
      <c r="M258" s="206"/>
      <c r="N258" s="207"/>
      <c r="O258" s="208"/>
      <c r="P258" s="209"/>
      <c r="Q258" s="210"/>
      <c r="R258" s="211"/>
      <c r="S258" s="212"/>
      <c r="T258" s="213"/>
      <c r="U258" s="45"/>
      <c r="V258" s="49"/>
      <c r="W258" s="49"/>
      <c r="X258" s="49"/>
      <c r="Y258" s="49"/>
      <c r="Z258" s="49"/>
      <c r="AA258" s="49"/>
      <c r="AB258" s="42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42"/>
      <c r="AQ258" s="42"/>
      <c r="AR258" s="42"/>
      <c r="AS258" s="42"/>
      <c r="AT258" s="42"/>
      <c r="AU258" s="42"/>
      <c r="AV258" s="214"/>
      <c r="AW258" s="214"/>
      <c r="AX258" s="214"/>
      <c r="AY258" s="214"/>
      <c r="AZ258" s="214"/>
      <c r="BA258" s="214"/>
      <c r="BB258" s="214"/>
      <c r="BC258" s="214"/>
    </row>
    <row r="259" ht="20.25" customHeight="1">
      <c r="B259" s="41"/>
      <c r="C259" s="42"/>
      <c r="D259" s="69"/>
      <c r="E259" s="44"/>
      <c r="F259" s="45"/>
      <c r="G259" s="201"/>
      <c r="H259" s="202"/>
      <c r="I259" s="203"/>
      <c r="J259" s="204"/>
      <c r="K259" s="46"/>
      <c r="L259" s="205"/>
      <c r="M259" s="206"/>
      <c r="N259" s="207"/>
      <c r="O259" s="208"/>
      <c r="P259" s="209"/>
      <c r="Q259" s="210"/>
      <c r="R259" s="211"/>
      <c r="S259" s="212"/>
      <c r="T259" s="213"/>
      <c r="U259" s="45"/>
      <c r="V259" s="49"/>
      <c r="W259" s="49"/>
      <c r="X259" s="49"/>
      <c r="Y259" s="49"/>
      <c r="Z259" s="49"/>
      <c r="AA259" s="49"/>
      <c r="AB259" s="42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42"/>
      <c r="AQ259" s="42"/>
      <c r="AR259" s="42"/>
      <c r="AS259" s="42"/>
      <c r="AT259" s="42"/>
      <c r="AU259" s="42"/>
      <c r="AV259" s="214"/>
      <c r="AW259" s="214"/>
      <c r="AX259" s="214"/>
      <c r="AY259" s="214"/>
      <c r="AZ259" s="214"/>
      <c r="BA259" s="214"/>
      <c r="BB259" s="214"/>
      <c r="BC259" s="214"/>
    </row>
    <row r="260" ht="20.25" customHeight="1">
      <c r="B260" s="41"/>
      <c r="C260" s="42"/>
      <c r="D260" s="69"/>
      <c r="E260" s="44"/>
      <c r="F260" s="45"/>
      <c r="G260" s="201"/>
      <c r="H260" s="202"/>
      <c r="I260" s="203"/>
      <c r="J260" s="204"/>
      <c r="K260" s="46"/>
      <c r="L260" s="205"/>
      <c r="M260" s="206"/>
      <c r="N260" s="207"/>
      <c r="O260" s="208"/>
      <c r="P260" s="209"/>
      <c r="Q260" s="210"/>
      <c r="R260" s="211"/>
      <c r="S260" s="212"/>
      <c r="T260" s="213"/>
      <c r="U260" s="45"/>
      <c r="V260" s="49"/>
      <c r="W260" s="49"/>
      <c r="X260" s="49"/>
      <c r="Y260" s="49"/>
      <c r="Z260" s="49"/>
      <c r="AA260" s="49"/>
      <c r="AB260" s="42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42"/>
      <c r="AQ260" s="42"/>
      <c r="AR260" s="42"/>
      <c r="AS260" s="42"/>
      <c r="AT260" s="42"/>
      <c r="AU260" s="42"/>
      <c r="AV260" s="214"/>
      <c r="AW260" s="214"/>
      <c r="AX260" s="214"/>
      <c r="AY260" s="214"/>
      <c r="AZ260" s="214"/>
      <c r="BA260" s="214"/>
      <c r="BB260" s="214"/>
      <c r="BC260" s="214"/>
    </row>
    <row r="261" ht="20.25" customHeight="1">
      <c r="B261" s="41"/>
      <c r="C261" s="42"/>
      <c r="D261" s="69"/>
      <c r="E261" s="44"/>
      <c r="F261" s="45"/>
      <c r="G261" s="201"/>
      <c r="H261" s="202"/>
      <c r="I261" s="203"/>
      <c r="J261" s="204"/>
      <c r="K261" s="46"/>
      <c r="L261" s="205"/>
      <c r="M261" s="206"/>
      <c r="N261" s="207"/>
      <c r="O261" s="208"/>
      <c r="P261" s="209"/>
      <c r="Q261" s="210"/>
      <c r="R261" s="211"/>
      <c r="S261" s="212"/>
      <c r="T261" s="213"/>
      <c r="U261" s="45"/>
      <c r="V261" s="49"/>
      <c r="W261" s="49"/>
      <c r="X261" s="49"/>
      <c r="Y261" s="49"/>
      <c r="Z261" s="49"/>
      <c r="AA261" s="49"/>
      <c r="AB261" s="42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42"/>
      <c r="AQ261" s="42"/>
      <c r="AR261" s="42"/>
      <c r="AS261" s="42"/>
      <c r="AT261" s="42"/>
      <c r="AU261" s="42"/>
      <c r="AV261" s="214"/>
      <c r="AW261" s="214"/>
      <c r="AX261" s="214"/>
      <c r="AY261" s="214"/>
      <c r="AZ261" s="214"/>
      <c r="BA261" s="214"/>
      <c r="BB261" s="214"/>
      <c r="BC261" s="214"/>
    </row>
    <row r="262" ht="20.25" customHeight="1">
      <c r="B262" s="41"/>
      <c r="C262" s="42"/>
      <c r="D262" s="69"/>
      <c r="E262" s="44"/>
      <c r="F262" s="45"/>
      <c r="G262" s="201"/>
      <c r="H262" s="202"/>
      <c r="I262" s="203"/>
      <c r="J262" s="204"/>
      <c r="K262" s="46"/>
      <c r="L262" s="205"/>
      <c r="M262" s="206"/>
      <c r="N262" s="207"/>
      <c r="O262" s="208"/>
      <c r="P262" s="209"/>
      <c r="Q262" s="210"/>
      <c r="R262" s="211"/>
      <c r="S262" s="212"/>
      <c r="T262" s="213"/>
      <c r="U262" s="45"/>
      <c r="V262" s="49"/>
      <c r="W262" s="49"/>
      <c r="X262" s="49"/>
      <c r="Y262" s="49"/>
      <c r="Z262" s="49"/>
      <c r="AA262" s="49"/>
      <c r="AB262" s="42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42"/>
      <c r="AQ262" s="42"/>
      <c r="AR262" s="42"/>
      <c r="AS262" s="42"/>
      <c r="AT262" s="42"/>
      <c r="AU262" s="42"/>
      <c r="AV262" s="214"/>
      <c r="AW262" s="214"/>
      <c r="AX262" s="214"/>
      <c r="AY262" s="214"/>
      <c r="AZ262" s="214"/>
      <c r="BA262" s="214"/>
      <c r="BB262" s="214"/>
      <c r="BC262" s="214"/>
    </row>
    <row r="263" ht="20.25" customHeight="1">
      <c r="B263" s="41"/>
      <c r="C263" s="42"/>
      <c r="D263" s="69"/>
      <c r="E263" s="44"/>
      <c r="F263" s="45"/>
      <c r="G263" s="201"/>
      <c r="H263" s="202"/>
      <c r="I263" s="203"/>
      <c r="J263" s="204"/>
      <c r="K263" s="46"/>
      <c r="L263" s="205"/>
      <c r="M263" s="206"/>
      <c r="N263" s="207"/>
      <c r="O263" s="208"/>
      <c r="P263" s="209"/>
      <c r="Q263" s="210"/>
      <c r="R263" s="211"/>
      <c r="S263" s="212"/>
      <c r="T263" s="213"/>
      <c r="U263" s="45"/>
      <c r="V263" s="49"/>
      <c r="W263" s="49"/>
      <c r="X263" s="49"/>
      <c r="Y263" s="49"/>
      <c r="Z263" s="49"/>
      <c r="AA263" s="49"/>
      <c r="AB263" s="42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42"/>
      <c r="AQ263" s="42"/>
      <c r="AR263" s="42"/>
      <c r="AS263" s="42"/>
      <c r="AT263" s="42"/>
      <c r="AU263" s="42"/>
      <c r="AV263" s="214"/>
      <c r="AW263" s="214"/>
      <c r="AX263" s="214"/>
      <c r="AY263" s="214"/>
      <c r="AZ263" s="214"/>
      <c r="BA263" s="214"/>
      <c r="BB263" s="214"/>
      <c r="BC263" s="214"/>
    </row>
    <row r="264" ht="20.25" customHeight="1">
      <c r="B264" s="41"/>
      <c r="C264" s="42"/>
      <c r="D264" s="69"/>
      <c r="E264" s="44"/>
      <c r="F264" s="45"/>
      <c r="G264" s="201"/>
      <c r="H264" s="202"/>
      <c r="I264" s="203"/>
      <c r="J264" s="204"/>
      <c r="K264" s="46"/>
      <c r="L264" s="205"/>
      <c r="M264" s="206"/>
      <c r="N264" s="207"/>
      <c r="O264" s="208"/>
      <c r="P264" s="209"/>
      <c r="Q264" s="210"/>
      <c r="R264" s="211"/>
      <c r="S264" s="212"/>
      <c r="T264" s="213"/>
      <c r="U264" s="45"/>
      <c r="V264" s="49"/>
      <c r="W264" s="49"/>
      <c r="X264" s="49"/>
      <c r="Y264" s="49"/>
      <c r="Z264" s="49"/>
      <c r="AA264" s="49"/>
      <c r="AB264" s="42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42"/>
      <c r="AQ264" s="42"/>
      <c r="AR264" s="42"/>
      <c r="AS264" s="42"/>
      <c r="AT264" s="42"/>
      <c r="AU264" s="42"/>
      <c r="AV264" s="214"/>
      <c r="AW264" s="214"/>
      <c r="AX264" s="214"/>
      <c r="AY264" s="214"/>
      <c r="AZ264" s="214"/>
      <c r="BA264" s="214"/>
      <c r="BB264" s="214"/>
      <c r="BC264" s="214"/>
    </row>
    <row r="265" ht="20.25" customHeight="1">
      <c r="B265" s="41"/>
      <c r="C265" s="42"/>
      <c r="D265" s="69"/>
      <c r="E265" s="44"/>
      <c r="F265" s="45"/>
      <c r="G265" s="201"/>
      <c r="H265" s="202"/>
      <c r="I265" s="203"/>
      <c r="J265" s="204"/>
      <c r="K265" s="46"/>
      <c r="L265" s="205"/>
      <c r="M265" s="206"/>
      <c r="N265" s="207"/>
      <c r="O265" s="208"/>
      <c r="P265" s="209"/>
      <c r="Q265" s="210"/>
      <c r="R265" s="211"/>
      <c r="S265" s="212"/>
      <c r="T265" s="213"/>
      <c r="U265" s="45"/>
      <c r="V265" s="49"/>
      <c r="W265" s="49"/>
      <c r="X265" s="49"/>
      <c r="Y265" s="49"/>
      <c r="Z265" s="49"/>
      <c r="AA265" s="49"/>
      <c r="AB265" s="42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42"/>
      <c r="AQ265" s="42"/>
      <c r="AR265" s="42"/>
      <c r="AS265" s="42"/>
      <c r="AT265" s="42"/>
      <c r="AU265" s="42"/>
      <c r="AV265" s="214"/>
      <c r="AW265" s="214"/>
      <c r="AX265" s="214"/>
      <c r="AY265" s="214"/>
      <c r="AZ265" s="214"/>
      <c r="BA265" s="214"/>
      <c r="BB265" s="214"/>
      <c r="BC265" s="214"/>
    </row>
    <row r="266" ht="20.25" customHeight="1">
      <c r="B266" s="41"/>
      <c r="C266" s="42"/>
      <c r="D266" s="69"/>
      <c r="E266" s="44"/>
      <c r="F266" s="45"/>
      <c r="G266" s="201"/>
      <c r="H266" s="202"/>
      <c r="I266" s="203"/>
      <c r="J266" s="204"/>
      <c r="K266" s="46"/>
      <c r="L266" s="205"/>
      <c r="M266" s="206"/>
      <c r="N266" s="207"/>
      <c r="O266" s="208"/>
      <c r="P266" s="209"/>
      <c r="Q266" s="210"/>
      <c r="R266" s="211"/>
      <c r="S266" s="212"/>
      <c r="T266" s="213"/>
      <c r="U266" s="45"/>
      <c r="V266" s="49"/>
      <c r="W266" s="49"/>
      <c r="X266" s="49"/>
      <c r="Y266" s="49"/>
      <c r="Z266" s="49"/>
      <c r="AA266" s="49"/>
      <c r="AB266" s="42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42"/>
      <c r="AQ266" s="42"/>
      <c r="AR266" s="42"/>
      <c r="AS266" s="42"/>
      <c r="AT266" s="42"/>
      <c r="AU266" s="42"/>
      <c r="AV266" s="214"/>
      <c r="AW266" s="214"/>
      <c r="AX266" s="214"/>
      <c r="AY266" s="214"/>
      <c r="AZ266" s="214"/>
      <c r="BA266" s="214"/>
      <c r="BB266" s="214"/>
      <c r="BC266" s="214"/>
    </row>
    <row r="267" ht="20.25" customHeight="1">
      <c r="B267" s="41"/>
      <c r="C267" s="42"/>
      <c r="D267" s="69"/>
      <c r="E267" s="44"/>
      <c r="F267" s="45"/>
      <c r="G267" s="201"/>
      <c r="H267" s="202"/>
      <c r="I267" s="203"/>
      <c r="J267" s="204"/>
      <c r="K267" s="46"/>
      <c r="L267" s="205"/>
      <c r="M267" s="206"/>
      <c r="N267" s="207"/>
      <c r="O267" s="208"/>
      <c r="P267" s="209"/>
      <c r="Q267" s="210"/>
      <c r="R267" s="211"/>
      <c r="S267" s="212"/>
      <c r="T267" s="213"/>
      <c r="U267" s="45"/>
      <c r="V267" s="49"/>
      <c r="W267" s="49"/>
      <c r="X267" s="49"/>
      <c r="Y267" s="49"/>
      <c r="Z267" s="49"/>
      <c r="AA267" s="49"/>
      <c r="AB267" s="42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42"/>
      <c r="AQ267" s="42"/>
      <c r="AR267" s="42"/>
      <c r="AS267" s="42"/>
      <c r="AT267" s="42"/>
      <c r="AU267" s="42"/>
      <c r="AV267" s="214"/>
      <c r="AW267" s="214"/>
      <c r="AX267" s="214"/>
      <c r="AY267" s="214"/>
      <c r="AZ267" s="214"/>
      <c r="BA267" s="214"/>
      <c r="BB267" s="214"/>
      <c r="BC267" s="214"/>
    </row>
    <row r="268" ht="20.25" customHeight="1">
      <c r="B268" s="41"/>
      <c r="C268" s="42"/>
      <c r="D268" s="69"/>
      <c r="E268" s="44"/>
      <c r="F268" s="45"/>
      <c r="G268" s="201"/>
      <c r="H268" s="202"/>
      <c r="I268" s="203"/>
      <c r="J268" s="204"/>
      <c r="K268" s="46"/>
      <c r="L268" s="205"/>
      <c r="M268" s="206"/>
      <c r="N268" s="207"/>
      <c r="O268" s="208"/>
      <c r="P268" s="209"/>
      <c r="Q268" s="210"/>
      <c r="R268" s="211"/>
      <c r="S268" s="212"/>
      <c r="T268" s="213"/>
      <c r="U268" s="45"/>
      <c r="V268" s="49"/>
      <c r="W268" s="49"/>
      <c r="X268" s="49"/>
      <c r="Y268" s="49"/>
      <c r="Z268" s="49"/>
      <c r="AA268" s="49"/>
      <c r="AB268" s="42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42"/>
      <c r="AQ268" s="42"/>
      <c r="AR268" s="42"/>
      <c r="AS268" s="42"/>
      <c r="AT268" s="42"/>
      <c r="AU268" s="42"/>
      <c r="AV268" s="214"/>
      <c r="AW268" s="214"/>
      <c r="AX268" s="214"/>
      <c r="AY268" s="214"/>
      <c r="AZ268" s="214"/>
      <c r="BA268" s="214"/>
      <c r="BB268" s="214"/>
      <c r="BC268" s="214"/>
    </row>
    <row r="269" ht="20.25" customHeight="1">
      <c r="B269" s="41"/>
      <c r="C269" s="42"/>
      <c r="D269" s="69"/>
      <c r="E269" s="44"/>
      <c r="F269" s="45"/>
      <c r="G269" s="201"/>
      <c r="H269" s="202"/>
      <c r="I269" s="203"/>
      <c r="J269" s="204"/>
      <c r="K269" s="46"/>
      <c r="L269" s="205"/>
      <c r="M269" s="206"/>
      <c r="N269" s="207"/>
      <c r="O269" s="208"/>
      <c r="P269" s="209"/>
      <c r="Q269" s="210"/>
      <c r="R269" s="211"/>
      <c r="S269" s="212"/>
      <c r="T269" s="213"/>
      <c r="U269" s="45"/>
      <c r="V269" s="49"/>
      <c r="W269" s="49"/>
      <c r="X269" s="49"/>
      <c r="Y269" s="49"/>
      <c r="Z269" s="49"/>
      <c r="AA269" s="49"/>
      <c r="AB269" s="42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42"/>
      <c r="AQ269" s="42"/>
      <c r="AR269" s="42"/>
      <c r="AS269" s="42"/>
      <c r="AT269" s="42"/>
      <c r="AU269" s="42"/>
      <c r="AV269" s="214"/>
      <c r="AW269" s="214"/>
      <c r="AX269" s="214"/>
      <c r="AY269" s="214"/>
      <c r="AZ269" s="214"/>
      <c r="BA269" s="214"/>
      <c r="BB269" s="214"/>
      <c r="BC269" s="214"/>
    </row>
    <row r="270" ht="20.25" customHeight="1">
      <c r="B270" s="41"/>
      <c r="C270" s="42"/>
      <c r="D270" s="69"/>
      <c r="E270" s="44"/>
      <c r="F270" s="45"/>
      <c r="G270" s="201"/>
      <c r="H270" s="202"/>
      <c r="I270" s="203"/>
      <c r="J270" s="204"/>
      <c r="K270" s="46"/>
      <c r="L270" s="205"/>
      <c r="M270" s="206"/>
      <c r="N270" s="207"/>
      <c r="O270" s="208"/>
      <c r="P270" s="209"/>
      <c r="Q270" s="210"/>
      <c r="R270" s="211"/>
      <c r="S270" s="212"/>
      <c r="T270" s="213"/>
      <c r="U270" s="45"/>
      <c r="V270" s="49"/>
      <c r="W270" s="49"/>
      <c r="X270" s="49"/>
      <c r="Y270" s="49"/>
      <c r="Z270" s="49"/>
      <c r="AA270" s="49"/>
      <c r="AB270" s="42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42"/>
      <c r="AQ270" s="42"/>
      <c r="AR270" s="42"/>
      <c r="AS270" s="42"/>
      <c r="AT270" s="42"/>
      <c r="AU270" s="42"/>
      <c r="AV270" s="214"/>
      <c r="AW270" s="214"/>
      <c r="AX270" s="214"/>
      <c r="AY270" s="214"/>
      <c r="AZ270" s="214"/>
      <c r="BA270" s="214"/>
      <c r="BB270" s="214"/>
      <c r="BC270" s="214"/>
    </row>
    <row r="271" ht="20.25" customHeight="1">
      <c r="B271" s="41"/>
      <c r="C271" s="42"/>
      <c r="D271" s="69"/>
      <c r="E271" s="44"/>
      <c r="F271" s="45"/>
      <c r="G271" s="201"/>
      <c r="H271" s="202"/>
      <c r="I271" s="203"/>
      <c r="J271" s="204"/>
      <c r="K271" s="46"/>
      <c r="L271" s="205"/>
      <c r="M271" s="206"/>
      <c r="N271" s="207"/>
      <c r="O271" s="208"/>
      <c r="P271" s="209"/>
      <c r="Q271" s="210"/>
      <c r="R271" s="211"/>
      <c r="S271" s="212"/>
      <c r="T271" s="213"/>
      <c r="U271" s="45"/>
      <c r="V271" s="49"/>
      <c r="W271" s="49"/>
      <c r="X271" s="49"/>
      <c r="Y271" s="49"/>
      <c r="Z271" s="49"/>
      <c r="AA271" s="49"/>
      <c r="AB271" s="42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42"/>
      <c r="AQ271" s="42"/>
      <c r="AR271" s="42"/>
      <c r="AS271" s="42"/>
      <c r="AT271" s="42"/>
      <c r="AU271" s="42"/>
      <c r="AV271" s="214"/>
      <c r="AW271" s="214"/>
      <c r="AX271" s="214"/>
      <c r="AY271" s="214"/>
      <c r="AZ271" s="214"/>
      <c r="BA271" s="214"/>
      <c r="BB271" s="214"/>
      <c r="BC271" s="214"/>
    </row>
    <row r="272" ht="20.25" customHeight="1">
      <c r="B272" s="41"/>
      <c r="C272" s="42"/>
      <c r="D272" s="69"/>
      <c r="E272" s="44"/>
      <c r="F272" s="45"/>
      <c r="G272" s="201"/>
      <c r="H272" s="202"/>
      <c r="I272" s="203"/>
      <c r="J272" s="204"/>
      <c r="K272" s="46"/>
      <c r="L272" s="205"/>
      <c r="M272" s="206"/>
      <c r="N272" s="207"/>
      <c r="O272" s="208"/>
      <c r="P272" s="209"/>
      <c r="Q272" s="210"/>
      <c r="R272" s="211"/>
      <c r="S272" s="212"/>
      <c r="T272" s="213"/>
      <c r="U272" s="45"/>
      <c r="V272" s="49"/>
      <c r="W272" s="49"/>
      <c r="X272" s="49"/>
      <c r="Y272" s="49"/>
      <c r="Z272" s="49"/>
      <c r="AA272" s="49"/>
      <c r="AB272" s="42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42"/>
      <c r="AQ272" s="42"/>
      <c r="AR272" s="42"/>
      <c r="AS272" s="42"/>
      <c r="AT272" s="42"/>
      <c r="AU272" s="42"/>
      <c r="AV272" s="214"/>
      <c r="AW272" s="214"/>
      <c r="AX272" s="214"/>
      <c r="AY272" s="214"/>
      <c r="AZ272" s="214"/>
      <c r="BA272" s="214"/>
      <c r="BB272" s="214"/>
      <c r="BC272" s="214"/>
    </row>
    <row r="273" ht="20.25" customHeight="1">
      <c r="B273" s="41"/>
      <c r="C273" s="42"/>
      <c r="D273" s="69"/>
      <c r="E273" s="44"/>
      <c r="F273" s="45"/>
      <c r="G273" s="201"/>
      <c r="H273" s="202"/>
      <c r="I273" s="203"/>
      <c r="J273" s="204"/>
      <c r="K273" s="46"/>
      <c r="L273" s="205"/>
      <c r="M273" s="206"/>
      <c r="N273" s="207"/>
      <c r="O273" s="208"/>
      <c r="P273" s="209"/>
      <c r="Q273" s="210"/>
      <c r="R273" s="211"/>
      <c r="S273" s="212"/>
      <c r="T273" s="213"/>
      <c r="U273" s="45"/>
      <c r="V273" s="49"/>
      <c r="W273" s="49"/>
      <c r="X273" s="49"/>
      <c r="Y273" s="49"/>
      <c r="Z273" s="49"/>
      <c r="AA273" s="49"/>
      <c r="AB273" s="42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42"/>
      <c r="AQ273" s="42"/>
      <c r="AR273" s="42"/>
      <c r="AS273" s="42"/>
      <c r="AT273" s="42"/>
      <c r="AU273" s="42"/>
      <c r="AV273" s="214"/>
      <c r="AW273" s="214"/>
      <c r="AX273" s="214"/>
      <c r="AY273" s="214"/>
      <c r="AZ273" s="214"/>
      <c r="BA273" s="214"/>
      <c r="BB273" s="214"/>
      <c r="BC273" s="214"/>
    </row>
    <row r="274" ht="20.25" customHeight="1">
      <c r="B274" s="41"/>
      <c r="C274" s="42"/>
      <c r="D274" s="69"/>
      <c r="E274" s="44"/>
      <c r="F274" s="45"/>
      <c r="G274" s="201"/>
      <c r="H274" s="202"/>
      <c r="I274" s="203"/>
      <c r="J274" s="204"/>
      <c r="K274" s="46"/>
      <c r="L274" s="205"/>
      <c r="M274" s="206"/>
      <c r="N274" s="207"/>
      <c r="O274" s="208"/>
      <c r="P274" s="209"/>
      <c r="Q274" s="210"/>
      <c r="R274" s="211"/>
      <c r="S274" s="212"/>
      <c r="T274" s="213"/>
      <c r="U274" s="45"/>
      <c r="V274" s="49"/>
      <c r="W274" s="49"/>
      <c r="X274" s="49"/>
      <c r="Y274" s="49"/>
      <c r="Z274" s="49"/>
      <c r="AA274" s="49"/>
      <c r="AB274" s="42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42"/>
      <c r="AQ274" s="42"/>
      <c r="AR274" s="42"/>
      <c r="AS274" s="42"/>
      <c r="AT274" s="42"/>
      <c r="AU274" s="42"/>
      <c r="AV274" s="214"/>
      <c r="AW274" s="214"/>
      <c r="AX274" s="214"/>
      <c r="AY274" s="214"/>
      <c r="AZ274" s="214"/>
      <c r="BA274" s="214"/>
      <c r="BB274" s="214"/>
      <c r="BC274" s="214"/>
    </row>
    <row r="275" ht="20.25" customHeight="1">
      <c r="B275" s="41"/>
      <c r="C275" s="42"/>
      <c r="D275" s="69"/>
      <c r="E275" s="44"/>
      <c r="F275" s="45"/>
      <c r="G275" s="201"/>
      <c r="H275" s="202"/>
      <c r="I275" s="203"/>
      <c r="J275" s="204"/>
      <c r="K275" s="46"/>
      <c r="L275" s="205"/>
      <c r="M275" s="206"/>
      <c r="N275" s="207"/>
      <c r="O275" s="208"/>
      <c r="P275" s="209"/>
      <c r="Q275" s="210"/>
      <c r="R275" s="211"/>
      <c r="S275" s="212"/>
      <c r="T275" s="213"/>
      <c r="U275" s="45"/>
      <c r="V275" s="49"/>
      <c r="W275" s="49"/>
      <c r="X275" s="49"/>
      <c r="Y275" s="49"/>
      <c r="Z275" s="49"/>
      <c r="AA275" s="49"/>
      <c r="AB275" s="42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42"/>
      <c r="AQ275" s="42"/>
      <c r="AR275" s="42"/>
      <c r="AS275" s="42"/>
      <c r="AT275" s="42"/>
      <c r="AU275" s="42"/>
      <c r="AV275" s="214"/>
      <c r="AW275" s="214"/>
      <c r="AX275" s="214"/>
      <c r="AY275" s="214"/>
      <c r="AZ275" s="214"/>
      <c r="BA275" s="214"/>
      <c r="BB275" s="214"/>
      <c r="BC275" s="214"/>
    </row>
    <row r="276" ht="20.25" customHeight="1">
      <c r="B276" s="41"/>
      <c r="C276" s="42"/>
      <c r="D276" s="69"/>
      <c r="E276" s="44"/>
      <c r="F276" s="45"/>
      <c r="G276" s="201"/>
      <c r="H276" s="202"/>
      <c r="I276" s="203"/>
      <c r="J276" s="204"/>
      <c r="K276" s="46"/>
      <c r="L276" s="205"/>
      <c r="M276" s="206"/>
      <c r="N276" s="207"/>
      <c r="O276" s="208"/>
      <c r="P276" s="209"/>
      <c r="Q276" s="210"/>
      <c r="R276" s="211"/>
      <c r="S276" s="212"/>
      <c r="T276" s="213"/>
      <c r="U276" s="45"/>
      <c r="V276" s="49"/>
      <c r="W276" s="49"/>
      <c r="X276" s="49"/>
      <c r="Y276" s="49"/>
      <c r="Z276" s="49"/>
      <c r="AA276" s="49"/>
      <c r="AB276" s="42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42"/>
      <c r="AQ276" s="42"/>
      <c r="AR276" s="42"/>
      <c r="AS276" s="42"/>
      <c r="AT276" s="42"/>
      <c r="AU276" s="42"/>
      <c r="AV276" s="214"/>
      <c r="AW276" s="214"/>
      <c r="AX276" s="214"/>
      <c r="AY276" s="214"/>
      <c r="AZ276" s="214"/>
      <c r="BA276" s="214"/>
      <c r="BB276" s="214"/>
      <c r="BC276" s="214"/>
    </row>
    <row r="277" ht="20.25" customHeight="1">
      <c r="B277" s="41"/>
      <c r="C277" s="42"/>
      <c r="D277" s="69"/>
      <c r="E277" s="44"/>
      <c r="F277" s="45"/>
      <c r="G277" s="201"/>
      <c r="H277" s="202"/>
      <c r="I277" s="203"/>
      <c r="J277" s="204"/>
      <c r="K277" s="46"/>
      <c r="L277" s="205"/>
      <c r="M277" s="206"/>
      <c r="N277" s="207"/>
      <c r="O277" s="208"/>
      <c r="P277" s="209"/>
      <c r="Q277" s="210"/>
      <c r="R277" s="211"/>
      <c r="S277" s="212"/>
      <c r="T277" s="213"/>
      <c r="U277" s="45"/>
      <c r="V277" s="49"/>
      <c r="W277" s="49"/>
      <c r="X277" s="49"/>
      <c r="Y277" s="49"/>
      <c r="Z277" s="49"/>
      <c r="AA277" s="49"/>
      <c r="AB277" s="42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42"/>
      <c r="AQ277" s="42"/>
      <c r="AR277" s="42"/>
      <c r="AS277" s="42"/>
      <c r="AT277" s="42"/>
      <c r="AU277" s="42"/>
      <c r="AV277" s="214"/>
      <c r="AW277" s="214"/>
      <c r="AX277" s="214"/>
      <c r="AY277" s="214"/>
      <c r="AZ277" s="214"/>
      <c r="BA277" s="214"/>
      <c r="BB277" s="214"/>
      <c r="BC277" s="214"/>
    </row>
    <row r="278" ht="20.25" customHeight="1">
      <c r="B278" s="41"/>
      <c r="C278" s="42"/>
      <c r="D278" s="69"/>
      <c r="E278" s="44"/>
      <c r="F278" s="45"/>
      <c r="G278" s="201"/>
      <c r="H278" s="202"/>
      <c r="I278" s="203"/>
      <c r="J278" s="204"/>
      <c r="K278" s="46"/>
      <c r="L278" s="205"/>
      <c r="M278" s="206"/>
      <c r="N278" s="207"/>
      <c r="O278" s="208"/>
      <c r="P278" s="209"/>
      <c r="Q278" s="210"/>
      <c r="R278" s="211"/>
      <c r="S278" s="212"/>
      <c r="T278" s="213"/>
      <c r="U278" s="45"/>
      <c r="V278" s="49"/>
      <c r="W278" s="49"/>
      <c r="X278" s="49"/>
      <c r="Y278" s="49"/>
      <c r="Z278" s="49"/>
      <c r="AA278" s="49"/>
      <c r="AB278" s="42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42"/>
      <c r="AQ278" s="42"/>
      <c r="AR278" s="42"/>
      <c r="AS278" s="42"/>
      <c r="AT278" s="42"/>
      <c r="AU278" s="42"/>
      <c r="AV278" s="214"/>
      <c r="AW278" s="214"/>
      <c r="AX278" s="214"/>
      <c r="AY278" s="214"/>
      <c r="AZ278" s="214"/>
      <c r="BA278" s="214"/>
      <c r="BB278" s="214"/>
      <c r="BC278" s="214"/>
    </row>
    <row r="279" ht="20.25" customHeight="1">
      <c r="B279" s="41"/>
      <c r="C279" s="42"/>
      <c r="D279" s="69"/>
      <c r="E279" s="44"/>
      <c r="F279" s="45"/>
      <c r="G279" s="201"/>
      <c r="H279" s="202"/>
      <c r="I279" s="203"/>
      <c r="J279" s="204"/>
      <c r="K279" s="46"/>
      <c r="L279" s="205"/>
      <c r="M279" s="206"/>
      <c r="N279" s="207"/>
      <c r="O279" s="208"/>
      <c r="P279" s="209"/>
      <c r="Q279" s="210"/>
      <c r="R279" s="211"/>
      <c r="S279" s="212"/>
      <c r="T279" s="213"/>
      <c r="U279" s="45"/>
      <c r="V279" s="49"/>
      <c r="W279" s="49"/>
      <c r="X279" s="49"/>
      <c r="Y279" s="49"/>
      <c r="Z279" s="49"/>
      <c r="AA279" s="49"/>
      <c r="AB279" s="42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42"/>
      <c r="AQ279" s="42"/>
      <c r="AR279" s="42"/>
      <c r="AS279" s="42"/>
      <c r="AT279" s="42"/>
      <c r="AU279" s="42"/>
      <c r="AV279" s="214"/>
      <c r="AW279" s="214"/>
      <c r="AX279" s="214"/>
      <c r="AY279" s="214"/>
      <c r="AZ279" s="214"/>
      <c r="BA279" s="214"/>
      <c r="BB279" s="214"/>
      <c r="BC279" s="214"/>
    </row>
    <row r="280" ht="20.25" customHeight="1">
      <c r="B280" s="41"/>
      <c r="C280" s="42"/>
      <c r="D280" s="69"/>
      <c r="E280" s="44"/>
      <c r="F280" s="45"/>
      <c r="G280" s="201"/>
      <c r="H280" s="202"/>
      <c r="I280" s="203"/>
      <c r="J280" s="204"/>
      <c r="K280" s="46"/>
      <c r="L280" s="205"/>
      <c r="M280" s="206"/>
      <c r="N280" s="207"/>
      <c r="O280" s="208"/>
      <c r="P280" s="209"/>
      <c r="Q280" s="210"/>
      <c r="R280" s="211"/>
      <c r="S280" s="212"/>
      <c r="T280" s="213"/>
      <c r="U280" s="45"/>
      <c r="V280" s="49"/>
      <c r="W280" s="49"/>
      <c r="X280" s="49"/>
      <c r="Y280" s="49"/>
      <c r="Z280" s="49"/>
      <c r="AA280" s="49"/>
      <c r="AB280" s="42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42"/>
      <c r="AQ280" s="42"/>
      <c r="AR280" s="42"/>
      <c r="AS280" s="42"/>
      <c r="AT280" s="42"/>
      <c r="AU280" s="42"/>
      <c r="AV280" s="214"/>
      <c r="AW280" s="214"/>
      <c r="AX280" s="214"/>
      <c r="AY280" s="214"/>
      <c r="AZ280" s="214"/>
      <c r="BA280" s="214"/>
      <c r="BB280" s="214"/>
      <c r="BC280" s="214"/>
    </row>
    <row r="281" ht="20.25" customHeight="1">
      <c r="B281" s="41"/>
      <c r="C281" s="42"/>
      <c r="D281" s="69"/>
      <c r="E281" s="44"/>
      <c r="F281" s="45"/>
      <c r="G281" s="201"/>
      <c r="H281" s="202"/>
      <c r="I281" s="203"/>
      <c r="J281" s="204"/>
      <c r="K281" s="46"/>
      <c r="L281" s="205"/>
      <c r="M281" s="206"/>
      <c r="N281" s="207"/>
      <c r="O281" s="208"/>
      <c r="P281" s="209"/>
      <c r="Q281" s="210"/>
      <c r="R281" s="211"/>
      <c r="S281" s="212"/>
      <c r="T281" s="213"/>
      <c r="U281" s="45"/>
      <c r="V281" s="49"/>
      <c r="W281" s="49"/>
      <c r="X281" s="49"/>
      <c r="Y281" s="49"/>
      <c r="Z281" s="49"/>
      <c r="AA281" s="49"/>
      <c r="AB281" s="42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42"/>
      <c r="AQ281" s="42"/>
      <c r="AR281" s="42"/>
      <c r="AS281" s="42"/>
      <c r="AT281" s="42"/>
      <c r="AU281" s="42"/>
      <c r="AV281" s="214"/>
      <c r="AW281" s="214"/>
      <c r="AX281" s="214"/>
      <c r="AY281" s="214"/>
      <c r="AZ281" s="214"/>
      <c r="BA281" s="214"/>
      <c r="BB281" s="214"/>
      <c r="BC281" s="214"/>
    </row>
    <row r="282" ht="20.25" customHeight="1">
      <c r="B282" s="41"/>
      <c r="C282" s="42"/>
      <c r="D282" s="69"/>
      <c r="E282" s="44"/>
      <c r="F282" s="45"/>
      <c r="G282" s="201"/>
      <c r="H282" s="202"/>
      <c r="I282" s="203"/>
      <c r="J282" s="204"/>
      <c r="K282" s="46"/>
      <c r="L282" s="205"/>
      <c r="M282" s="206"/>
      <c r="N282" s="207"/>
      <c r="O282" s="208"/>
      <c r="P282" s="209"/>
      <c r="Q282" s="210"/>
      <c r="R282" s="211"/>
      <c r="S282" s="212"/>
      <c r="T282" s="213"/>
      <c r="U282" s="45"/>
      <c r="V282" s="49"/>
      <c r="W282" s="49"/>
      <c r="X282" s="49"/>
      <c r="Y282" s="49"/>
      <c r="Z282" s="49"/>
      <c r="AA282" s="49"/>
      <c r="AB282" s="42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42"/>
      <c r="AQ282" s="42"/>
      <c r="AR282" s="42"/>
      <c r="AS282" s="42"/>
      <c r="AT282" s="42"/>
      <c r="AU282" s="42"/>
      <c r="AV282" s="214"/>
      <c r="AW282" s="214"/>
      <c r="AX282" s="214"/>
      <c r="AY282" s="214"/>
      <c r="AZ282" s="214"/>
      <c r="BA282" s="214"/>
      <c r="BB282" s="214"/>
      <c r="BC282" s="214"/>
    </row>
    <row r="283" ht="20.25" customHeight="1">
      <c r="B283" s="41"/>
      <c r="C283" s="42"/>
      <c r="D283" s="69"/>
      <c r="E283" s="44"/>
      <c r="F283" s="45"/>
      <c r="G283" s="201"/>
      <c r="H283" s="202"/>
      <c r="I283" s="203"/>
      <c r="J283" s="204"/>
      <c r="K283" s="46"/>
      <c r="L283" s="205"/>
      <c r="M283" s="206"/>
      <c r="N283" s="207"/>
      <c r="O283" s="208"/>
      <c r="P283" s="209"/>
      <c r="Q283" s="210"/>
      <c r="R283" s="211"/>
      <c r="S283" s="212"/>
      <c r="T283" s="213"/>
      <c r="U283" s="45"/>
      <c r="V283" s="49"/>
      <c r="W283" s="49"/>
      <c r="X283" s="49"/>
      <c r="Y283" s="49"/>
      <c r="Z283" s="49"/>
      <c r="AA283" s="49"/>
      <c r="AB283" s="42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42"/>
      <c r="AQ283" s="42"/>
      <c r="AR283" s="42"/>
      <c r="AS283" s="42"/>
      <c r="AT283" s="42"/>
      <c r="AU283" s="42"/>
      <c r="AV283" s="214"/>
      <c r="AW283" s="214"/>
      <c r="AX283" s="214"/>
      <c r="AY283" s="214"/>
      <c r="AZ283" s="214"/>
      <c r="BA283" s="214"/>
      <c r="BB283" s="214"/>
      <c r="BC283" s="214"/>
    </row>
    <row r="284" ht="20.25" customHeight="1">
      <c r="B284" s="41"/>
      <c r="C284" s="42"/>
      <c r="D284" s="69"/>
      <c r="E284" s="44"/>
      <c r="F284" s="45"/>
      <c r="G284" s="201"/>
      <c r="H284" s="202"/>
      <c r="I284" s="203"/>
      <c r="J284" s="204"/>
      <c r="K284" s="46"/>
      <c r="L284" s="205"/>
      <c r="M284" s="206"/>
      <c r="N284" s="207"/>
      <c r="O284" s="208"/>
      <c r="P284" s="209"/>
      <c r="Q284" s="210"/>
      <c r="R284" s="211"/>
      <c r="S284" s="212"/>
      <c r="T284" s="213"/>
      <c r="U284" s="45"/>
      <c r="V284" s="49"/>
      <c r="W284" s="49"/>
      <c r="X284" s="49"/>
      <c r="Y284" s="49"/>
      <c r="Z284" s="49"/>
      <c r="AA284" s="49"/>
      <c r="AB284" s="42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42"/>
      <c r="AQ284" s="42"/>
      <c r="AR284" s="42"/>
      <c r="AS284" s="42"/>
      <c r="AT284" s="42"/>
      <c r="AU284" s="42"/>
      <c r="AV284" s="214"/>
      <c r="AW284" s="214"/>
      <c r="AX284" s="214"/>
      <c r="AY284" s="214"/>
      <c r="AZ284" s="214"/>
      <c r="BA284" s="214"/>
      <c r="BB284" s="214"/>
      <c r="BC284" s="214"/>
    </row>
    <row r="285" ht="20.25" customHeight="1">
      <c r="B285" s="41"/>
      <c r="C285" s="42"/>
      <c r="D285" s="69"/>
      <c r="E285" s="44"/>
      <c r="F285" s="45"/>
      <c r="G285" s="201"/>
      <c r="H285" s="202"/>
      <c r="I285" s="203"/>
      <c r="J285" s="204"/>
      <c r="K285" s="46"/>
      <c r="L285" s="205"/>
      <c r="M285" s="206"/>
      <c r="N285" s="207"/>
      <c r="O285" s="208"/>
      <c r="P285" s="209"/>
      <c r="Q285" s="210"/>
      <c r="R285" s="211"/>
      <c r="S285" s="212"/>
      <c r="T285" s="213"/>
      <c r="U285" s="45"/>
      <c r="V285" s="49"/>
      <c r="W285" s="49"/>
      <c r="X285" s="49"/>
      <c r="Y285" s="49"/>
      <c r="Z285" s="49"/>
      <c r="AA285" s="49"/>
      <c r="AB285" s="42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42"/>
      <c r="AQ285" s="42"/>
      <c r="AR285" s="42"/>
      <c r="AS285" s="42"/>
      <c r="AT285" s="42"/>
      <c r="AU285" s="42"/>
      <c r="AV285" s="214"/>
      <c r="AW285" s="214"/>
      <c r="AX285" s="214"/>
      <c r="AY285" s="214"/>
      <c r="AZ285" s="214"/>
      <c r="BA285" s="214"/>
      <c r="BB285" s="214"/>
      <c r="BC285" s="214"/>
    </row>
    <row r="286" ht="20.25" customHeight="1">
      <c r="B286" s="41"/>
      <c r="C286" s="42"/>
      <c r="D286" s="69"/>
      <c r="E286" s="44"/>
      <c r="F286" s="45"/>
      <c r="G286" s="201"/>
      <c r="H286" s="202"/>
      <c r="I286" s="203"/>
      <c r="J286" s="204"/>
      <c r="K286" s="46"/>
      <c r="L286" s="205"/>
      <c r="M286" s="206"/>
      <c r="N286" s="207"/>
      <c r="O286" s="208"/>
      <c r="P286" s="209"/>
      <c r="Q286" s="210"/>
      <c r="R286" s="211"/>
      <c r="S286" s="212"/>
      <c r="T286" s="213"/>
      <c r="U286" s="45"/>
      <c r="V286" s="49"/>
      <c r="W286" s="49"/>
      <c r="X286" s="49"/>
      <c r="Y286" s="49"/>
      <c r="Z286" s="49"/>
      <c r="AA286" s="49"/>
      <c r="AB286" s="42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42"/>
      <c r="AQ286" s="42"/>
      <c r="AR286" s="42"/>
      <c r="AS286" s="42"/>
      <c r="AT286" s="42"/>
      <c r="AU286" s="42"/>
      <c r="AV286" s="214"/>
      <c r="AW286" s="214"/>
      <c r="AX286" s="214"/>
      <c r="AY286" s="214"/>
      <c r="AZ286" s="214"/>
      <c r="BA286" s="214"/>
      <c r="BB286" s="214"/>
      <c r="BC286" s="214"/>
    </row>
    <row r="287" ht="20.25" customHeight="1">
      <c r="B287" s="41"/>
      <c r="C287" s="42"/>
      <c r="D287" s="69"/>
      <c r="E287" s="44"/>
      <c r="F287" s="45"/>
      <c r="G287" s="201"/>
      <c r="H287" s="202"/>
      <c r="I287" s="203"/>
      <c r="J287" s="204"/>
      <c r="K287" s="46"/>
      <c r="L287" s="205"/>
      <c r="M287" s="206"/>
      <c r="N287" s="207"/>
      <c r="O287" s="208"/>
      <c r="P287" s="209"/>
      <c r="Q287" s="210"/>
      <c r="R287" s="211"/>
      <c r="S287" s="212"/>
      <c r="T287" s="213"/>
      <c r="U287" s="45"/>
      <c r="V287" s="49"/>
      <c r="W287" s="49"/>
      <c r="X287" s="49"/>
      <c r="Y287" s="49"/>
      <c r="Z287" s="49"/>
      <c r="AA287" s="49"/>
      <c r="AB287" s="42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42"/>
      <c r="AQ287" s="42"/>
      <c r="AR287" s="42"/>
      <c r="AS287" s="42"/>
      <c r="AT287" s="42"/>
      <c r="AU287" s="42"/>
      <c r="AV287" s="214"/>
      <c r="AW287" s="214"/>
      <c r="AX287" s="214"/>
      <c r="AY287" s="214"/>
      <c r="AZ287" s="214"/>
      <c r="BA287" s="214"/>
      <c r="BB287" s="214"/>
      <c r="BC287" s="214"/>
    </row>
    <row r="288" ht="20.25" customHeight="1">
      <c r="B288" s="41"/>
      <c r="C288" s="42"/>
      <c r="D288" s="69"/>
      <c r="E288" s="44"/>
      <c r="F288" s="45"/>
      <c r="G288" s="201"/>
      <c r="H288" s="202"/>
      <c r="I288" s="203"/>
      <c r="J288" s="204"/>
      <c r="K288" s="46"/>
      <c r="L288" s="205"/>
      <c r="M288" s="206"/>
      <c r="N288" s="207"/>
      <c r="O288" s="208"/>
      <c r="P288" s="209"/>
      <c r="Q288" s="210"/>
      <c r="R288" s="211"/>
      <c r="S288" s="212"/>
      <c r="T288" s="213"/>
      <c r="U288" s="45"/>
      <c r="V288" s="49"/>
      <c r="W288" s="49"/>
      <c r="X288" s="49"/>
      <c r="Y288" s="49"/>
      <c r="Z288" s="49"/>
      <c r="AA288" s="49"/>
      <c r="AB288" s="42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42"/>
      <c r="AQ288" s="42"/>
      <c r="AR288" s="42"/>
      <c r="AS288" s="42"/>
      <c r="AT288" s="42"/>
      <c r="AU288" s="42"/>
      <c r="AV288" s="214"/>
      <c r="AW288" s="214"/>
      <c r="AX288" s="214"/>
      <c r="AY288" s="214"/>
      <c r="AZ288" s="214"/>
      <c r="BA288" s="214"/>
      <c r="BB288" s="214"/>
      <c r="BC288" s="214"/>
    </row>
    <row r="289" ht="20.25" customHeight="1">
      <c r="B289" s="41"/>
      <c r="C289" s="42"/>
      <c r="D289" s="69"/>
      <c r="E289" s="44"/>
      <c r="F289" s="45"/>
      <c r="G289" s="201"/>
      <c r="H289" s="202"/>
      <c r="I289" s="203"/>
      <c r="J289" s="204"/>
      <c r="K289" s="46"/>
      <c r="L289" s="205"/>
      <c r="M289" s="206"/>
      <c r="N289" s="207"/>
      <c r="O289" s="208"/>
      <c r="P289" s="209"/>
      <c r="Q289" s="210"/>
      <c r="R289" s="211"/>
      <c r="S289" s="212"/>
      <c r="T289" s="213"/>
      <c r="U289" s="45"/>
      <c r="V289" s="49"/>
      <c r="W289" s="49"/>
      <c r="X289" s="49"/>
      <c r="Y289" s="49"/>
      <c r="Z289" s="49"/>
      <c r="AA289" s="49"/>
      <c r="AB289" s="42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42"/>
      <c r="AQ289" s="42"/>
      <c r="AR289" s="42"/>
      <c r="AS289" s="42"/>
      <c r="AT289" s="42"/>
      <c r="AU289" s="42"/>
      <c r="AV289" s="214"/>
      <c r="AW289" s="214"/>
      <c r="AX289" s="214"/>
      <c r="AY289" s="214"/>
      <c r="AZ289" s="214"/>
      <c r="BA289" s="214"/>
      <c r="BB289" s="214"/>
      <c r="BC289" s="214"/>
    </row>
    <row r="290" ht="20.25" customHeight="1">
      <c r="B290" s="41"/>
      <c r="C290" s="42"/>
      <c r="D290" s="69"/>
      <c r="E290" s="44"/>
      <c r="F290" s="45"/>
      <c r="G290" s="201"/>
      <c r="H290" s="202"/>
      <c r="I290" s="203"/>
      <c r="J290" s="204"/>
      <c r="K290" s="46"/>
      <c r="L290" s="205"/>
      <c r="M290" s="206"/>
      <c r="N290" s="207"/>
      <c r="O290" s="208"/>
      <c r="P290" s="209"/>
      <c r="Q290" s="210"/>
      <c r="R290" s="211"/>
      <c r="S290" s="212"/>
      <c r="T290" s="213"/>
      <c r="U290" s="45"/>
      <c r="V290" s="49"/>
      <c r="W290" s="49"/>
      <c r="X290" s="49"/>
      <c r="Y290" s="49"/>
      <c r="Z290" s="49"/>
      <c r="AA290" s="49"/>
      <c r="AB290" s="42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42"/>
      <c r="AQ290" s="42"/>
      <c r="AR290" s="42"/>
      <c r="AS290" s="42"/>
      <c r="AT290" s="42"/>
      <c r="AU290" s="42"/>
      <c r="AV290" s="214"/>
      <c r="AW290" s="214"/>
      <c r="AX290" s="214"/>
      <c r="AY290" s="214"/>
      <c r="AZ290" s="214"/>
      <c r="BA290" s="214"/>
      <c r="BB290" s="214"/>
      <c r="BC290" s="214"/>
    </row>
    <row r="291" ht="20.25" customHeight="1">
      <c r="B291" s="41"/>
      <c r="C291" s="42"/>
      <c r="D291" s="69"/>
      <c r="E291" s="44"/>
      <c r="F291" s="45"/>
      <c r="G291" s="201"/>
      <c r="H291" s="202"/>
      <c r="I291" s="203"/>
      <c r="J291" s="204"/>
      <c r="K291" s="46"/>
      <c r="L291" s="205"/>
      <c r="M291" s="206"/>
      <c r="N291" s="207"/>
      <c r="O291" s="208"/>
      <c r="P291" s="209"/>
      <c r="Q291" s="210"/>
      <c r="R291" s="211"/>
      <c r="S291" s="212"/>
      <c r="T291" s="213"/>
      <c r="U291" s="45"/>
      <c r="V291" s="49"/>
      <c r="W291" s="49"/>
      <c r="X291" s="49"/>
      <c r="Y291" s="49"/>
      <c r="Z291" s="49"/>
      <c r="AA291" s="49"/>
      <c r="AB291" s="42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42"/>
      <c r="AQ291" s="42"/>
      <c r="AR291" s="42"/>
      <c r="AS291" s="42"/>
      <c r="AT291" s="42"/>
      <c r="AU291" s="42"/>
      <c r="AV291" s="214"/>
      <c r="AW291" s="214"/>
      <c r="AX291" s="214"/>
      <c r="AY291" s="214"/>
      <c r="AZ291" s="214"/>
      <c r="BA291" s="214"/>
      <c r="BB291" s="214"/>
      <c r="BC291" s="214"/>
    </row>
    <row r="292" ht="20.25" customHeight="1">
      <c r="B292" s="41"/>
      <c r="C292" s="42"/>
      <c r="D292" s="69"/>
      <c r="E292" s="44"/>
      <c r="F292" s="45"/>
      <c r="G292" s="201"/>
      <c r="H292" s="202"/>
      <c r="I292" s="203"/>
      <c r="J292" s="204"/>
      <c r="K292" s="46"/>
      <c r="L292" s="205"/>
      <c r="M292" s="206"/>
      <c r="N292" s="207"/>
      <c r="O292" s="208"/>
      <c r="P292" s="209"/>
      <c r="Q292" s="210"/>
      <c r="R292" s="211"/>
      <c r="S292" s="212"/>
      <c r="T292" s="213"/>
      <c r="U292" s="45"/>
      <c r="V292" s="49"/>
      <c r="W292" s="49"/>
      <c r="X292" s="49"/>
      <c r="Y292" s="49"/>
      <c r="Z292" s="49"/>
      <c r="AA292" s="49"/>
      <c r="AB292" s="42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42"/>
      <c r="AQ292" s="42"/>
      <c r="AR292" s="42"/>
      <c r="AS292" s="42"/>
      <c r="AT292" s="42"/>
      <c r="AU292" s="42"/>
      <c r="AV292" s="214"/>
      <c r="AW292" s="214"/>
      <c r="AX292" s="214"/>
      <c r="AY292" s="214"/>
      <c r="AZ292" s="214"/>
      <c r="BA292" s="214"/>
      <c r="BB292" s="214"/>
      <c r="BC292" s="214"/>
    </row>
    <row r="293" ht="20.25" customHeight="1">
      <c r="B293" s="41"/>
      <c r="C293" s="42"/>
      <c r="D293" s="69"/>
      <c r="E293" s="44"/>
      <c r="F293" s="45"/>
      <c r="G293" s="201"/>
      <c r="H293" s="202"/>
      <c r="I293" s="203"/>
      <c r="J293" s="204"/>
      <c r="K293" s="46"/>
      <c r="L293" s="205"/>
      <c r="M293" s="206"/>
      <c r="N293" s="207"/>
      <c r="O293" s="208"/>
      <c r="P293" s="209"/>
      <c r="Q293" s="210"/>
      <c r="R293" s="211"/>
      <c r="S293" s="212"/>
      <c r="T293" s="213"/>
      <c r="U293" s="45"/>
      <c r="V293" s="49"/>
      <c r="W293" s="49"/>
      <c r="X293" s="49"/>
      <c r="Y293" s="49"/>
      <c r="Z293" s="49"/>
      <c r="AA293" s="49"/>
      <c r="AB293" s="42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42"/>
      <c r="AQ293" s="42"/>
      <c r="AR293" s="42"/>
      <c r="AS293" s="42"/>
      <c r="AT293" s="42"/>
      <c r="AU293" s="42"/>
      <c r="AV293" s="214"/>
      <c r="AW293" s="214"/>
      <c r="AX293" s="214"/>
      <c r="AY293" s="214"/>
      <c r="AZ293" s="214"/>
      <c r="BA293" s="214"/>
      <c r="BB293" s="214"/>
      <c r="BC293" s="214"/>
    </row>
    <row r="294" ht="20.25" customHeight="1">
      <c r="B294" s="41"/>
      <c r="C294" s="42"/>
      <c r="D294" s="69"/>
      <c r="E294" s="44"/>
      <c r="F294" s="45"/>
      <c r="G294" s="201"/>
      <c r="H294" s="202"/>
      <c r="I294" s="203"/>
      <c r="J294" s="204"/>
      <c r="K294" s="46"/>
      <c r="L294" s="205"/>
      <c r="M294" s="206"/>
      <c r="N294" s="207"/>
      <c r="O294" s="208"/>
      <c r="P294" s="209"/>
      <c r="Q294" s="210"/>
      <c r="R294" s="211"/>
      <c r="S294" s="212"/>
      <c r="T294" s="213"/>
      <c r="U294" s="45"/>
      <c r="V294" s="49"/>
      <c r="W294" s="49"/>
      <c r="X294" s="49"/>
      <c r="Y294" s="49"/>
      <c r="Z294" s="49"/>
      <c r="AA294" s="49"/>
      <c r="AB294" s="42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42"/>
      <c r="AQ294" s="42"/>
      <c r="AR294" s="42"/>
      <c r="AS294" s="42"/>
      <c r="AT294" s="42"/>
      <c r="AU294" s="42"/>
      <c r="AV294" s="214"/>
      <c r="AW294" s="214"/>
      <c r="AX294" s="214"/>
      <c r="AY294" s="214"/>
      <c r="AZ294" s="214"/>
      <c r="BA294" s="214"/>
      <c r="BB294" s="214"/>
      <c r="BC294" s="214"/>
    </row>
    <row r="295" ht="20.25" customHeight="1">
      <c r="B295" s="41"/>
      <c r="C295" s="42"/>
      <c r="D295" s="69"/>
      <c r="E295" s="44"/>
      <c r="F295" s="45"/>
      <c r="G295" s="201"/>
      <c r="H295" s="202"/>
      <c r="I295" s="203"/>
      <c r="J295" s="204"/>
      <c r="K295" s="46"/>
      <c r="L295" s="205"/>
      <c r="M295" s="206"/>
      <c r="N295" s="207"/>
      <c r="O295" s="208"/>
      <c r="P295" s="209"/>
      <c r="Q295" s="210"/>
      <c r="R295" s="211"/>
      <c r="S295" s="212"/>
      <c r="T295" s="213"/>
      <c r="U295" s="45"/>
      <c r="V295" s="49"/>
      <c r="W295" s="49"/>
      <c r="X295" s="49"/>
      <c r="Y295" s="49"/>
      <c r="Z295" s="49"/>
      <c r="AA295" s="49"/>
      <c r="AB295" s="42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42"/>
      <c r="AQ295" s="42"/>
      <c r="AR295" s="42"/>
      <c r="AS295" s="42"/>
      <c r="AT295" s="42"/>
      <c r="AU295" s="42"/>
      <c r="AV295" s="214"/>
      <c r="AW295" s="214"/>
      <c r="AX295" s="214"/>
      <c r="AY295" s="214"/>
      <c r="AZ295" s="214"/>
      <c r="BA295" s="214"/>
      <c r="BB295" s="214"/>
      <c r="BC295" s="214"/>
    </row>
    <row r="296" ht="20.25" customHeight="1">
      <c r="B296" s="41"/>
      <c r="C296" s="42"/>
      <c r="D296" s="69"/>
      <c r="E296" s="44"/>
      <c r="F296" s="45"/>
      <c r="G296" s="201"/>
      <c r="H296" s="202"/>
      <c r="I296" s="203"/>
      <c r="J296" s="204"/>
      <c r="K296" s="46"/>
      <c r="L296" s="205"/>
      <c r="M296" s="206"/>
      <c r="N296" s="207"/>
      <c r="O296" s="208"/>
      <c r="P296" s="209"/>
      <c r="Q296" s="210"/>
      <c r="R296" s="211"/>
      <c r="S296" s="212"/>
      <c r="T296" s="213"/>
      <c r="U296" s="45"/>
      <c r="V296" s="49"/>
      <c r="W296" s="49"/>
      <c r="X296" s="49"/>
      <c r="Y296" s="49"/>
      <c r="Z296" s="49"/>
      <c r="AA296" s="49"/>
      <c r="AB296" s="42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42"/>
      <c r="AQ296" s="42"/>
      <c r="AR296" s="42"/>
      <c r="AS296" s="42"/>
      <c r="AT296" s="42"/>
      <c r="AU296" s="42"/>
      <c r="AV296" s="214"/>
      <c r="AW296" s="214"/>
      <c r="AX296" s="214"/>
      <c r="AY296" s="214"/>
      <c r="AZ296" s="214"/>
      <c r="BA296" s="214"/>
      <c r="BB296" s="214"/>
      <c r="BC296" s="214"/>
    </row>
    <row r="297" ht="20.25" customHeight="1">
      <c r="B297" s="41"/>
      <c r="C297" s="42"/>
      <c r="D297" s="69"/>
      <c r="E297" s="44"/>
      <c r="F297" s="45"/>
      <c r="G297" s="201"/>
      <c r="H297" s="202"/>
      <c r="I297" s="203"/>
      <c r="J297" s="204"/>
      <c r="K297" s="46"/>
      <c r="L297" s="205"/>
      <c r="M297" s="206"/>
      <c r="N297" s="207"/>
      <c r="O297" s="208"/>
      <c r="P297" s="209"/>
      <c r="Q297" s="210"/>
      <c r="R297" s="211"/>
      <c r="S297" s="212"/>
      <c r="T297" s="213"/>
      <c r="U297" s="45"/>
      <c r="V297" s="49"/>
      <c r="W297" s="49"/>
      <c r="X297" s="49"/>
      <c r="Y297" s="49"/>
      <c r="Z297" s="49"/>
      <c r="AA297" s="49"/>
      <c r="AB297" s="42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42"/>
      <c r="AQ297" s="42"/>
      <c r="AR297" s="42"/>
      <c r="AS297" s="42"/>
      <c r="AT297" s="42"/>
      <c r="AU297" s="42"/>
      <c r="AV297" s="214"/>
      <c r="AW297" s="214"/>
      <c r="AX297" s="214"/>
      <c r="AY297" s="214"/>
      <c r="AZ297" s="214"/>
      <c r="BA297" s="214"/>
      <c r="BB297" s="214"/>
      <c r="BC297" s="214"/>
    </row>
    <row r="298" ht="20.25" customHeight="1">
      <c r="B298" s="41"/>
      <c r="C298" s="42"/>
      <c r="D298" s="69"/>
      <c r="E298" s="44"/>
      <c r="F298" s="45"/>
      <c r="G298" s="201"/>
      <c r="H298" s="202"/>
      <c r="I298" s="203"/>
      <c r="J298" s="204"/>
      <c r="K298" s="46"/>
      <c r="L298" s="205"/>
      <c r="M298" s="206"/>
      <c r="N298" s="207"/>
      <c r="O298" s="208"/>
      <c r="P298" s="209"/>
      <c r="Q298" s="210"/>
      <c r="R298" s="211"/>
      <c r="S298" s="212"/>
      <c r="T298" s="213"/>
      <c r="U298" s="45"/>
      <c r="V298" s="49"/>
      <c r="W298" s="49"/>
      <c r="X298" s="49"/>
      <c r="Y298" s="49"/>
      <c r="Z298" s="49"/>
      <c r="AA298" s="49"/>
      <c r="AB298" s="42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42"/>
      <c r="AQ298" s="42"/>
      <c r="AR298" s="42"/>
      <c r="AS298" s="42"/>
      <c r="AT298" s="42"/>
      <c r="AU298" s="42"/>
      <c r="AV298" s="214"/>
      <c r="AW298" s="214"/>
      <c r="AX298" s="214"/>
      <c r="AY298" s="214"/>
      <c r="AZ298" s="214"/>
      <c r="BA298" s="214"/>
      <c r="BB298" s="214"/>
      <c r="BC298" s="214"/>
    </row>
    <row r="299" ht="20.25" customHeight="1">
      <c r="B299" s="41"/>
      <c r="C299" s="42"/>
      <c r="D299" s="69"/>
      <c r="E299" s="44"/>
      <c r="F299" s="45"/>
      <c r="G299" s="201"/>
      <c r="H299" s="202"/>
      <c r="I299" s="203"/>
      <c r="J299" s="204"/>
      <c r="K299" s="46"/>
      <c r="L299" s="205"/>
      <c r="M299" s="206"/>
      <c r="N299" s="207"/>
      <c r="O299" s="208"/>
      <c r="P299" s="209"/>
      <c r="Q299" s="210"/>
      <c r="R299" s="211"/>
      <c r="S299" s="212"/>
      <c r="T299" s="213"/>
      <c r="U299" s="45"/>
      <c r="V299" s="49"/>
      <c r="W299" s="49"/>
      <c r="X299" s="49"/>
      <c r="Y299" s="49"/>
      <c r="Z299" s="49"/>
      <c r="AA299" s="49"/>
      <c r="AB299" s="42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42"/>
      <c r="AQ299" s="42"/>
      <c r="AR299" s="42"/>
      <c r="AS299" s="42"/>
      <c r="AT299" s="42"/>
      <c r="AU299" s="42"/>
      <c r="AV299" s="214"/>
      <c r="AW299" s="214"/>
      <c r="AX299" s="214"/>
      <c r="AY299" s="214"/>
      <c r="AZ299" s="214"/>
      <c r="BA299" s="214"/>
      <c r="BB299" s="214"/>
      <c r="BC299" s="214"/>
    </row>
    <row r="300" ht="20.25" customHeight="1">
      <c r="B300" s="41"/>
      <c r="C300" s="42"/>
      <c r="D300" s="69"/>
      <c r="E300" s="44"/>
      <c r="F300" s="45"/>
      <c r="G300" s="201"/>
      <c r="H300" s="202"/>
      <c r="I300" s="203"/>
      <c r="J300" s="204"/>
      <c r="K300" s="46"/>
      <c r="L300" s="205"/>
      <c r="M300" s="206"/>
      <c r="N300" s="207"/>
      <c r="O300" s="208"/>
      <c r="P300" s="209"/>
      <c r="Q300" s="210"/>
      <c r="R300" s="211"/>
      <c r="S300" s="212"/>
      <c r="T300" s="213"/>
      <c r="U300" s="45"/>
      <c r="V300" s="49"/>
      <c r="W300" s="49"/>
      <c r="X300" s="49"/>
      <c r="Y300" s="49"/>
      <c r="Z300" s="49"/>
      <c r="AA300" s="49"/>
      <c r="AB300" s="42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42"/>
      <c r="AQ300" s="42"/>
      <c r="AR300" s="42"/>
      <c r="AS300" s="42"/>
      <c r="AT300" s="42"/>
      <c r="AU300" s="42"/>
      <c r="AV300" s="214"/>
      <c r="AW300" s="214"/>
      <c r="AX300" s="214"/>
      <c r="AY300" s="214"/>
      <c r="AZ300" s="214"/>
      <c r="BA300" s="214"/>
      <c r="BB300" s="214"/>
      <c r="BC300" s="214"/>
    </row>
    <row r="301" ht="20.25" customHeight="1">
      <c r="B301" s="41"/>
      <c r="C301" s="42"/>
      <c r="D301" s="69"/>
      <c r="E301" s="44"/>
      <c r="F301" s="45"/>
      <c r="G301" s="201"/>
      <c r="H301" s="202"/>
      <c r="I301" s="203"/>
      <c r="J301" s="204"/>
      <c r="K301" s="46"/>
      <c r="L301" s="205"/>
      <c r="M301" s="206"/>
      <c r="N301" s="207"/>
      <c r="O301" s="208"/>
      <c r="P301" s="209"/>
      <c r="Q301" s="210"/>
      <c r="R301" s="211"/>
      <c r="S301" s="212"/>
      <c r="T301" s="213"/>
      <c r="U301" s="45"/>
      <c r="V301" s="49"/>
      <c r="W301" s="49"/>
      <c r="X301" s="49"/>
      <c r="Y301" s="49"/>
      <c r="Z301" s="49"/>
      <c r="AA301" s="49"/>
      <c r="AB301" s="42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42"/>
      <c r="AQ301" s="42"/>
      <c r="AR301" s="42"/>
      <c r="AS301" s="42"/>
      <c r="AT301" s="42"/>
      <c r="AU301" s="42"/>
      <c r="AV301" s="214"/>
      <c r="AW301" s="214"/>
      <c r="AX301" s="214"/>
      <c r="AY301" s="214"/>
      <c r="AZ301" s="214"/>
      <c r="BA301" s="214"/>
      <c r="BB301" s="214"/>
      <c r="BC301" s="214"/>
    </row>
    <row r="302" ht="20.25" customHeight="1">
      <c r="B302" s="41"/>
      <c r="C302" s="42"/>
      <c r="D302" s="69"/>
      <c r="E302" s="44"/>
      <c r="F302" s="45"/>
      <c r="G302" s="201"/>
      <c r="H302" s="202"/>
      <c r="I302" s="203"/>
      <c r="J302" s="204"/>
      <c r="K302" s="46"/>
      <c r="L302" s="205"/>
      <c r="M302" s="206"/>
      <c r="N302" s="207"/>
      <c r="O302" s="208"/>
      <c r="P302" s="209"/>
      <c r="Q302" s="210"/>
      <c r="R302" s="211"/>
      <c r="S302" s="212"/>
      <c r="T302" s="213"/>
      <c r="U302" s="45"/>
      <c r="V302" s="49"/>
      <c r="W302" s="49"/>
      <c r="X302" s="49"/>
      <c r="Y302" s="49"/>
      <c r="Z302" s="49"/>
      <c r="AA302" s="49"/>
      <c r="AB302" s="42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42"/>
      <c r="AQ302" s="42"/>
      <c r="AR302" s="42"/>
      <c r="AS302" s="42"/>
      <c r="AT302" s="42"/>
      <c r="AU302" s="42"/>
      <c r="AV302" s="214"/>
      <c r="AW302" s="214"/>
      <c r="AX302" s="214"/>
      <c r="AY302" s="214"/>
      <c r="AZ302" s="214"/>
      <c r="BA302" s="214"/>
      <c r="BB302" s="214"/>
      <c r="BC302" s="214"/>
    </row>
    <row r="303" ht="20.25" customHeight="1">
      <c r="B303" s="41"/>
      <c r="C303" s="42"/>
      <c r="D303" s="69"/>
      <c r="E303" s="44"/>
      <c r="F303" s="45"/>
      <c r="G303" s="201"/>
      <c r="H303" s="202"/>
      <c r="I303" s="203"/>
      <c r="J303" s="204"/>
      <c r="K303" s="46"/>
      <c r="L303" s="205"/>
      <c r="M303" s="206"/>
      <c r="N303" s="207"/>
      <c r="O303" s="208"/>
      <c r="P303" s="209"/>
      <c r="Q303" s="210"/>
      <c r="R303" s="211"/>
      <c r="S303" s="212"/>
      <c r="T303" s="213"/>
      <c r="U303" s="45"/>
      <c r="V303" s="49"/>
      <c r="W303" s="49"/>
      <c r="X303" s="49"/>
      <c r="Y303" s="49"/>
      <c r="Z303" s="49"/>
      <c r="AA303" s="49"/>
      <c r="AB303" s="42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42"/>
      <c r="AQ303" s="42"/>
      <c r="AR303" s="42"/>
      <c r="AS303" s="42"/>
      <c r="AT303" s="42"/>
      <c r="AU303" s="42"/>
      <c r="AV303" s="214"/>
      <c r="AW303" s="214"/>
      <c r="AX303" s="214"/>
      <c r="AY303" s="214"/>
      <c r="AZ303" s="214"/>
      <c r="BA303" s="214"/>
      <c r="BB303" s="214"/>
      <c r="BC303" s="214"/>
    </row>
    <row r="304" ht="20.25" customHeight="1">
      <c r="B304" s="41"/>
      <c r="C304" s="42"/>
      <c r="D304" s="69"/>
      <c r="E304" s="44"/>
      <c r="F304" s="45"/>
      <c r="G304" s="201"/>
      <c r="H304" s="202"/>
      <c r="I304" s="203"/>
      <c r="J304" s="204"/>
      <c r="K304" s="46"/>
      <c r="L304" s="205"/>
      <c r="M304" s="206"/>
      <c r="N304" s="207"/>
      <c r="O304" s="208"/>
      <c r="P304" s="209"/>
      <c r="Q304" s="210"/>
      <c r="R304" s="211"/>
      <c r="S304" s="212"/>
      <c r="T304" s="213"/>
      <c r="U304" s="45"/>
      <c r="V304" s="49"/>
      <c r="W304" s="49"/>
      <c r="X304" s="49"/>
      <c r="Y304" s="49"/>
      <c r="Z304" s="49"/>
      <c r="AA304" s="49"/>
      <c r="AB304" s="42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42"/>
      <c r="AQ304" s="42"/>
      <c r="AR304" s="42"/>
      <c r="AS304" s="42"/>
      <c r="AT304" s="42"/>
      <c r="AU304" s="42"/>
      <c r="AV304" s="214"/>
      <c r="AW304" s="214"/>
      <c r="AX304" s="214"/>
      <c r="AY304" s="214"/>
      <c r="AZ304" s="214"/>
      <c r="BA304" s="214"/>
      <c r="BB304" s="214"/>
      <c r="BC304" s="214"/>
    </row>
    <row r="305" ht="20.25" customHeight="1">
      <c r="B305" s="41"/>
      <c r="C305" s="42"/>
      <c r="D305" s="69"/>
      <c r="E305" s="44"/>
      <c r="F305" s="45"/>
      <c r="G305" s="201"/>
      <c r="H305" s="202"/>
      <c r="I305" s="203"/>
      <c r="J305" s="204"/>
      <c r="K305" s="46"/>
      <c r="L305" s="205"/>
      <c r="M305" s="206"/>
      <c r="N305" s="207"/>
      <c r="O305" s="208"/>
      <c r="P305" s="209"/>
      <c r="Q305" s="210"/>
      <c r="R305" s="211"/>
      <c r="S305" s="212"/>
      <c r="T305" s="213"/>
      <c r="U305" s="45"/>
      <c r="V305" s="49"/>
      <c r="W305" s="49"/>
      <c r="X305" s="49"/>
      <c r="Y305" s="49"/>
      <c r="Z305" s="49"/>
      <c r="AA305" s="49"/>
      <c r="AB305" s="42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42"/>
      <c r="AQ305" s="42"/>
      <c r="AR305" s="42"/>
      <c r="AS305" s="42"/>
      <c r="AT305" s="42"/>
      <c r="AU305" s="42"/>
      <c r="AV305" s="214"/>
      <c r="AW305" s="214"/>
      <c r="AX305" s="214"/>
      <c r="AY305" s="214"/>
      <c r="AZ305" s="214"/>
      <c r="BA305" s="214"/>
      <c r="BB305" s="214"/>
      <c r="BC305" s="214"/>
    </row>
    <row r="306" ht="20.25" customHeight="1">
      <c r="B306" s="41"/>
      <c r="C306" s="42"/>
      <c r="D306" s="69"/>
      <c r="E306" s="44"/>
      <c r="F306" s="45"/>
      <c r="G306" s="201"/>
      <c r="H306" s="202"/>
      <c r="I306" s="203"/>
      <c r="J306" s="204"/>
      <c r="K306" s="46"/>
      <c r="L306" s="205"/>
      <c r="M306" s="206"/>
      <c r="N306" s="207"/>
      <c r="O306" s="208"/>
      <c r="P306" s="209"/>
      <c r="Q306" s="210"/>
      <c r="R306" s="211"/>
      <c r="S306" s="212"/>
      <c r="T306" s="213"/>
      <c r="U306" s="45"/>
      <c r="V306" s="49"/>
      <c r="W306" s="49"/>
      <c r="X306" s="49"/>
      <c r="Y306" s="49"/>
      <c r="Z306" s="49"/>
      <c r="AA306" s="49"/>
      <c r="AB306" s="42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42"/>
      <c r="AQ306" s="42"/>
      <c r="AR306" s="42"/>
      <c r="AS306" s="42"/>
      <c r="AT306" s="42"/>
      <c r="AU306" s="42"/>
      <c r="AV306" s="214"/>
      <c r="AW306" s="214"/>
      <c r="AX306" s="214"/>
      <c r="AY306" s="214"/>
      <c r="AZ306" s="214"/>
      <c r="BA306" s="214"/>
      <c r="BB306" s="214"/>
      <c r="BC306" s="214"/>
    </row>
    <row r="307" ht="20.25" customHeight="1">
      <c r="B307" s="41"/>
      <c r="C307" s="42"/>
      <c r="D307" s="69"/>
      <c r="E307" s="44"/>
      <c r="F307" s="45"/>
      <c r="G307" s="201"/>
      <c r="H307" s="202"/>
      <c r="I307" s="203"/>
      <c r="J307" s="204"/>
      <c r="K307" s="46"/>
      <c r="L307" s="205"/>
      <c r="M307" s="206"/>
      <c r="N307" s="207"/>
      <c r="O307" s="208"/>
      <c r="P307" s="209"/>
      <c r="Q307" s="210"/>
      <c r="R307" s="211"/>
      <c r="S307" s="212"/>
      <c r="T307" s="213"/>
      <c r="U307" s="45"/>
      <c r="V307" s="49"/>
      <c r="W307" s="49"/>
      <c r="X307" s="49"/>
      <c r="Y307" s="49"/>
      <c r="Z307" s="49"/>
      <c r="AA307" s="49"/>
      <c r="AB307" s="42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42"/>
      <c r="AQ307" s="42"/>
      <c r="AR307" s="42"/>
      <c r="AS307" s="42"/>
      <c r="AT307" s="42"/>
      <c r="AU307" s="42"/>
      <c r="AV307" s="214"/>
      <c r="AW307" s="214"/>
      <c r="AX307" s="214"/>
      <c r="AY307" s="214"/>
      <c r="AZ307" s="214"/>
      <c r="BA307" s="214"/>
      <c r="BB307" s="214"/>
      <c r="BC307" s="214"/>
    </row>
    <row r="308" ht="20.25" customHeight="1">
      <c r="B308" s="41"/>
      <c r="C308" s="42"/>
      <c r="D308" s="69"/>
      <c r="E308" s="44"/>
      <c r="F308" s="45"/>
      <c r="G308" s="201"/>
      <c r="H308" s="202"/>
      <c r="I308" s="203"/>
      <c r="J308" s="204"/>
      <c r="K308" s="46"/>
      <c r="L308" s="205"/>
      <c r="M308" s="206"/>
      <c r="N308" s="207"/>
      <c r="O308" s="208"/>
      <c r="P308" s="209"/>
      <c r="Q308" s="210"/>
      <c r="R308" s="211"/>
      <c r="S308" s="212"/>
      <c r="T308" s="213"/>
      <c r="U308" s="45"/>
      <c r="V308" s="49"/>
      <c r="W308" s="49"/>
      <c r="X308" s="49"/>
      <c r="Y308" s="49"/>
      <c r="Z308" s="49"/>
      <c r="AA308" s="49"/>
      <c r="AB308" s="42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42"/>
      <c r="AQ308" s="42"/>
      <c r="AR308" s="42"/>
      <c r="AS308" s="42"/>
      <c r="AT308" s="42"/>
      <c r="AU308" s="42"/>
      <c r="AV308" s="214"/>
      <c r="AW308" s="214"/>
      <c r="AX308" s="214"/>
      <c r="AY308" s="214"/>
      <c r="AZ308" s="214"/>
      <c r="BA308" s="214"/>
      <c r="BB308" s="214"/>
      <c r="BC308" s="214"/>
    </row>
    <row r="309" ht="20.25" customHeight="1">
      <c r="B309" s="41"/>
      <c r="C309" s="42"/>
      <c r="D309" s="69"/>
      <c r="E309" s="44"/>
      <c r="F309" s="45"/>
      <c r="G309" s="201"/>
      <c r="H309" s="202"/>
      <c r="I309" s="203"/>
      <c r="J309" s="204"/>
      <c r="K309" s="46"/>
      <c r="L309" s="205"/>
      <c r="M309" s="206"/>
      <c r="N309" s="207"/>
      <c r="O309" s="208"/>
      <c r="P309" s="209"/>
      <c r="Q309" s="210"/>
      <c r="R309" s="211"/>
      <c r="S309" s="212"/>
      <c r="T309" s="213"/>
      <c r="U309" s="45"/>
      <c r="V309" s="49"/>
      <c r="W309" s="49"/>
      <c r="X309" s="49"/>
      <c r="Y309" s="49"/>
      <c r="Z309" s="49"/>
      <c r="AA309" s="49"/>
      <c r="AB309" s="42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42"/>
      <c r="AQ309" s="42"/>
      <c r="AR309" s="42"/>
      <c r="AS309" s="42"/>
      <c r="AT309" s="42"/>
      <c r="AU309" s="42"/>
      <c r="AV309" s="214"/>
      <c r="AW309" s="214"/>
      <c r="AX309" s="214"/>
      <c r="AY309" s="214"/>
      <c r="AZ309" s="214"/>
      <c r="BA309" s="214"/>
      <c r="BB309" s="214"/>
      <c r="BC309" s="214"/>
    </row>
    <row r="310" ht="20.25" customHeight="1">
      <c r="B310" s="41"/>
      <c r="C310" s="42"/>
      <c r="D310" s="69"/>
      <c r="E310" s="44"/>
      <c r="F310" s="45"/>
      <c r="G310" s="201"/>
      <c r="H310" s="202"/>
      <c r="I310" s="203"/>
      <c r="J310" s="204"/>
      <c r="K310" s="46"/>
      <c r="L310" s="205"/>
      <c r="M310" s="206"/>
      <c r="N310" s="207"/>
      <c r="O310" s="208"/>
      <c r="P310" s="209"/>
      <c r="Q310" s="210"/>
      <c r="R310" s="211"/>
      <c r="S310" s="212"/>
      <c r="T310" s="213"/>
      <c r="U310" s="45"/>
      <c r="V310" s="49"/>
      <c r="W310" s="49"/>
      <c r="X310" s="49"/>
      <c r="Y310" s="49"/>
      <c r="Z310" s="49"/>
      <c r="AA310" s="49"/>
      <c r="AB310" s="42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42"/>
      <c r="AQ310" s="42"/>
      <c r="AR310" s="42"/>
      <c r="AS310" s="42"/>
      <c r="AT310" s="42"/>
      <c r="AU310" s="42"/>
      <c r="AV310" s="214"/>
      <c r="AW310" s="214"/>
      <c r="AX310" s="214"/>
      <c r="AY310" s="214"/>
      <c r="AZ310" s="214"/>
      <c r="BA310" s="214"/>
      <c r="BB310" s="214"/>
      <c r="BC310" s="214"/>
    </row>
    <row r="311" ht="20.25" customHeight="1">
      <c r="B311" s="41"/>
      <c r="C311" s="42"/>
      <c r="D311" s="69"/>
      <c r="E311" s="44"/>
      <c r="F311" s="45"/>
      <c r="G311" s="201"/>
      <c r="H311" s="202"/>
      <c r="I311" s="203"/>
      <c r="J311" s="204"/>
      <c r="K311" s="46"/>
      <c r="L311" s="205"/>
      <c r="M311" s="206"/>
      <c r="N311" s="207"/>
      <c r="O311" s="208"/>
      <c r="P311" s="209"/>
      <c r="Q311" s="210"/>
      <c r="R311" s="211"/>
      <c r="S311" s="212"/>
      <c r="T311" s="213"/>
      <c r="U311" s="45"/>
      <c r="V311" s="49"/>
      <c r="W311" s="49"/>
      <c r="X311" s="49"/>
      <c r="Y311" s="49"/>
      <c r="Z311" s="49"/>
      <c r="AA311" s="49"/>
      <c r="AB311" s="42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42"/>
      <c r="AQ311" s="42"/>
      <c r="AR311" s="42"/>
      <c r="AS311" s="42"/>
      <c r="AT311" s="42"/>
      <c r="AU311" s="42"/>
      <c r="AV311" s="214"/>
      <c r="AW311" s="214"/>
      <c r="AX311" s="214"/>
      <c r="AY311" s="214"/>
      <c r="AZ311" s="214"/>
      <c r="BA311" s="214"/>
      <c r="BB311" s="214"/>
      <c r="BC311" s="214"/>
    </row>
    <row r="312" ht="20.25" customHeight="1">
      <c r="B312" s="41"/>
      <c r="C312" s="42"/>
      <c r="D312" s="69"/>
      <c r="E312" s="44"/>
      <c r="F312" s="45"/>
      <c r="G312" s="201"/>
      <c r="H312" s="202"/>
      <c r="I312" s="203"/>
      <c r="J312" s="204"/>
      <c r="K312" s="46"/>
      <c r="L312" s="205"/>
      <c r="M312" s="206"/>
      <c r="N312" s="207"/>
      <c r="O312" s="208"/>
      <c r="P312" s="209"/>
      <c r="Q312" s="210"/>
      <c r="R312" s="211"/>
      <c r="S312" s="212"/>
      <c r="T312" s="213"/>
      <c r="U312" s="45"/>
      <c r="V312" s="49"/>
      <c r="W312" s="49"/>
      <c r="X312" s="49"/>
      <c r="Y312" s="49"/>
      <c r="Z312" s="49"/>
      <c r="AA312" s="49"/>
      <c r="AB312" s="42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42"/>
      <c r="AQ312" s="42"/>
      <c r="AR312" s="42"/>
      <c r="AS312" s="42"/>
      <c r="AT312" s="42"/>
      <c r="AU312" s="42"/>
      <c r="AV312" s="214"/>
      <c r="AW312" s="214"/>
      <c r="AX312" s="214"/>
      <c r="AY312" s="214"/>
      <c r="AZ312" s="214"/>
      <c r="BA312" s="214"/>
      <c r="BB312" s="214"/>
      <c r="BC312" s="214"/>
    </row>
    <row r="313" ht="20.25" customHeight="1">
      <c r="B313" s="41"/>
      <c r="C313" s="42"/>
      <c r="D313" s="69"/>
      <c r="E313" s="44"/>
      <c r="F313" s="45"/>
      <c r="G313" s="201"/>
      <c r="H313" s="202"/>
      <c r="I313" s="203"/>
      <c r="J313" s="204"/>
      <c r="K313" s="46"/>
      <c r="L313" s="205"/>
      <c r="M313" s="206"/>
      <c r="N313" s="207"/>
      <c r="O313" s="208"/>
      <c r="P313" s="209"/>
      <c r="Q313" s="210"/>
      <c r="R313" s="211"/>
      <c r="S313" s="212"/>
      <c r="T313" s="213"/>
      <c r="U313" s="45"/>
      <c r="V313" s="49"/>
      <c r="W313" s="49"/>
      <c r="X313" s="49"/>
      <c r="Y313" s="49"/>
      <c r="Z313" s="49"/>
      <c r="AA313" s="49"/>
      <c r="AB313" s="42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42"/>
      <c r="AQ313" s="42"/>
      <c r="AR313" s="42"/>
      <c r="AS313" s="42"/>
      <c r="AT313" s="42"/>
      <c r="AU313" s="42"/>
      <c r="AV313" s="214"/>
      <c r="AW313" s="214"/>
      <c r="AX313" s="214"/>
      <c r="AY313" s="214"/>
      <c r="AZ313" s="214"/>
      <c r="BA313" s="214"/>
      <c r="BB313" s="214"/>
      <c r="BC313" s="214"/>
    </row>
    <row r="314" ht="20.25" customHeight="1">
      <c r="B314" s="41"/>
      <c r="C314" s="42"/>
      <c r="D314" s="69"/>
      <c r="E314" s="44"/>
      <c r="F314" s="45"/>
      <c r="G314" s="201"/>
      <c r="H314" s="202"/>
      <c r="I314" s="203"/>
      <c r="J314" s="204"/>
      <c r="K314" s="46"/>
      <c r="L314" s="205"/>
      <c r="M314" s="206"/>
      <c r="N314" s="207"/>
      <c r="O314" s="208"/>
      <c r="P314" s="209"/>
      <c r="Q314" s="210"/>
      <c r="R314" s="211"/>
      <c r="S314" s="212"/>
      <c r="T314" s="213"/>
      <c r="U314" s="45"/>
      <c r="V314" s="49"/>
      <c r="W314" s="49"/>
      <c r="X314" s="49"/>
      <c r="Y314" s="49"/>
      <c r="Z314" s="49"/>
      <c r="AA314" s="49"/>
      <c r="AB314" s="42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42"/>
      <c r="AQ314" s="42"/>
      <c r="AR314" s="42"/>
      <c r="AS314" s="42"/>
      <c r="AT314" s="42"/>
      <c r="AU314" s="42"/>
      <c r="AV314" s="214"/>
      <c r="AW314" s="214"/>
      <c r="AX314" s="214"/>
      <c r="AY314" s="214"/>
      <c r="AZ314" s="214"/>
      <c r="BA314" s="214"/>
      <c r="BB314" s="214"/>
      <c r="BC314" s="214"/>
    </row>
    <row r="315" ht="20.25" customHeight="1">
      <c r="B315" s="41"/>
      <c r="C315" s="42"/>
      <c r="D315" s="69"/>
      <c r="E315" s="44"/>
      <c r="F315" s="45"/>
      <c r="G315" s="201"/>
      <c r="H315" s="202"/>
      <c r="I315" s="203"/>
      <c r="J315" s="204"/>
      <c r="K315" s="46"/>
      <c r="L315" s="205"/>
      <c r="M315" s="206"/>
      <c r="N315" s="207"/>
      <c r="O315" s="208"/>
      <c r="P315" s="209"/>
      <c r="Q315" s="210"/>
      <c r="R315" s="211"/>
      <c r="S315" s="212"/>
      <c r="T315" s="213"/>
      <c r="U315" s="45"/>
      <c r="V315" s="49"/>
      <c r="W315" s="49"/>
      <c r="X315" s="49"/>
      <c r="Y315" s="49"/>
      <c r="Z315" s="49"/>
      <c r="AA315" s="49"/>
      <c r="AB315" s="42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42"/>
      <c r="AQ315" s="42"/>
      <c r="AR315" s="42"/>
      <c r="AS315" s="42"/>
      <c r="AT315" s="42"/>
      <c r="AU315" s="42"/>
      <c r="AV315" s="214"/>
      <c r="AW315" s="214"/>
      <c r="AX315" s="214"/>
      <c r="AY315" s="214"/>
      <c r="AZ315" s="214"/>
      <c r="BA315" s="214"/>
      <c r="BB315" s="214"/>
      <c r="BC315" s="214"/>
    </row>
    <row r="316" ht="20.25" customHeight="1">
      <c r="B316" s="41"/>
      <c r="C316" s="42"/>
      <c r="D316" s="69"/>
      <c r="E316" s="44"/>
      <c r="F316" s="45"/>
      <c r="G316" s="201"/>
      <c r="H316" s="202"/>
      <c r="I316" s="203"/>
      <c r="J316" s="204"/>
      <c r="K316" s="46"/>
      <c r="L316" s="205"/>
      <c r="M316" s="206"/>
      <c r="N316" s="207"/>
      <c r="O316" s="208"/>
      <c r="P316" s="209"/>
      <c r="Q316" s="210"/>
      <c r="R316" s="211"/>
      <c r="S316" s="212"/>
      <c r="T316" s="213"/>
      <c r="U316" s="45"/>
      <c r="V316" s="49"/>
      <c r="W316" s="49"/>
      <c r="X316" s="49"/>
      <c r="Y316" s="49"/>
      <c r="Z316" s="49"/>
      <c r="AA316" s="49"/>
      <c r="AB316" s="42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42"/>
      <c r="AQ316" s="42"/>
      <c r="AR316" s="42"/>
      <c r="AS316" s="42"/>
      <c r="AT316" s="42"/>
      <c r="AU316" s="42"/>
      <c r="AV316" s="214"/>
      <c r="AW316" s="214"/>
      <c r="AX316" s="214"/>
      <c r="AY316" s="214"/>
      <c r="AZ316" s="214"/>
      <c r="BA316" s="214"/>
      <c r="BB316" s="214"/>
      <c r="BC316" s="214"/>
    </row>
    <row r="317" ht="20.25" customHeight="1">
      <c r="B317" s="41"/>
      <c r="C317" s="42"/>
      <c r="D317" s="69"/>
      <c r="E317" s="44"/>
      <c r="F317" s="45"/>
      <c r="G317" s="201"/>
      <c r="H317" s="202"/>
      <c r="I317" s="203"/>
      <c r="J317" s="204"/>
      <c r="K317" s="46"/>
      <c r="L317" s="205"/>
      <c r="M317" s="206"/>
      <c r="N317" s="207"/>
      <c r="O317" s="208"/>
      <c r="P317" s="209"/>
      <c r="Q317" s="210"/>
      <c r="R317" s="211"/>
      <c r="S317" s="212"/>
      <c r="T317" s="213"/>
      <c r="U317" s="45"/>
      <c r="V317" s="49"/>
      <c r="W317" s="49"/>
      <c r="X317" s="49"/>
      <c r="Y317" s="49"/>
      <c r="Z317" s="49"/>
      <c r="AA317" s="49"/>
      <c r="AB317" s="42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42"/>
      <c r="AQ317" s="42"/>
      <c r="AR317" s="42"/>
      <c r="AS317" s="42"/>
      <c r="AT317" s="42"/>
      <c r="AU317" s="42"/>
      <c r="AV317" s="214"/>
      <c r="AW317" s="214"/>
      <c r="AX317" s="214"/>
      <c r="AY317" s="214"/>
      <c r="AZ317" s="214"/>
      <c r="BA317" s="214"/>
      <c r="BB317" s="214"/>
      <c r="BC317" s="214"/>
    </row>
    <row r="318" ht="20.25" customHeight="1">
      <c r="B318" s="41"/>
      <c r="C318" s="42"/>
      <c r="D318" s="69"/>
      <c r="E318" s="44"/>
      <c r="F318" s="45"/>
      <c r="G318" s="201"/>
      <c r="H318" s="202"/>
      <c r="I318" s="203"/>
      <c r="J318" s="204"/>
      <c r="K318" s="46"/>
      <c r="L318" s="205"/>
      <c r="M318" s="206"/>
      <c r="N318" s="207"/>
      <c r="O318" s="208"/>
      <c r="P318" s="209"/>
      <c r="Q318" s="210"/>
      <c r="R318" s="211"/>
      <c r="S318" s="212"/>
      <c r="T318" s="213"/>
      <c r="U318" s="45"/>
      <c r="V318" s="49"/>
      <c r="W318" s="49"/>
      <c r="X318" s="49"/>
      <c r="Y318" s="49"/>
      <c r="Z318" s="49"/>
      <c r="AA318" s="49"/>
      <c r="AB318" s="42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42"/>
      <c r="AQ318" s="42"/>
      <c r="AR318" s="42"/>
      <c r="AS318" s="42"/>
      <c r="AT318" s="42"/>
      <c r="AU318" s="42"/>
      <c r="AV318" s="214"/>
      <c r="AW318" s="214"/>
      <c r="AX318" s="214"/>
      <c r="AY318" s="214"/>
      <c r="AZ318" s="214"/>
      <c r="BA318" s="214"/>
      <c r="BB318" s="214"/>
      <c r="BC318" s="214"/>
    </row>
    <row r="319" ht="20.25" customHeight="1">
      <c r="B319" s="41"/>
      <c r="C319" s="42"/>
      <c r="D319" s="69"/>
      <c r="E319" s="44"/>
      <c r="F319" s="45"/>
      <c r="G319" s="201"/>
      <c r="H319" s="202"/>
      <c r="I319" s="203"/>
      <c r="J319" s="204"/>
      <c r="K319" s="46"/>
      <c r="L319" s="205"/>
      <c r="M319" s="206"/>
      <c r="N319" s="207"/>
      <c r="O319" s="208"/>
      <c r="P319" s="209"/>
      <c r="Q319" s="210"/>
      <c r="R319" s="211"/>
      <c r="S319" s="212"/>
      <c r="T319" s="213"/>
      <c r="U319" s="45"/>
      <c r="V319" s="49"/>
      <c r="W319" s="49"/>
      <c r="X319" s="49"/>
      <c r="Y319" s="49"/>
      <c r="Z319" s="49"/>
      <c r="AA319" s="49"/>
      <c r="AB319" s="42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42"/>
      <c r="AQ319" s="42"/>
      <c r="AR319" s="42"/>
      <c r="AS319" s="42"/>
      <c r="AT319" s="42"/>
      <c r="AU319" s="42"/>
      <c r="AV319" s="214"/>
      <c r="AW319" s="214"/>
      <c r="AX319" s="214"/>
      <c r="AY319" s="214"/>
      <c r="AZ319" s="214"/>
      <c r="BA319" s="214"/>
      <c r="BB319" s="214"/>
      <c r="BC319" s="214"/>
    </row>
    <row r="320" ht="20.25" customHeight="1">
      <c r="B320" s="41"/>
      <c r="C320" s="42"/>
      <c r="D320" s="69"/>
      <c r="E320" s="44"/>
      <c r="F320" s="45"/>
      <c r="G320" s="201"/>
      <c r="H320" s="202"/>
      <c r="I320" s="203"/>
      <c r="J320" s="204"/>
      <c r="K320" s="46"/>
      <c r="L320" s="205"/>
      <c r="M320" s="206"/>
      <c r="N320" s="207"/>
      <c r="O320" s="208"/>
      <c r="P320" s="209"/>
      <c r="Q320" s="210"/>
      <c r="R320" s="211"/>
      <c r="S320" s="212"/>
      <c r="T320" s="213"/>
      <c r="U320" s="45"/>
      <c r="V320" s="49"/>
      <c r="W320" s="49"/>
      <c r="X320" s="49"/>
      <c r="Y320" s="49"/>
      <c r="Z320" s="49"/>
      <c r="AA320" s="49"/>
      <c r="AB320" s="42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42"/>
      <c r="AQ320" s="42"/>
      <c r="AR320" s="42"/>
      <c r="AS320" s="42"/>
      <c r="AT320" s="42"/>
      <c r="AU320" s="42"/>
      <c r="AV320" s="214"/>
      <c r="AW320" s="214"/>
      <c r="AX320" s="214"/>
      <c r="AY320" s="214"/>
      <c r="AZ320" s="214"/>
      <c r="BA320" s="214"/>
      <c r="BB320" s="214"/>
      <c r="BC320" s="214"/>
    </row>
    <row r="321" ht="20.25" customHeight="1">
      <c r="B321" s="41"/>
      <c r="C321" s="42"/>
      <c r="D321" s="69"/>
      <c r="E321" s="44"/>
      <c r="F321" s="45"/>
      <c r="G321" s="201"/>
      <c r="H321" s="202"/>
      <c r="I321" s="203"/>
      <c r="J321" s="204"/>
      <c r="K321" s="46"/>
      <c r="L321" s="205"/>
      <c r="M321" s="206"/>
      <c r="N321" s="207"/>
      <c r="O321" s="208"/>
      <c r="P321" s="209"/>
      <c r="Q321" s="210"/>
      <c r="R321" s="211"/>
      <c r="S321" s="212"/>
      <c r="T321" s="213"/>
      <c r="U321" s="45"/>
      <c r="V321" s="49"/>
      <c r="W321" s="49"/>
      <c r="X321" s="49"/>
      <c r="Y321" s="49"/>
      <c r="Z321" s="49"/>
      <c r="AA321" s="49"/>
      <c r="AB321" s="42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42"/>
      <c r="AQ321" s="42"/>
      <c r="AR321" s="42"/>
      <c r="AS321" s="42"/>
      <c r="AT321" s="42"/>
      <c r="AU321" s="42"/>
      <c r="AV321" s="214"/>
      <c r="AW321" s="214"/>
      <c r="AX321" s="214"/>
      <c r="AY321" s="214"/>
      <c r="AZ321" s="214"/>
      <c r="BA321" s="214"/>
      <c r="BB321" s="214"/>
      <c r="BC321" s="214"/>
    </row>
    <row r="322" ht="20.25" customHeight="1">
      <c r="B322" s="41"/>
      <c r="C322" s="42"/>
      <c r="D322" s="69"/>
      <c r="E322" s="44"/>
      <c r="F322" s="45"/>
      <c r="G322" s="201"/>
      <c r="H322" s="202"/>
      <c r="I322" s="203"/>
      <c r="J322" s="204"/>
      <c r="K322" s="46"/>
      <c r="L322" s="205"/>
      <c r="M322" s="206"/>
      <c r="N322" s="207"/>
      <c r="O322" s="208"/>
      <c r="P322" s="209"/>
      <c r="Q322" s="210"/>
      <c r="R322" s="211"/>
      <c r="S322" s="212"/>
      <c r="T322" s="213"/>
      <c r="U322" s="45"/>
      <c r="V322" s="49"/>
      <c r="W322" s="49"/>
      <c r="X322" s="49"/>
      <c r="Y322" s="49"/>
      <c r="Z322" s="49"/>
      <c r="AA322" s="49"/>
      <c r="AB322" s="42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42"/>
      <c r="AQ322" s="42"/>
      <c r="AR322" s="42"/>
      <c r="AS322" s="42"/>
      <c r="AT322" s="42"/>
      <c r="AU322" s="42"/>
      <c r="AV322" s="214"/>
      <c r="AW322" s="214"/>
      <c r="AX322" s="214"/>
      <c r="AY322" s="214"/>
      <c r="AZ322" s="214"/>
      <c r="BA322" s="214"/>
      <c r="BB322" s="214"/>
      <c r="BC322" s="214"/>
    </row>
    <row r="323" ht="20.25" customHeight="1">
      <c r="B323" s="41"/>
      <c r="C323" s="42"/>
      <c r="D323" s="69"/>
      <c r="E323" s="44"/>
      <c r="F323" s="45"/>
      <c r="G323" s="201"/>
      <c r="H323" s="202"/>
      <c r="I323" s="203"/>
      <c r="J323" s="204"/>
      <c r="K323" s="46"/>
      <c r="L323" s="205"/>
      <c r="M323" s="206"/>
      <c r="N323" s="207"/>
      <c r="O323" s="208"/>
      <c r="P323" s="209"/>
      <c r="Q323" s="210"/>
      <c r="R323" s="211"/>
      <c r="S323" s="212"/>
      <c r="T323" s="213"/>
      <c r="U323" s="45"/>
      <c r="V323" s="49"/>
      <c r="W323" s="49"/>
      <c r="X323" s="49"/>
      <c r="Y323" s="49"/>
      <c r="Z323" s="49"/>
      <c r="AA323" s="49"/>
      <c r="AB323" s="42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42"/>
      <c r="AQ323" s="42"/>
      <c r="AR323" s="42"/>
      <c r="AS323" s="42"/>
      <c r="AT323" s="42"/>
      <c r="AU323" s="42"/>
      <c r="AV323" s="214"/>
      <c r="AW323" s="214"/>
      <c r="AX323" s="214"/>
      <c r="AY323" s="214"/>
      <c r="AZ323" s="214"/>
      <c r="BA323" s="214"/>
      <c r="BB323" s="214"/>
      <c r="BC323" s="214"/>
    </row>
    <row r="324" ht="20.25" customHeight="1">
      <c r="B324" s="41"/>
      <c r="C324" s="42"/>
      <c r="D324" s="69"/>
      <c r="E324" s="44"/>
      <c r="F324" s="45"/>
      <c r="G324" s="201"/>
      <c r="H324" s="202"/>
      <c r="I324" s="203"/>
      <c r="J324" s="204"/>
      <c r="K324" s="46"/>
      <c r="L324" s="205"/>
      <c r="M324" s="206"/>
      <c r="N324" s="207"/>
      <c r="O324" s="208"/>
      <c r="P324" s="209"/>
      <c r="Q324" s="210"/>
      <c r="R324" s="211"/>
      <c r="S324" s="212"/>
      <c r="T324" s="213"/>
      <c r="U324" s="45"/>
      <c r="V324" s="49"/>
      <c r="W324" s="49"/>
      <c r="X324" s="49"/>
      <c r="Y324" s="49"/>
      <c r="Z324" s="49"/>
      <c r="AA324" s="49"/>
      <c r="AB324" s="42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42"/>
      <c r="AQ324" s="42"/>
      <c r="AR324" s="42"/>
      <c r="AS324" s="42"/>
      <c r="AT324" s="42"/>
      <c r="AU324" s="42"/>
      <c r="AV324" s="214"/>
      <c r="AW324" s="214"/>
      <c r="AX324" s="214"/>
      <c r="AY324" s="214"/>
      <c r="AZ324" s="214"/>
      <c r="BA324" s="214"/>
      <c r="BB324" s="214"/>
      <c r="BC324" s="214"/>
    </row>
    <row r="325" ht="20.25" customHeight="1">
      <c r="B325" s="41"/>
      <c r="C325" s="42"/>
      <c r="D325" s="69"/>
      <c r="E325" s="44"/>
      <c r="F325" s="45"/>
      <c r="G325" s="201"/>
      <c r="H325" s="202"/>
      <c r="I325" s="203"/>
      <c r="J325" s="204"/>
      <c r="K325" s="46"/>
      <c r="L325" s="205"/>
      <c r="M325" s="206"/>
      <c r="N325" s="207"/>
      <c r="O325" s="208"/>
      <c r="P325" s="209"/>
      <c r="Q325" s="210"/>
      <c r="R325" s="211"/>
      <c r="S325" s="212"/>
      <c r="T325" s="213"/>
      <c r="U325" s="45"/>
      <c r="V325" s="49"/>
      <c r="W325" s="49"/>
      <c r="X325" s="49"/>
      <c r="Y325" s="49"/>
      <c r="Z325" s="49"/>
      <c r="AA325" s="49"/>
      <c r="AB325" s="42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42"/>
      <c r="AQ325" s="42"/>
      <c r="AR325" s="42"/>
      <c r="AS325" s="42"/>
      <c r="AT325" s="42"/>
      <c r="AU325" s="42"/>
      <c r="AV325" s="214"/>
      <c r="AW325" s="214"/>
      <c r="AX325" s="214"/>
      <c r="AY325" s="214"/>
      <c r="AZ325" s="214"/>
      <c r="BA325" s="214"/>
      <c r="BB325" s="214"/>
      <c r="BC325" s="214"/>
    </row>
    <row r="326" ht="20.25" customHeight="1">
      <c r="B326" s="41"/>
      <c r="C326" s="42"/>
      <c r="D326" s="69"/>
      <c r="E326" s="44"/>
      <c r="F326" s="45"/>
      <c r="G326" s="201"/>
      <c r="H326" s="202"/>
      <c r="I326" s="203"/>
      <c r="J326" s="204"/>
      <c r="K326" s="46"/>
      <c r="L326" s="205"/>
      <c r="M326" s="206"/>
      <c r="N326" s="207"/>
      <c r="O326" s="208"/>
      <c r="P326" s="209"/>
      <c r="Q326" s="210"/>
      <c r="R326" s="211"/>
      <c r="S326" s="212"/>
      <c r="T326" s="213"/>
      <c r="U326" s="45"/>
      <c r="V326" s="49"/>
      <c r="W326" s="49"/>
      <c r="X326" s="49"/>
      <c r="Y326" s="49"/>
      <c r="Z326" s="49"/>
      <c r="AA326" s="49"/>
      <c r="AB326" s="42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42"/>
      <c r="AQ326" s="42"/>
      <c r="AR326" s="42"/>
      <c r="AS326" s="42"/>
      <c r="AT326" s="42"/>
      <c r="AU326" s="42"/>
      <c r="AV326" s="214"/>
      <c r="AW326" s="214"/>
      <c r="AX326" s="214"/>
      <c r="AY326" s="214"/>
      <c r="AZ326" s="214"/>
      <c r="BA326" s="214"/>
      <c r="BB326" s="214"/>
      <c r="BC326" s="214"/>
    </row>
    <row r="327" ht="20.25" customHeight="1">
      <c r="B327" s="41"/>
      <c r="C327" s="42"/>
      <c r="D327" s="69"/>
      <c r="E327" s="44"/>
      <c r="F327" s="45"/>
      <c r="G327" s="201"/>
      <c r="H327" s="202"/>
      <c r="I327" s="203"/>
      <c r="J327" s="204"/>
      <c r="K327" s="46"/>
      <c r="L327" s="205"/>
      <c r="M327" s="206"/>
      <c r="N327" s="207"/>
      <c r="O327" s="208"/>
      <c r="P327" s="209"/>
      <c r="Q327" s="210"/>
      <c r="R327" s="211"/>
      <c r="S327" s="212"/>
      <c r="T327" s="213"/>
      <c r="U327" s="45"/>
      <c r="V327" s="49"/>
      <c r="W327" s="49"/>
      <c r="X327" s="49"/>
      <c r="Y327" s="49"/>
      <c r="Z327" s="49"/>
      <c r="AA327" s="49"/>
      <c r="AB327" s="42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42"/>
      <c r="AQ327" s="42"/>
      <c r="AR327" s="42"/>
      <c r="AS327" s="42"/>
      <c r="AT327" s="42"/>
      <c r="AU327" s="42"/>
      <c r="AV327" s="214"/>
      <c r="AW327" s="214"/>
      <c r="AX327" s="214"/>
      <c r="AY327" s="214"/>
      <c r="AZ327" s="214"/>
      <c r="BA327" s="214"/>
      <c r="BB327" s="214"/>
      <c r="BC327" s="214"/>
    </row>
    <row r="328" ht="20.25" customHeight="1">
      <c r="B328" s="41"/>
      <c r="C328" s="42"/>
      <c r="D328" s="69"/>
      <c r="E328" s="44"/>
      <c r="F328" s="45"/>
      <c r="G328" s="201"/>
      <c r="H328" s="202"/>
      <c r="I328" s="203"/>
      <c r="J328" s="204"/>
      <c r="K328" s="46"/>
      <c r="L328" s="205"/>
      <c r="M328" s="206"/>
      <c r="N328" s="207"/>
      <c r="O328" s="208"/>
      <c r="P328" s="209"/>
      <c r="Q328" s="210"/>
      <c r="R328" s="211"/>
      <c r="S328" s="212"/>
      <c r="T328" s="213"/>
      <c r="U328" s="45"/>
      <c r="V328" s="49"/>
      <c r="W328" s="49"/>
      <c r="X328" s="49"/>
      <c r="Y328" s="49"/>
      <c r="Z328" s="49"/>
      <c r="AA328" s="49"/>
      <c r="AB328" s="42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42"/>
      <c r="AQ328" s="42"/>
      <c r="AR328" s="42"/>
      <c r="AS328" s="42"/>
      <c r="AT328" s="42"/>
      <c r="AU328" s="42"/>
      <c r="AV328" s="214"/>
      <c r="AW328" s="214"/>
      <c r="AX328" s="214"/>
      <c r="AY328" s="214"/>
      <c r="AZ328" s="214"/>
      <c r="BA328" s="214"/>
      <c r="BB328" s="214"/>
      <c r="BC328" s="214"/>
    </row>
    <row r="329" ht="20.25" customHeight="1">
      <c r="B329" s="41"/>
      <c r="C329" s="42"/>
      <c r="D329" s="69"/>
      <c r="E329" s="44"/>
      <c r="F329" s="45"/>
      <c r="G329" s="201"/>
      <c r="H329" s="202"/>
      <c r="I329" s="203"/>
      <c r="J329" s="204"/>
      <c r="K329" s="46"/>
      <c r="L329" s="205"/>
      <c r="M329" s="206"/>
      <c r="N329" s="207"/>
      <c r="O329" s="208"/>
      <c r="P329" s="209"/>
      <c r="Q329" s="210"/>
      <c r="R329" s="211"/>
      <c r="S329" s="212"/>
      <c r="T329" s="213"/>
      <c r="U329" s="45"/>
      <c r="V329" s="49"/>
      <c r="W329" s="49"/>
      <c r="X329" s="49"/>
      <c r="Y329" s="49"/>
      <c r="Z329" s="49"/>
      <c r="AA329" s="49"/>
      <c r="AB329" s="42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42"/>
      <c r="AQ329" s="42"/>
      <c r="AR329" s="42"/>
      <c r="AS329" s="42"/>
      <c r="AT329" s="42"/>
      <c r="AU329" s="42"/>
      <c r="AV329" s="214"/>
      <c r="AW329" s="214"/>
      <c r="AX329" s="214"/>
      <c r="AY329" s="214"/>
      <c r="AZ329" s="214"/>
      <c r="BA329" s="214"/>
      <c r="BB329" s="214"/>
      <c r="BC329" s="214"/>
    </row>
    <row r="330" ht="20.25" customHeight="1">
      <c r="B330" s="41"/>
      <c r="C330" s="42"/>
      <c r="D330" s="69"/>
      <c r="E330" s="44"/>
      <c r="F330" s="45"/>
      <c r="G330" s="201"/>
      <c r="H330" s="202"/>
      <c r="I330" s="203"/>
      <c r="J330" s="204"/>
      <c r="K330" s="46"/>
      <c r="L330" s="205"/>
      <c r="M330" s="206"/>
      <c r="N330" s="207"/>
      <c r="O330" s="208"/>
      <c r="P330" s="209"/>
      <c r="Q330" s="210"/>
      <c r="R330" s="211"/>
      <c r="S330" s="212"/>
      <c r="T330" s="213"/>
      <c r="U330" s="45"/>
      <c r="V330" s="49"/>
      <c r="W330" s="49"/>
      <c r="X330" s="49"/>
      <c r="Y330" s="49"/>
      <c r="Z330" s="49"/>
      <c r="AA330" s="49"/>
      <c r="AB330" s="42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42"/>
      <c r="AQ330" s="42"/>
      <c r="AR330" s="42"/>
      <c r="AS330" s="42"/>
      <c r="AT330" s="42"/>
      <c r="AU330" s="42"/>
      <c r="AV330" s="214"/>
      <c r="AW330" s="214"/>
      <c r="AX330" s="214"/>
      <c r="AY330" s="214"/>
      <c r="AZ330" s="214"/>
      <c r="BA330" s="214"/>
      <c r="BB330" s="214"/>
      <c r="BC330" s="214"/>
    </row>
    <row r="331" ht="20.25" customHeight="1">
      <c r="B331" s="41"/>
      <c r="C331" s="42"/>
      <c r="D331" s="69"/>
      <c r="E331" s="44"/>
      <c r="F331" s="45"/>
      <c r="G331" s="201"/>
      <c r="H331" s="202"/>
      <c r="I331" s="203"/>
      <c r="J331" s="204"/>
      <c r="K331" s="46"/>
      <c r="L331" s="205"/>
      <c r="M331" s="206"/>
      <c r="N331" s="207"/>
      <c r="O331" s="208"/>
      <c r="P331" s="209"/>
      <c r="Q331" s="210"/>
      <c r="R331" s="211"/>
      <c r="S331" s="212"/>
      <c r="T331" s="213"/>
      <c r="U331" s="45"/>
      <c r="V331" s="49"/>
      <c r="W331" s="49"/>
      <c r="X331" s="49"/>
      <c r="Y331" s="49"/>
      <c r="Z331" s="49"/>
      <c r="AA331" s="49"/>
      <c r="AB331" s="42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42"/>
      <c r="AQ331" s="42"/>
      <c r="AR331" s="42"/>
      <c r="AS331" s="42"/>
      <c r="AT331" s="42"/>
      <c r="AU331" s="42"/>
      <c r="AV331" s="214"/>
      <c r="AW331" s="214"/>
      <c r="AX331" s="214"/>
      <c r="AY331" s="214"/>
      <c r="AZ331" s="214"/>
      <c r="BA331" s="214"/>
      <c r="BB331" s="214"/>
      <c r="BC331" s="214"/>
    </row>
    <row r="332" ht="20.25" customHeight="1">
      <c r="B332" s="41"/>
      <c r="C332" s="42"/>
      <c r="D332" s="69"/>
      <c r="E332" s="44"/>
      <c r="F332" s="45"/>
      <c r="G332" s="201"/>
      <c r="H332" s="202"/>
      <c r="I332" s="203"/>
      <c r="J332" s="204"/>
      <c r="K332" s="46"/>
      <c r="L332" s="205"/>
      <c r="M332" s="206"/>
      <c r="N332" s="207"/>
      <c r="O332" s="208"/>
      <c r="P332" s="209"/>
      <c r="Q332" s="210"/>
      <c r="R332" s="211"/>
      <c r="S332" s="212"/>
      <c r="T332" s="213"/>
      <c r="U332" s="45"/>
      <c r="V332" s="49"/>
      <c r="W332" s="49"/>
      <c r="X332" s="49"/>
      <c r="Y332" s="49"/>
      <c r="Z332" s="49"/>
      <c r="AA332" s="49"/>
      <c r="AB332" s="42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42"/>
      <c r="AQ332" s="42"/>
      <c r="AR332" s="42"/>
      <c r="AS332" s="42"/>
      <c r="AT332" s="42"/>
      <c r="AU332" s="42"/>
      <c r="AV332" s="214"/>
      <c r="AW332" s="214"/>
      <c r="AX332" s="214"/>
      <c r="AY332" s="214"/>
      <c r="AZ332" s="214"/>
      <c r="BA332" s="214"/>
      <c r="BB332" s="214"/>
      <c r="BC332" s="214"/>
    </row>
    <row r="333" ht="20.25" customHeight="1">
      <c r="B333" s="41"/>
      <c r="C333" s="42"/>
      <c r="D333" s="69"/>
      <c r="E333" s="44"/>
      <c r="F333" s="45"/>
      <c r="G333" s="201"/>
      <c r="H333" s="202"/>
      <c r="I333" s="203"/>
      <c r="J333" s="204"/>
      <c r="K333" s="46"/>
      <c r="L333" s="205"/>
      <c r="M333" s="206"/>
      <c r="N333" s="207"/>
      <c r="O333" s="208"/>
      <c r="P333" s="209"/>
      <c r="Q333" s="210"/>
      <c r="R333" s="211"/>
      <c r="S333" s="212"/>
      <c r="T333" s="213"/>
      <c r="U333" s="45"/>
      <c r="V333" s="49"/>
      <c r="W333" s="49"/>
      <c r="X333" s="49"/>
      <c r="Y333" s="49"/>
      <c r="Z333" s="49"/>
      <c r="AA333" s="49"/>
      <c r="AB333" s="42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42"/>
      <c r="AQ333" s="42"/>
      <c r="AR333" s="42"/>
      <c r="AS333" s="42"/>
      <c r="AT333" s="42"/>
      <c r="AU333" s="42"/>
      <c r="AV333" s="214"/>
      <c r="AW333" s="214"/>
      <c r="AX333" s="214"/>
      <c r="AY333" s="214"/>
      <c r="AZ333" s="214"/>
      <c r="BA333" s="214"/>
      <c r="BB333" s="214"/>
      <c r="BC333" s="214"/>
    </row>
    <row r="334" ht="20.25" customHeight="1">
      <c r="B334" s="41"/>
      <c r="C334" s="42"/>
      <c r="D334" s="69"/>
      <c r="E334" s="44"/>
      <c r="F334" s="45"/>
      <c r="G334" s="201"/>
      <c r="H334" s="202"/>
      <c r="I334" s="203"/>
      <c r="J334" s="204"/>
      <c r="K334" s="46"/>
      <c r="L334" s="205"/>
      <c r="M334" s="206"/>
      <c r="N334" s="207"/>
      <c r="O334" s="208"/>
      <c r="P334" s="209"/>
      <c r="Q334" s="210"/>
      <c r="R334" s="211"/>
      <c r="S334" s="212"/>
      <c r="T334" s="213"/>
      <c r="U334" s="45"/>
      <c r="V334" s="49"/>
      <c r="W334" s="49"/>
      <c r="X334" s="49"/>
      <c r="Y334" s="49"/>
      <c r="Z334" s="49"/>
      <c r="AA334" s="49"/>
      <c r="AB334" s="42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42"/>
      <c r="AQ334" s="42"/>
      <c r="AR334" s="42"/>
      <c r="AS334" s="42"/>
      <c r="AT334" s="42"/>
      <c r="AU334" s="42"/>
      <c r="AV334" s="214"/>
      <c r="AW334" s="214"/>
      <c r="AX334" s="214"/>
      <c r="AY334" s="214"/>
      <c r="AZ334" s="214"/>
      <c r="BA334" s="214"/>
      <c r="BB334" s="214"/>
      <c r="BC334" s="214"/>
    </row>
    <row r="335" ht="20.25" customHeight="1">
      <c r="B335" s="41"/>
      <c r="C335" s="42"/>
      <c r="D335" s="69"/>
      <c r="E335" s="44"/>
      <c r="F335" s="45"/>
      <c r="G335" s="201"/>
      <c r="H335" s="202"/>
      <c r="I335" s="203"/>
      <c r="J335" s="204"/>
      <c r="K335" s="46"/>
      <c r="L335" s="205"/>
      <c r="M335" s="206"/>
      <c r="N335" s="207"/>
      <c r="O335" s="208"/>
      <c r="P335" s="209"/>
      <c r="Q335" s="210"/>
      <c r="R335" s="211"/>
      <c r="S335" s="212"/>
      <c r="T335" s="213"/>
      <c r="U335" s="45"/>
      <c r="V335" s="49"/>
      <c r="W335" s="49"/>
      <c r="X335" s="49"/>
      <c r="Y335" s="49"/>
      <c r="Z335" s="49"/>
      <c r="AA335" s="49"/>
      <c r="AB335" s="42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42"/>
      <c r="AQ335" s="42"/>
      <c r="AR335" s="42"/>
      <c r="AS335" s="42"/>
      <c r="AT335" s="42"/>
      <c r="AU335" s="42"/>
      <c r="AV335" s="214"/>
      <c r="AW335" s="214"/>
      <c r="AX335" s="214"/>
      <c r="AY335" s="214"/>
      <c r="AZ335" s="214"/>
      <c r="BA335" s="214"/>
      <c r="BB335" s="214"/>
      <c r="BC335" s="214"/>
    </row>
    <row r="336" ht="20.25" customHeight="1">
      <c r="B336" s="41"/>
      <c r="C336" s="42"/>
      <c r="D336" s="69"/>
      <c r="E336" s="44"/>
      <c r="F336" s="45"/>
      <c r="G336" s="201"/>
      <c r="H336" s="202"/>
      <c r="I336" s="203"/>
      <c r="J336" s="204"/>
      <c r="K336" s="46"/>
      <c r="L336" s="205"/>
      <c r="M336" s="206"/>
      <c r="N336" s="207"/>
      <c r="O336" s="208"/>
      <c r="P336" s="209"/>
      <c r="Q336" s="210"/>
      <c r="R336" s="211"/>
      <c r="S336" s="212"/>
      <c r="T336" s="213"/>
      <c r="U336" s="45"/>
      <c r="V336" s="49"/>
      <c r="W336" s="49"/>
      <c r="X336" s="49"/>
      <c r="Y336" s="49"/>
      <c r="Z336" s="49"/>
      <c r="AA336" s="49"/>
      <c r="AB336" s="42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42"/>
      <c r="AQ336" s="42"/>
      <c r="AR336" s="42"/>
      <c r="AS336" s="42"/>
      <c r="AT336" s="42"/>
      <c r="AU336" s="42"/>
      <c r="AV336" s="214"/>
      <c r="AW336" s="214"/>
      <c r="AX336" s="214"/>
      <c r="AY336" s="214"/>
      <c r="AZ336" s="214"/>
      <c r="BA336" s="214"/>
      <c r="BB336" s="214"/>
      <c r="BC336" s="214"/>
    </row>
    <row r="337" ht="20.25" customHeight="1">
      <c r="B337" s="41"/>
      <c r="C337" s="42"/>
      <c r="D337" s="69"/>
      <c r="E337" s="44"/>
      <c r="F337" s="45"/>
      <c r="G337" s="201"/>
      <c r="H337" s="202"/>
      <c r="I337" s="203"/>
      <c r="J337" s="204"/>
      <c r="K337" s="46"/>
      <c r="L337" s="205"/>
      <c r="M337" s="206"/>
      <c r="N337" s="207"/>
      <c r="O337" s="208"/>
      <c r="P337" s="209"/>
      <c r="Q337" s="210"/>
      <c r="R337" s="211"/>
      <c r="S337" s="212"/>
      <c r="T337" s="213"/>
      <c r="U337" s="45"/>
      <c r="V337" s="49"/>
      <c r="W337" s="49"/>
      <c r="X337" s="49"/>
      <c r="Y337" s="49"/>
      <c r="Z337" s="49"/>
      <c r="AA337" s="49"/>
      <c r="AB337" s="42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42"/>
      <c r="AQ337" s="42"/>
      <c r="AR337" s="42"/>
      <c r="AS337" s="42"/>
      <c r="AT337" s="42"/>
      <c r="AU337" s="42"/>
      <c r="AV337" s="214"/>
      <c r="AW337" s="214"/>
      <c r="AX337" s="214"/>
      <c r="AY337" s="214"/>
      <c r="AZ337" s="214"/>
      <c r="BA337" s="214"/>
      <c r="BB337" s="214"/>
      <c r="BC337" s="214"/>
    </row>
    <row r="338" ht="20.25" customHeight="1">
      <c r="B338" s="41"/>
      <c r="C338" s="42"/>
      <c r="D338" s="69"/>
      <c r="E338" s="44"/>
      <c r="F338" s="45"/>
      <c r="G338" s="201"/>
      <c r="H338" s="202"/>
      <c r="I338" s="203"/>
      <c r="J338" s="204"/>
      <c r="K338" s="46"/>
      <c r="L338" s="205"/>
      <c r="M338" s="206"/>
      <c r="N338" s="207"/>
      <c r="O338" s="208"/>
      <c r="P338" s="209"/>
      <c r="Q338" s="210"/>
      <c r="R338" s="211"/>
      <c r="S338" s="212"/>
      <c r="T338" s="213"/>
      <c r="U338" s="45"/>
      <c r="V338" s="49"/>
      <c r="W338" s="49"/>
      <c r="X338" s="49"/>
      <c r="Y338" s="49"/>
      <c r="Z338" s="49"/>
      <c r="AA338" s="49"/>
      <c r="AB338" s="42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42"/>
      <c r="AQ338" s="42"/>
      <c r="AR338" s="42"/>
      <c r="AS338" s="42"/>
      <c r="AT338" s="42"/>
      <c r="AU338" s="42"/>
      <c r="AV338" s="214"/>
      <c r="AW338" s="214"/>
      <c r="AX338" s="214"/>
      <c r="AY338" s="214"/>
      <c r="AZ338" s="214"/>
      <c r="BA338" s="214"/>
      <c r="BB338" s="214"/>
      <c r="BC338" s="214"/>
    </row>
    <row r="339" ht="20.25" customHeight="1">
      <c r="B339" s="41"/>
      <c r="C339" s="42"/>
      <c r="D339" s="69"/>
      <c r="E339" s="44"/>
      <c r="F339" s="45"/>
      <c r="G339" s="201"/>
      <c r="H339" s="202"/>
      <c r="I339" s="203"/>
      <c r="J339" s="204"/>
      <c r="K339" s="46"/>
      <c r="L339" s="205"/>
      <c r="M339" s="206"/>
      <c r="N339" s="207"/>
      <c r="O339" s="208"/>
      <c r="P339" s="209"/>
      <c r="Q339" s="210"/>
      <c r="R339" s="211"/>
      <c r="S339" s="212"/>
      <c r="T339" s="213"/>
      <c r="U339" s="45"/>
      <c r="V339" s="49"/>
      <c r="W339" s="49"/>
      <c r="X339" s="49"/>
      <c r="Y339" s="49"/>
      <c r="Z339" s="49"/>
      <c r="AA339" s="49"/>
      <c r="AB339" s="42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42"/>
      <c r="AQ339" s="42"/>
      <c r="AR339" s="42"/>
      <c r="AS339" s="42"/>
      <c r="AT339" s="42"/>
      <c r="AU339" s="42"/>
      <c r="AV339" s="214"/>
      <c r="AW339" s="214"/>
      <c r="AX339" s="214"/>
      <c r="AY339" s="214"/>
      <c r="AZ339" s="214"/>
      <c r="BA339" s="214"/>
      <c r="BB339" s="214"/>
      <c r="BC339" s="214"/>
    </row>
    <row r="340" ht="20.25" customHeight="1">
      <c r="B340" s="41"/>
      <c r="C340" s="42"/>
      <c r="D340" s="69"/>
      <c r="E340" s="44"/>
      <c r="F340" s="45"/>
      <c r="G340" s="201"/>
      <c r="H340" s="202"/>
      <c r="I340" s="203"/>
      <c r="J340" s="204"/>
      <c r="K340" s="46"/>
      <c r="L340" s="205"/>
      <c r="M340" s="206"/>
      <c r="N340" s="207"/>
      <c r="O340" s="208"/>
      <c r="P340" s="209"/>
      <c r="Q340" s="210"/>
      <c r="R340" s="211"/>
      <c r="S340" s="212"/>
      <c r="T340" s="213"/>
      <c r="U340" s="45"/>
      <c r="V340" s="49"/>
      <c r="W340" s="49"/>
      <c r="X340" s="49"/>
      <c r="Y340" s="49"/>
      <c r="Z340" s="49"/>
      <c r="AA340" s="49"/>
      <c r="AB340" s="42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42"/>
      <c r="AQ340" s="42"/>
      <c r="AR340" s="42"/>
      <c r="AS340" s="42"/>
      <c r="AT340" s="42"/>
      <c r="AU340" s="42"/>
      <c r="AV340" s="214"/>
      <c r="AW340" s="214"/>
      <c r="AX340" s="214"/>
      <c r="AY340" s="214"/>
      <c r="AZ340" s="214"/>
      <c r="BA340" s="214"/>
      <c r="BB340" s="214"/>
      <c r="BC340" s="214"/>
    </row>
    <row r="341" ht="20.25" customHeight="1">
      <c r="B341" s="41"/>
      <c r="C341" s="42"/>
      <c r="D341" s="69"/>
      <c r="E341" s="44"/>
      <c r="F341" s="45"/>
      <c r="G341" s="201"/>
      <c r="H341" s="202"/>
      <c r="I341" s="203"/>
      <c r="J341" s="204"/>
      <c r="K341" s="46"/>
      <c r="L341" s="205"/>
      <c r="M341" s="206"/>
      <c r="N341" s="207"/>
      <c r="O341" s="208"/>
      <c r="P341" s="209"/>
      <c r="Q341" s="210"/>
      <c r="R341" s="211"/>
      <c r="S341" s="212"/>
      <c r="T341" s="213"/>
      <c r="U341" s="45"/>
      <c r="V341" s="49"/>
      <c r="W341" s="49"/>
      <c r="X341" s="49"/>
      <c r="Y341" s="49"/>
      <c r="Z341" s="49"/>
      <c r="AA341" s="49"/>
      <c r="AB341" s="42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42"/>
      <c r="AQ341" s="42"/>
      <c r="AR341" s="42"/>
      <c r="AS341" s="42"/>
      <c r="AT341" s="42"/>
      <c r="AU341" s="42"/>
      <c r="AV341" s="214"/>
      <c r="AW341" s="214"/>
      <c r="AX341" s="214"/>
      <c r="AY341" s="214"/>
      <c r="AZ341" s="214"/>
      <c r="BA341" s="214"/>
      <c r="BB341" s="214"/>
      <c r="BC341" s="214"/>
    </row>
    <row r="342" ht="20.25" customHeight="1">
      <c r="B342" s="41"/>
      <c r="C342" s="42"/>
      <c r="D342" s="69"/>
      <c r="E342" s="44"/>
      <c r="F342" s="45"/>
      <c r="G342" s="201"/>
      <c r="H342" s="202"/>
      <c r="I342" s="203"/>
      <c r="J342" s="204"/>
      <c r="K342" s="46"/>
      <c r="L342" s="205"/>
      <c r="M342" s="206"/>
      <c r="N342" s="207"/>
      <c r="O342" s="208"/>
      <c r="P342" s="209"/>
      <c r="Q342" s="210"/>
      <c r="R342" s="211"/>
      <c r="S342" s="212"/>
      <c r="T342" s="213"/>
      <c r="U342" s="45"/>
      <c r="V342" s="49"/>
      <c r="W342" s="49"/>
      <c r="X342" s="49"/>
      <c r="Y342" s="49"/>
      <c r="Z342" s="49"/>
      <c r="AA342" s="49"/>
      <c r="AB342" s="42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42"/>
      <c r="AQ342" s="42"/>
      <c r="AR342" s="42"/>
      <c r="AS342" s="42"/>
      <c r="AT342" s="42"/>
      <c r="AU342" s="42"/>
      <c r="AV342" s="214"/>
      <c r="AW342" s="214"/>
      <c r="AX342" s="214"/>
      <c r="AY342" s="214"/>
      <c r="AZ342" s="214"/>
      <c r="BA342" s="214"/>
      <c r="BB342" s="214"/>
      <c r="BC342" s="214"/>
    </row>
    <row r="343" ht="20.25" customHeight="1">
      <c r="B343" s="41"/>
      <c r="C343" s="42"/>
      <c r="D343" s="69"/>
      <c r="E343" s="44"/>
      <c r="F343" s="45"/>
      <c r="G343" s="201"/>
      <c r="H343" s="202"/>
      <c r="I343" s="203"/>
      <c r="J343" s="204"/>
      <c r="K343" s="46"/>
      <c r="L343" s="205"/>
      <c r="M343" s="206"/>
      <c r="N343" s="207"/>
      <c r="O343" s="208"/>
      <c r="P343" s="209"/>
      <c r="Q343" s="210"/>
      <c r="R343" s="211"/>
      <c r="S343" s="212"/>
      <c r="T343" s="213"/>
      <c r="U343" s="45"/>
      <c r="V343" s="49"/>
      <c r="W343" s="49"/>
      <c r="X343" s="49"/>
      <c r="Y343" s="49"/>
      <c r="Z343" s="49"/>
      <c r="AA343" s="49"/>
      <c r="AB343" s="42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42"/>
      <c r="AQ343" s="42"/>
      <c r="AR343" s="42"/>
      <c r="AS343" s="42"/>
      <c r="AT343" s="42"/>
      <c r="AU343" s="42"/>
      <c r="AV343" s="214"/>
      <c r="AW343" s="214"/>
      <c r="AX343" s="214"/>
      <c r="AY343" s="214"/>
      <c r="AZ343" s="214"/>
      <c r="BA343" s="214"/>
      <c r="BB343" s="214"/>
      <c r="BC343" s="214"/>
    </row>
    <row r="344" ht="20.25" customHeight="1">
      <c r="B344" s="41"/>
      <c r="C344" s="42"/>
      <c r="D344" s="69"/>
      <c r="E344" s="44"/>
      <c r="F344" s="45"/>
      <c r="G344" s="201"/>
      <c r="H344" s="202"/>
      <c r="I344" s="203"/>
      <c r="J344" s="204"/>
      <c r="K344" s="46"/>
      <c r="L344" s="205"/>
      <c r="M344" s="206"/>
      <c r="N344" s="207"/>
      <c r="O344" s="208"/>
      <c r="P344" s="209"/>
      <c r="Q344" s="210"/>
      <c r="R344" s="211"/>
      <c r="S344" s="212"/>
      <c r="T344" s="213"/>
      <c r="U344" s="45"/>
      <c r="V344" s="49"/>
      <c r="W344" s="49"/>
      <c r="X344" s="49"/>
      <c r="Y344" s="49"/>
      <c r="Z344" s="49"/>
      <c r="AA344" s="49"/>
      <c r="AB344" s="42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42"/>
      <c r="AQ344" s="42"/>
      <c r="AR344" s="42"/>
      <c r="AS344" s="42"/>
      <c r="AT344" s="42"/>
      <c r="AU344" s="42"/>
      <c r="AV344" s="214"/>
      <c r="AW344" s="214"/>
      <c r="AX344" s="214"/>
      <c r="AY344" s="214"/>
      <c r="AZ344" s="214"/>
      <c r="BA344" s="214"/>
      <c r="BB344" s="214"/>
      <c r="BC344" s="214"/>
    </row>
    <row r="345" ht="20.25" customHeight="1">
      <c r="B345" s="41"/>
      <c r="C345" s="42"/>
      <c r="D345" s="69"/>
      <c r="E345" s="44"/>
      <c r="F345" s="45"/>
      <c r="G345" s="201"/>
      <c r="H345" s="202"/>
      <c r="I345" s="203"/>
      <c r="J345" s="204"/>
      <c r="K345" s="46"/>
      <c r="L345" s="205"/>
      <c r="M345" s="206"/>
      <c r="N345" s="207"/>
      <c r="O345" s="208"/>
      <c r="P345" s="209"/>
      <c r="Q345" s="210"/>
      <c r="R345" s="211"/>
      <c r="S345" s="212"/>
      <c r="T345" s="213"/>
      <c r="U345" s="45"/>
      <c r="V345" s="49"/>
      <c r="W345" s="49"/>
      <c r="X345" s="49"/>
      <c r="Y345" s="49"/>
      <c r="Z345" s="49"/>
      <c r="AA345" s="49"/>
      <c r="AB345" s="42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42"/>
      <c r="AQ345" s="42"/>
      <c r="AR345" s="42"/>
      <c r="AS345" s="42"/>
      <c r="AT345" s="42"/>
      <c r="AU345" s="42"/>
      <c r="AV345" s="214"/>
      <c r="AW345" s="214"/>
      <c r="AX345" s="214"/>
      <c r="AY345" s="214"/>
      <c r="AZ345" s="214"/>
      <c r="BA345" s="214"/>
      <c r="BB345" s="214"/>
      <c r="BC345" s="214"/>
    </row>
    <row r="346" ht="20.25" customHeight="1">
      <c r="B346" s="41"/>
      <c r="C346" s="42"/>
      <c r="D346" s="69"/>
      <c r="E346" s="44"/>
      <c r="F346" s="45"/>
      <c r="G346" s="201"/>
      <c r="H346" s="202"/>
      <c r="I346" s="203"/>
      <c r="J346" s="204"/>
      <c r="K346" s="46"/>
      <c r="L346" s="205"/>
      <c r="M346" s="206"/>
      <c r="N346" s="207"/>
      <c r="O346" s="208"/>
      <c r="P346" s="209"/>
      <c r="Q346" s="210"/>
      <c r="R346" s="211"/>
      <c r="S346" s="212"/>
      <c r="T346" s="213"/>
      <c r="U346" s="45"/>
      <c r="V346" s="49"/>
      <c r="W346" s="49"/>
      <c r="X346" s="49"/>
      <c r="Y346" s="49"/>
      <c r="Z346" s="49"/>
      <c r="AA346" s="49"/>
      <c r="AB346" s="42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42"/>
      <c r="AQ346" s="42"/>
      <c r="AR346" s="42"/>
      <c r="AS346" s="42"/>
      <c r="AT346" s="42"/>
      <c r="AU346" s="42"/>
      <c r="AV346" s="214"/>
      <c r="AW346" s="214"/>
      <c r="AX346" s="214"/>
      <c r="AY346" s="214"/>
      <c r="AZ346" s="214"/>
      <c r="BA346" s="214"/>
      <c r="BB346" s="214"/>
      <c r="BC346" s="214"/>
    </row>
    <row r="347" ht="20.25" customHeight="1">
      <c r="B347" s="41"/>
      <c r="C347" s="42"/>
      <c r="D347" s="69"/>
      <c r="E347" s="44"/>
      <c r="F347" s="45"/>
      <c r="G347" s="201"/>
      <c r="H347" s="202"/>
      <c r="I347" s="203"/>
      <c r="J347" s="204"/>
      <c r="K347" s="46"/>
      <c r="L347" s="205"/>
      <c r="M347" s="206"/>
      <c r="N347" s="207"/>
      <c r="O347" s="208"/>
      <c r="P347" s="209"/>
      <c r="Q347" s="210"/>
      <c r="R347" s="211"/>
      <c r="S347" s="212"/>
      <c r="T347" s="213"/>
      <c r="U347" s="45"/>
      <c r="V347" s="49"/>
      <c r="W347" s="49"/>
      <c r="X347" s="49"/>
      <c r="Y347" s="49"/>
      <c r="Z347" s="49"/>
      <c r="AA347" s="49"/>
      <c r="AB347" s="42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42"/>
      <c r="AQ347" s="42"/>
      <c r="AR347" s="42"/>
      <c r="AS347" s="42"/>
      <c r="AT347" s="42"/>
      <c r="AU347" s="42"/>
      <c r="AV347" s="214"/>
      <c r="AW347" s="214"/>
      <c r="AX347" s="214"/>
      <c r="AY347" s="214"/>
      <c r="AZ347" s="214"/>
      <c r="BA347" s="214"/>
      <c r="BB347" s="214"/>
      <c r="BC347" s="214"/>
    </row>
    <row r="348" ht="20.25" customHeight="1">
      <c r="B348" s="41"/>
      <c r="C348" s="42"/>
      <c r="D348" s="69"/>
      <c r="E348" s="44"/>
      <c r="F348" s="45"/>
      <c r="G348" s="201"/>
      <c r="H348" s="202"/>
      <c r="I348" s="203"/>
      <c r="J348" s="204"/>
      <c r="K348" s="46"/>
      <c r="L348" s="205"/>
      <c r="M348" s="206"/>
      <c r="N348" s="207"/>
      <c r="O348" s="208"/>
      <c r="P348" s="209"/>
      <c r="Q348" s="210"/>
      <c r="R348" s="211"/>
      <c r="S348" s="212"/>
      <c r="T348" s="213"/>
      <c r="U348" s="45"/>
      <c r="V348" s="49"/>
      <c r="W348" s="49"/>
      <c r="X348" s="49"/>
      <c r="Y348" s="49"/>
      <c r="Z348" s="49"/>
      <c r="AA348" s="49"/>
      <c r="AB348" s="42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42"/>
      <c r="AQ348" s="42"/>
      <c r="AR348" s="42"/>
      <c r="AS348" s="42"/>
      <c r="AT348" s="42"/>
      <c r="AU348" s="42"/>
      <c r="AV348" s="214"/>
      <c r="AW348" s="214"/>
      <c r="AX348" s="214"/>
      <c r="AY348" s="214"/>
      <c r="AZ348" s="214"/>
      <c r="BA348" s="214"/>
      <c r="BB348" s="214"/>
      <c r="BC348" s="214"/>
    </row>
    <row r="349" ht="20.25" customHeight="1">
      <c r="B349" s="41"/>
      <c r="C349" s="42"/>
      <c r="D349" s="69"/>
      <c r="E349" s="44"/>
      <c r="F349" s="45"/>
      <c r="G349" s="201"/>
      <c r="H349" s="202"/>
      <c r="I349" s="203"/>
      <c r="J349" s="204"/>
      <c r="K349" s="46"/>
      <c r="L349" s="205"/>
      <c r="M349" s="206"/>
      <c r="N349" s="207"/>
      <c r="O349" s="208"/>
      <c r="P349" s="209"/>
      <c r="Q349" s="210"/>
      <c r="R349" s="211"/>
      <c r="S349" s="212"/>
      <c r="T349" s="213"/>
      <c r="U349" s="45"/>
      <c r="V349" s="49"/>
      <c r="W349" s="49"/>
      <c r="X349" s="49"/>
      <c r="Y349" s="49"/>
      <c r="Z349" s="49"/>
      <c r="AA349" s="49"/>
      <c r="AB349" s="42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42"/>
      <c r="AQ349" s="42"/>
      <c r="AR349" s="42"/>
      <c r="AS349" s="42"/>
      <c r="AT349" s="42"/>
      <c r="AU349" s="42"/>
      <c r="AV349" s="214"/>
      <c r="AW349" s="214"/>
      <c r="AX349" s="214"/>
      <c r="AY349" s="214"/>
      <c r="AZ349" s="214"/>
      <c r="BA349" s="214"/>
      <c r="BB349" s="214"/>
      <c r="BC349" s="214"/>
    </row>
    <row r="350" ht="20.25" customHeight="1">
      <c r="B350" s="41"/>
      <c r="C350" s="42"/>
      <c r="D350" s="69"/>
      <c r="E350" s="44"/>
      <c r="F350" s="45"/>
      <c r="G350" s="201"/>
      <c r="H350" s="202"/>
      <c r="I350" s="203"/>
      <c r="J350" s="204"/>
      <c r="K350" s="46"/>
      <c r="L350" s="205"/>
      <c r="M350" s="206"/>
      <c r="N350" s="207"/>
      <c r="O350" s="208"/>
      <c r="P350" s="209"/>
      <c r="Q350" s="210"/>
      <c r="R350" s="211"/>
      <c r="S350" s="212"/>
      <c r="T350" s="213"/>
      <c r="U350" s="45"/>
      <c r="V350" s="49"/>
      <c r="W350" s="49"/>
      <c r="X350" s="49"/>
      <c r="Y350" s="49"/>
      <c r="Z350" s="49"/>
      <c r="AA350" s="49"/>
      <c r="AB350" s="42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42"/>
      <c r="AQ350" s="42"/>
      <c r="AR350" s="42"/>
      <c r="AS350" s="42"/>
      <c r="AT350" s="42"/>
      <c r="AU350" s="42"/>
      <c r="AV350" s="214"/>
      <c r="AW350" s="214"/>
      <c r="AX350" s="214"/>
      <c r="AY350" s="214"/>
      <c r="AZ350" s="214"/>
      <c r="BA350" s="214"/>
      <c r="BB350" s="214"/>
      <c r="BC350" s="214"/>
    </row>
    <row r="351" ht="20.25" customHeight="1">
      <c r="B351" s="41"/>
      <c r="C351" s="42"/>
      <c r="D351" s="69"/>
      <c r="E351" s="44"/>
      <c r="F351" s="45"/>
      <c r="G351" s="201"/>
      <c r="H351" s="202"/>
      <c r="I351" s="203"/>
      <c r="J351" s="204"/>
      <c r="K351" s="46"/>
      <c r="L351" s="205"/>
      <c r="M351" s="206"/>
      <c r="N351" s="207"/>
      <c r="O351" s="208"/>
      <c r="P351" s="209"/>
      <c r="Q351" s="210"/>
      <c r="R351" s="211"/>
      <c r="S351" s="212"/>
      <c r="T351" s="213"/>
      <c r="U351" s="45"/>
      <c r="V351" s="49"/>
      <c r="W351" s="49"/>
      <c r="X351" s="49"/>
      <c r="Y351" s="49"/>
      <c r="Z351" s="49"/>
      <c r="AA351" s="49"/>
      <c r="AB351" s="42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42"/>
      <c r="AQ351" s="42"/>
      <c r="AR351" s="42"/>
      <c r="AS351" s="42"/>
      <c r="AT351" s="42"/>
      <c r="AU351" s="42"/>
      <c r="AV351" s="214"/>
      <c r="AW351" s="214"/>
      <c r="AX351" s="214"/>
      <c r="AY351" s="214"/>
      <c r="AZ351" s="214"/>
      <c r="BA351" s="214"/>
      <c r="BB351" s="214"/>
      <c r="BC351" s="214"/>
    </row>
    <row r="352" ht="20.25" customHeight="1">
      <c r="B352" s="41"/>
      <c r="C352" s="42"/>
      <c r="D352" s="69"/>
      <c r="E352" s="44"/>
      <c r="F352" s="45"/>
      <c r="G352" s="201"/>
      <c r="H352" s="202"/>
      <c r="I352" s="203"/>
      <c r="J352" s="204"/>
      <c r="K352" s="46"/>
      <c r="L352" s="205"/>
      <c r="M352" s="206"/>
      <c r="N352" s="207"/>
      <c r="O352" s="208"/>
      <c r="P352" s="209"/>
      <c r="Q352" s="210"/>
      <c r="R352" s="211"/>
      <c r="S352" s="212"/>
      <c r="T352" s="213"/>
      <c r="U352" s="45"/>
      <c r="V352" s="49"/>
      <c r="W352" s="49"/>
      <c r="X352" s="49"/>
      <c r="Y352" s="49"/>
      <c r="Z352" s="49"/>
      <c r="AA352" s="49"/>
      <c r="AB352" s="42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42"/>
      <c r="AQ352" s="42"/>
      <c r="AR352" s="42"/>
      <c r="AS352" s="42"/>
      <c r="AT352" s="42"/>
      <c r="AU352" s="42"/>
      <c r="AV352" s="214"/>
      <c r="AW352" s="214"/>
      <c r="AX352" s="214"/>
      <c r="AY352" s="214"/>
      <c r="AZ352" s="214"/>
      <c r="BA352" s="214"/>
      <c r="BB352" s="214"/>
      <c r="BC352" s="214"/>
    </row>
    <row r="353" ht="20.25" customHeight="1">
      <c r="B353" s="41"/>
      <c r="C353" s="42"/>
      <c r="D353" s="69"/>
      <c r="E353" s="44"/>
      <c r="F353" s="45"/>
      <c r="G353" s="201"/>
      <c r="H353" s="202"/>
      <c r="I353" s="203"/>
      <c r="J353" s="204"/>
      <c r="K353" s="46"/>
      <c r="L353" s="205"/>
      <c r="M353" s="206"/>
      <c r="N353" s="207"/>
      <c r="O353" s="208"/>
      <c r="P353" s="209"/>
      <c r="Q353" s="210"/>
      <c r="R353" s="211"/>
      <c r="S353" s="212"/>
      <c r="T353" s="213"/>
      <c r="U353" s="45"/>
      <c r="V353" s="49"/>
      <c r="W353" s="49"/>
      <c r="X353" s="49"/>
      <c r="Y353" s="49"/>
      <c r="Z353" s="49"/>
      <c r="AA353" s="49"/>
      <c r="AB353" s="42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42"/>
      <c r="AQ353" s="42"/>
      <c r="AR353" s="42"/>
      <c r="AS353" s="42"/>
      <c r="AT353" s="42"/>
      <c r="AU353" s="42"/>
      <c r="AV353" s="214"/>
      <c r="AW353" s="214"/>
      <c r="AX353" s="214"/>
      <c r="AY353" s="214"/>
      <c r="AZ353" s="214"/>
      <c r="BA353" s="214"/>
      <c r="BB353" s="214"/>
      <c r="BC353" s="214"/>
    </row>
    <row r="354" ht="20.25" customHeight="1">
      <c r="B354" s="41"/>
      <c r="C354" s="42"/>
      <c r="D354" s="69"/>
      <c r="E354" s="44"/>
      <c r="F354" s="45"/>
      <c r="G354" s="201"/>
      <c r="H354" s="202"/>
      <c r="I354" s="203"/>
      <c r="J354" s="204"/>
      <c r="K354" s="46"/>
      <c r="L354" s="205"/>
      <c r="M354" s="206"/>
      <c r="N354" s="207"/>
      <c r="O354" s="208"/>
      <c r="P354" s="209"/>
      <c r="Q354" s="210"/>
      <c r="R354" s="211"/>
      <c r="S354" s="212"/>
      <c r="T354" s="213"/>
      <c r="U354" s="45"/>
      <c r="V354" s="49"/>
      <c r="W354" s="49"/>
      <c r="X354" s="49"/>
      <c r="Y354" s="49"/>
      <c r="Z354" s="49"/>
      <c r="AA354" s="49"/>
      <c r="AB354" s="42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42"/>
      <c r="AQ354" s="42"/>
      <c r="AR354" s="42"/>
      <c r="AS354" s="42"/>
      <c r="AT354" s="42"/>
      <c r="AU354" s="42"/>
      <c r="AV354" s="214"/>
      <c r="AW354" s="214"/>
      <c r="AX354" s="214"/>
      <c r="AY354" s="214"/>
      <c r="AZ354" s="214"/>
      <c r="BA354" s="214"/>
      <c r="BB354" s="214"/>
      <c r="BC354" s="214"/>
    </row>
    <row r="355" ht="20.25" customHeight="1">
      <c r="B355" s="41"/>
      <c r="C355" s="42"/>
      <c r="D355" s="69"/>
      <c r="E355" s="44"/>
      <c r="F355" s="45"/>
      <c r="G355" s="201"/>
      <c r="H355" s="202"/>
      <c r="I355" s="203"/>
      <c r="J355" s="204"/>
      <c r="K355" s="46"/>
      <c r="L355" s="205"/>
      <c r="M355" s="206"/>
      <c r="N355" s="207"/>
      <c r="O355" s="208"/>
      <c r="P355" s="209"/>
      <c r="Q355" s="210"/>
      <c r="R355" s="211"/>
      <c r="S355" s="212"/>
      <c r="T355" s="213"/>
      <c r="U355" s="45"/>
      <c r="V355" s="49"/>
      <c r="W355" s="49"/>
      <c r="X355" s="49"/>
      <c r="Y355" s="49"/>
      <c r="Z355" s="49"/>
      <c r="AA355" s="49"/>
      <c r="AB355" s="42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42"/>
      <c r="AQ355" s="42"/>
      <c r="AR355" s="42"/>
      <c r="AS355" s="42"/>
      <c r="AT355" s="42"/>
      <c r="AU355" s="42"/>
      <c r="AV355" s="214"/>
      <c r="AW355" s="214"/>
      <c r="AX355" s="214"/>
      <c r="AY355" s="214"/>
      <c r="AZ355" s="214"/>
      <c r="BA355" s="214"/>
      <c r="BB355" s="214"/>
      <c r="BC355" s="214"/>
    </row>
    <row r="356" ht="20.25" customHeight="1">
      <c r="B356" s="41"/>
      <c r="C356" s="42"/>
      <c r="D356" s="69"/>
      <c r="E356" s="44"/>
      <c r="F356" s="45"/>
      <c r="G356" s="201"/>
      <c r="H356" s="202"/>
      <c r="I356" s="203"/>
      <c r="J356" s="204"/>
      <c r="K356" s="46"/>
      <c r="L356" s="205"/>
      <c r="M356" s="206"/>
      <c r="N356" s="207"/>
      <c r="O356" s="208"/>
      <c r="P356" s="209"/>
      <c r="Q356" s="210"/>
      <c r="R356" s="211"/>
      <c r="S356" s="212"/>
      <c r="T356" s="213"/>
      <c r="U356" s="45"/>
      <c r="V356" s="49"/>
      <c r="W356" s="49"/>
      <c r="X356" s="49"/>
      <c r="Y356" s="49"/>
      <c r="Z356" s="49"/>
      <c r="AA356" s="49"/>
      <c r="AB356" s="42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42"/>
      <c r="AQ356" s="42"/>
      <c r="AR356" s="42"/>
      <c r="AS356" s="42"/>
      <c r="AT356" s="42"/>
      <c r="AU356" s="42"/>
      <c r="AV356" s="214"/>
      <c r="AW356" s="214"/>
      <c r="AX356" s="214"/>
      <c r="AY356" s="214"/>
      <c r="AZ356" s="214"/>
      <c r="BA356" s="214"/>
      <c r="BB356" s="214"/>
      <c r="BC356" s="214"/>
    </row>
    <row r="357" ht="20.25" customHeight="1">
      <c r="B357" s="41"/>
      <c r="C357" s="42"/>
      <c r="D357" s="69"/>
      <c r="E357" s="44"/>
      <c r="F357" s="45"/>
      <c r="G357" s="201"/>
      <c r="H357" s="202"/>
      <c r="I357" s="203"/>
      <c r="J357" s="204"/>
      <c r="K357" s="46"/>
      <c r="L357" s="205"/>
      <c r="M357" s="206"/>
      <c r="N357" s="207"/>
      <c r="O357" s="208"/>
      <c r="P357" s="209"/>
      <c r="Q357" s="210"/>
      <c r="R357" s="211"/>
      <c r="S357" s="212"/>
      <c r="T357" s="213"/>
      <c r="U357" s="45"/>
      <c r="V357" s="49"/>
      <c r="W357" s="49"/>
      <c r="X357" s="49"/>
      <c r="Y357" s="49"/>
      <c r="Z357" s="49"/>
      <c r="AA357" s="49"/>
      <c r="AB357" s="42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42"/>
      <c r="AQ357" s="42"/>
      <c r="AR357" s="42"/>
      <c r="AS357" s="42"/>
      <c r="AT357" s="42"/>
      <c r="AU357" s="42"/>
      <c r="AV357" s="214"/>
      <c r="AW357" s="214"/>
      <c r="AX357" s="214"/>
      <c r="AY357" s="214"/>
      <c r="AZ357" s="214"/>
      <c r="BA357" s="214"/>
      <c r="BB357" s="214"/>
      <c r="BC357" s="214"/>
    </row>
    <row r="358" ht="20.25" customHeight="1">
      <c r="B358" s="41"/>
      <c r="C358" s="42"/>
      <c r="D358" s="69"/>
      <c r="E358" s="44"/>
      <c r="F358" s="45"/>
      <c r="G358" s="201"/>
      <c r="H358" s="202"/>
      <c r="I358" s="203"/>
      <c r="J358" s="204"/>
      <c r="K358" s="46"/>
      <c r="L358" s="205"/>
      <c r="M358" s="206"/>
      <c r="N358" s="207"/>
      <c r="O358" s="208"/>
      <c r="P358" s="209"/>
      <c r="Q358" s="210"/>
      <c r="R358" s="211"/>
      <c r="S358" s="212"/>
      <c r="T358" s="213"/>
      <c r="U358" s="45"/>
      <c r="V358" s="49"/>
      <c r="W358" s="49"/>
      <c r="X358" s="49"/>
      <c r="Y358" s="49"/>
      <c r="Z358" s="49"/>
      <c r="AA358" s="49"/>
      <c r="AB358" s="42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42"/>
      <c r="AQ358" s="42"/>
      <c r="AR358" s="42"/>
      <c r="AS358" s="42"/>
      <c r="AT358" s="42"/>
      <c r="AU358" s="42"/>
      <c r="AV358" s="214"/>
      <c r="AW358" s="214"/>
      <c r="AX358" s="214"/>
      <c r="AY358" s="214"/>
      <c r="AZ358" s="214"/>
      <c r="BA358" s="214"/>
      <c r="BB358" s="214"/>
      <c r="BC358" s="214"/>
    </row>
    <row r="359" ht="20.25" customHeight="1">
      <c r="B359" s="41"/>
      <c r="C359" s="42"/>
      <c r="D359" s="69"/>
      <c r="E359" s="44"/>
      <c r="F359" s="45"/>
      <c r="G359" s="201"/>
      <c r="H359" s="202"/>
      <c r="I359" s="203"/>
      <c r="J359" s="204"/>
      <c r="K359" s="46"/>
      <c r="L359" s="205"/>
      <c r="M359" s="206"/>
      <c r="N359" s="207"/>
      <c r="O359" s="208"/>
      <c r="P359" s="209"/>
      <c r="Q359" s="210"/>
      <c r="R359" s="211"/>
      <c r="S359" s="212"/>
      <c r="T359" s="213"/>
      <c r="U359" s="45"/>
      <c r="V359" s="49"/>
      <c r="W359" s="49"/>
      <c r="X359" s="49"/>
      <c r="Y359" s="49"/>
      <c r="Z359" s="49"/>
      <c r="AA359" s="49"/>
      <c r="AB359" s="42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42"/>
      <c r="AQ359" s="42"/>
      <c r="AR359" s="42"/>
      <c r="AS359" s="42"/>
      <c r="AT359" s="42"/>
      <c r="AU359" s="42"/>
      <c r="AV359" s="214"/>
      <c r="AW359" s="214"/>
      <c r="AX359" s="214"/>
      <c r="AY359" s="214"/>
      <c r="AZ359" s="214"/>
      <c r="BA359" s="214"/>
      <c r="BB359" s="214"/>
      <c r="BC359" s="214"/>
    </row>
    <row r="360" ht="20.25" customHeight="1">
      <c r="B360" s="41"/>
      <c r="C360" s="42"/>
      <c r="D360" s="69"/>
      <c r="E360" s="44"/>
      <c r="F360" s="45"/>
      <c r="G360" s="201"/>
      <c r="H360" s="202"/>
      <c r="I360" s="203"/>
      <c r="J360" s="204"/>
      <c r="K360" s="46"/>
      <c r="L360" s="205"/>
      <c r="M360" s="206"/>
      <c r="N360" s="207"/>
      <c r="O360" s="208"/>
      <c r="P360" s="209"/>
      <c r="Q360" s="210"/>
      <c r="R360" s="211"/>
      <c r="S360" s="212"/>
      <c r="T360" s="213"/>
      <c r="U360" s="45"/>
      <c r="V360" s="49"/>
      <c r="W360" s="49"/>
      <c r="X360" s="49"/>
      <c r="Y360" s="49"/>
      <c r="Z360" s="49"/>
      <c r="AA360" s="49"/>
      <c r="AB360" s="42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42"/>
      <c r="AQ360" s="42"/>
      <c r="AR360" s="42"/>
      <c r="AS360" s="42"/>
      <c r="AT360" s="42"/>
      <c r="AU360" s="42"/>
      <c r="AV360" s="214"/>
      <c r="AW360" s="214"/>
      <c r="AX360" s="214"/>
      <c r="AY360" s="214"/>
      <c r="AZ360" s="214"/>
      <c r="BA360" s="214"/>
      <c r="BB360" s="214"/>
      <c r="BC360" s="214"/>
    </row>
    <row r="361" ht="20.25" customHeight="1">
      <c r="B361" s="41"/>
      <c r="C361" s="42"/>
      <c r="D361" s="69"/>
      <c r="E361" s="44"/>
      <c r="F361" s="45"/>
      <c r="G361" s="201"/>
      <c r="H361" s="202"/>
      <c r="I361" s="203"/>
      <c r="J361" s="204"/>
      <c r="K361" s="46"/>
      <c r="L361" s="205"/>
      <c r="M361" s="206"/>
      <c r="N361" s="207"/>
      <c r="O361" s="208"/>
      <c r="P361" s="209"/>
      <c r="Q361" s="210"/>
      <c r="R361" s="211"/>
      <c r="S361" s="212"/>
      <c r="T361" s="213"/>
      <c r="U361" s="45"/>
      <c r="V361" s="49"/>
      <c r="W361" s="49"/>
      <c r="X361" s="49"/>
      <c r="Y361" s="49"/>
      <c r="Z361" s="49"/>
      <c r="AA361" s="49"/>
      <c r="AB361" s="42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42"/>
      <c r="AQ361" s="42"/>
      <c r="AR361" s="42"/>
      <c r="AS361" s="42"/>
      <c r="AT361" s="42"/>
      <c r="AU361" s="42"/>
      <c r="AV361" s="214"/>
      <c r="AW361" s="214"/>
      <c r="AX361" s="214"/>
      <c r="AY361" s="214"/>
      <c r="AZ361" s="214"/>
      <c r="BA361" s="214"/>
      <c r="BB361" s="214"/>
      <c r="BC361" s="214"/>
    </row>
    <row r="362" ht="20.25" customHeight="1">
      <c r="B362" s="41"/>
      <c r="C362" s="42"/>
      <c r="D362" s="69"/>
      <c r="E362" s="44"/>
      <c r="F362" s="45"/>
      <c r="G362" s="201"/>
      <c r="H362" s="202"/>
      <c r="I362" s="203"/>
      <c r="J362" s="204"/>
      <c r="K362" s="46"/>
      <c r="L362" s="205"/>
      <c r="M362" s="206"/>
      <c r="N362" s="207"/>
      <c r="O362" s="208"/>
      <c r="P362" s="209"/>
      <c r="Q362" s="210"/>
      <c r="R362" s="211"/>
      <c r="S362" s="212"/>
      <c r="T362" s="213"/>
      <c r="U362" s="45"/>
      <c r="V362" s="49"/>
      <c r="W362" s="49"/>
      <c r="X362" s="49"/>
      <c r="Y362" s="49"/>
      <c r="Z362" s="49"/>
      <c r="AA362" s="49"/>
      <c r="AB362" s="42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42"/>
      <c r="AQ362" s="42"/>
      <c r="AR362" s="42"/>
      <c r="AS362" s="42"/>
      <c r="AT362" s="42"/>
      <c r="AU362" s="42"/>
      <c r="AV362" s="214"/>
      <c r="AW362" s="214"/>
      <c r="AX362" s="214"/>
      <c r="AY362" s="214"/>
      <c r="AZ362" s="214"/>
      <c r="BA362" s="214"/>
      <c r="BB362" s="214"/>
      <c r="BC362" s="214"/>
    </row>
    <row r="363" ht="20.25" customHeight="1">
      <c r="B363" s="41"/>
      <c r="C363" s="42"/>
      <c r="D363" s="69"/>
      <c r="E363" s="44"/>
      <c r="F363" s="45"/>
      <c r="G363" s="201"/>
      <c r="H363" s="202"/>
      <c r="I363" s="203"/>
      <c r="J363" s="204"/>
      <c r="K363" s="46"/>
      <c r="L363" s="205"/>
      <c r="M363" s="206"/>
      <c r="N363" s="207"/>
      <c r="O363" s="208"/>
      <c r="P363" s="209"/>
      <c r="Q363" s="210"/>
      <c r="R363" s="211"/>
      <c r="S363" s="212"/>
      <c r="T363" s="213"/>
      <c r="U363" s="45"/>
      <c r="V363" s="49"/>
      <c r="W363" s="49"/>
      <c r="X363" s="49"/>
      <c r="Y363" s="49"/>
      <c r="Z363" s="49"/>
      <c r="AA363" s="49"/>
      <c r="AB363" s="42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42"/>
      <c r="AQ363" s="42"/>
      <c r="AR363" s="42"/>
      <c r="AS363" s="42"/>
      <c r="AT363" s="42"/>
      <c r="AU363" s="42"/>
      <c r="AV363" s="214"/>
      <c r="AW363" s="214"/>
      <c r="AX363" s="214"/>
      <c r="AY363" s="214"/>
      <c r="AZ363" s="214"/>
      <c r="BA363" s="214"/>
      <c r="BB363" s="214"/>
      <c r="BC363" s="214"/>
    </row>
    <row r="364" ht="20.25" customHeight="1">
      <c r="B364" s="41"/>
      <c r="C364" s="42"/>
      <c r="D364" s="69"/>
      <c r="E364" s="44"/>
      <c r="F364" s="45"/>
      <c r="G364" s="201"/>
      <c r="H364" s="202"/>
      <c r="I364" s="203"/>
      <c r="J364" s="204"/>
      <c r="K364" s="46"/>
      <c r="L364" s="205"/>
      <c r="M364" s="206"/>
      <c r="N364" s="207"/>
      <c r="O364" s="208"/>
      <c r="P364" s="209"/>
      <c r="Q364" s="210"/>
      <c r="R364" s="211"/>
      <c r="S364" s="212"/>
      <c r="T364" s="213"/>
      <c r="U364" s="45"/>
      <c r="V364" s="49"/>
      <c r="W364" s="49"/>
      <c r="X364" s="49"/>
      <c r="Y364" s="49"/>
      <c r="Z364" s="49"/>
      <c r="AA364" s="49"/>
      <c r="AB364" s="42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42"/>
      <c r="AQ364" s="42"/>
      <c r="AR364" s="42"/>
      <c r="AS364" s="42"/>
      <c r="AT364" s="42"/>
      <c r="AU364" s="42"/>
      <c r="AV364" s="214"/>
      <c r="AW364" s="214"/>
      <c r="AX364" s="214"/>
      <c r="AY364" s="214"/>
      <c r="AZ364" s="214"/>
      <c r="BA364" s="214"/>
      <c r="BB364" s="214"/>
      <c r="BC364" s="214"/>
    </row>
    <row r="365" ht="20.25" customHeight="1">
      <c r="B365" s="41"/>
      <c r="C365" s="42"/>
      <c r="D365" s="69"/>
      <c r="E365" s="44"/>
      <c r="F365" s="45"/>
      <c r="G365" s="201"/>
      <c r="H365" s="202"/>
      <c r="I365" s="203"/>
      <c r="J365" s="204"/>
      <c r="K365" s="46"/>
      <c r="L365" s="205"/>
      <c r="M365" s="206"/>
      <c r="N365" s="207"/>
      <c r="O365" s="208"/>
      <c r="P365" s="209"/>
      <c r="Q365" s="210"/>
      <c r="R365" s="211"/>
      <c r="S365" s="212"/>
      <c r="T365" s="213"/>
      <c r="U365" s="45"/>
      <c r="V365" s="49"/>
      <c r="W365" s="49"/>
      <c r="X365" s="49"/>
      <c r="Y365" s="49"/>
      <c r="Z365" s="49"/>
      <c r="AA365" s="49"/>
      <c r="AB365" s="42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42"/>
      <c r="AQ365" s="42"/>
      <c r="AR365" s="42"/>
      <c r="AS365" s="42"/>
      <c r="AT365" s="42"/>
      <c r="AU365" s="42"/>
      <c r="AV365" s="214"/>
      <c r="AW365" s="214"/>
      <c r="AX365" s="214"/>
      <c r="AY365" s="214"/>
      <c r="AZ365" s="214"/>
      <c r="BA365" s="214"/>
      <c r="BB365" s="214"/>
      <c r="BC365" s="214"/>
    </row>
    <row r="366" ht="20.25" customHeight="1">
      <c r="B366" s="41"/>
      <c r="C366" s="42"/>
      <c r="D366" s="69"/>
      <c r="E366" s="44"/>
      <c r="F366" s="45"/>
      <c r="G366" s="201"/>
      <c r="H366" s="202"/>
      <c r="I366" s="203"/>
      <c r="J366" s="204"/>
      <c r="K366" s="46"/>
      <c r="L366" s="205"/>
      <c r="M366" s="206"/>
      <c r="N366" s="207"/>
      <c r="O366" s="208"/>
      <c r="P366" s="209"/>
      <c r="Q366" s="210"/>
      <c r="R366" s="211"/>
      <c r="S366" s="212"/>
      <c r="T366" s="213"/>
      <c r="U366" s="45"/>
      <c r="V366" s="49"/>
      <c r="W366" s="49"/>
      <c r="X366" s="49"/>
      <c r="Y366" s="49"/>
      <c r="Z366" s="49"/>
      <c r="AA366" s="49"/>
      <c r="AB366" s="42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42"/>
      <c r="AQ366" s="42"/>
      <c r="AR366" s="42"/>
      <c r="AS366" s="42"/>
      <c r="AT366" s="42"/>
      <c r="AU366" s="42"/>
      <c r="AV366" s="214"/>
      <c r="AW366" s="214"/>
      <c r="AX366" s="214"/>
      <c r="AY366" s="214"/>
      <c r="AZ366" s="214"/>
      <c r="BA366" s="214"/>
      <c r="BB366" s="214"/>
      <c r="BC366" s="214"/>
    </row>
    <row r="367" ht="20.25" customHeight="1">
      <c r="B367" s="41"/>
      <c r="C367" s="42"/>
      <c r="D367" s="69"/>
      <c r="E367" s="44"/>
      <c r="F367" s="45"/>
      <c r="G367" s="201"/>
      <c r="H367" s="202"/>
      <c r="I367" s="203"/>
      <c r="J367" s="204"/>
      <c r="K367" s="46"/>
      <c r="L367" s="205"/>
      <c r="M367" s="206"/>
      <c r="N367" s="207"/>
      <c r="O367" s="208"/>
      <c r="P367" s="209"/>
      <c r="Q367" s="210"/>
      <c r="R367" s="211"/>
      <c r="S367" s="212"/>
      <c r="T367" s="213"/>
      <c r="U367" s="45"/>
      <c r="V367" s="49"/>
      <c r="W367" s="49"/>
      <c r="X367" s="49"/>
      <c r="Y367" s="49"/>
      <c r="Z367" s="49"/>
      <c r="AA367" s="49"/>
      <c r="AB367" s="42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42"/>
      <c r="AQ367" s="42"/>
      <c r="AR367" s="42"/>
      <c r="AS367" s="42"/>
      <c r="AT367" s="42"/>
      <c r="AU367" s="42"/>
      <c r="AV367" s="214"/>
      <c r="AW367" s="214"/>
      <c r="AX367" s="214"/>
      <c r="AY367" s="214"/>
      <c r="AZ367" s="214"/>
      <c r="BA367" s="214"/>
      <c r="BB367" s="214"/>
      <c r="BC367" s="214"/>
    </row>
    <row r="368" ht="20.25" customHeight="1">
      <c r="B368" s="41"/>
      <c r="C368" s="42"/>
      <c r="D368" s="69"/>
      <c r="E368" s="44"/>
      <c r="F368" s="45"/>
      <c r="G368" s="201"/>
      <c r="H368" s="202"/>
      <c r="I368" s="203"/>
      <c r="J368" s="204"/>
      <c r="K368" s="46"/>
      <c r="L368" s="205"/>
      <c r="M368" s="206"/>
      <c r="N368" s="207"/>
      <c r="O368" s="208"/>
      <c r="P368" s="209"/>
      <c r="Q368" s="210"/>
      <c r="R368" s="211"/>
      <c r="S368" s="212"/>
      <c r="T368" s="213"/>
      <c r="U368" s="45"/>
      <c r="V368" s="49"/>
      <c r="W368" s="49"/>
      <c r="X368" s="49"/>
      <c r="Y368" s="49"/>
      <c r="Z368" s="49"/>
      <c r="AA368" s="49"/>
      <c r="AB368" s="42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42"/>
      <c r="AQ368" s="42"/>
      <c r="AR368" s="42"/>
      <c r="AS368" s="42"/>
      <c r="AT368" s="42"/>
      <c r="AU368" s="42"/>
      <c r="AV368" s="214"/>
      <c r="AW368" s="214"/>
      <c r="AX368" s="214"/>
      <c r="AY368" s="214"/>
      <c r="AZ368" s="214"/>
      <c r="BA368" s="214"/>
      <c r="BB368" s="214"/>
      <c r="BC368" s="214"/>
    </row>
    <row r="369" ht="20.25" customHeight="1">
      <c r="B369" s="41"/>
      <c r="C369" s="42"/>
      <c r="D369" s="69"/>
      <c r="E369" s="44"/>
      <c r="F369" s="45"/>
      <c r="G369" s="201"/>
      <c r="H369" s="202"/>
      <c r="I369" s="203"/>
      <c r="J369" s="204"/>
      <c r="K369" s="46"/>
      <c r="L369" s="205"/>
      <c r="M369" s="206"/>
      <c r="N369" s="207"/>
      <c r="O369" s="208"/>
      <c r="P369" s="209"/>
      <c r="Q369" s="210"/>
      <c r="R369" s="211"/>
      <c r="S369" s="212"/>
      <c r="T369" s="213"/>
      <c r="U369" s="45"/>
      <c r="V369" s="49"/>
      <c r="W369" s="49"/>
      <c r="X369" s="49"/>
      <c r="Y369" s="49"/>
      <c r="Z369" s="49"/>
      <c r="AA369" s="49"/>
      <c r="AB369" s="42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42"/>
      <c r="AQ369" s="42"/>
      <c r="AR369" s="42"/>
      <c r="AS369" s="42"/>
      <c r="AT369" s="42"/>
      <c r="AU369" s="42"/>
      <c r="AV369" s="214"/>
      <c r="AW369" s="214"/>
      <c r="AX369" s="214"/>
      <c r="AY369" s="214"/>
      <c r="AZ369" s="214"/>
      <c r="BA369" s="214"/>
      <c r="BB369" s="214"/>
      <c r="BC369" s="214"/>
    </row>
    <row r="370" ht="20.25" customHeight="1">
      <c r="B370" s="41"/>
      <c r="C370" s="42"/>
      <c r="D370" s="69"/>
      <c r="E370" s="44"/>
      <c r="F370" s="45"/>
      <c r="G370" s="201"/>
      <c r="H370" s="202"/>
      <c r="I370" s="203"/>
      <c r="J370" s="204"/>
      <c r="K370" s="46"/>
      <c r="L370" s="205"/>
      <c r="M370" s="206"/>
      <c r="N370" s="207"/>
      <c r="O370" s="208"/>
      <c r="P370" s="209"/>
      <c r="Q370" s="210"/>
      <c r="R370" s="211"/>
      <c r="S370" s="212"/>
      <c r="T370" s="213"/>
      <c r="U370" s="45"/>
      <c r="V370" s="49"/>
      <c r="W370" s="49"/>
      <c r="X370" s="49"/>
      <c r="Y370" s="49"/>
      <c r="Z370" s="49"/>
      <c r="AA370" s="49"/>
      <c r="AB370" s="42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42"/>
      <c r="AQ370" s="42"/>
      <c r="AR370" s="42"/>
      <c r="AS370" s="42"/>
      <c r="AT370" s="42"/>
      <c r="AU370" s="42"/>
      <c r="AV370" s="214"/>
      <c r="AW370" s="214"/>
      <c r="AX370" s="214"/>
      <c r="AY370" s="214"/>
      <c r="AZ370" s="214"/>
      <c r="BA370" s="214"/>
      <c r="BB370" s="214"/>
      <c r="BC370" s="214"/>
    </row>
    <row r="371" ht="20.25" customHeight="1">
      <c r="B371" s="41"/>
      <c r="C371" s="42"/>
      <c r="D371" s="69"/>
      <c r="E371" s="44"/>
      <c r="F371" s="45"/>
      <c r="G371" s="201"/>
      <c r="H371" s="202"/>
      <c r="I371" s="203"/>
      <c r="J371" s="204"/>
      <c r="K371" s="46"/>
      <c r="L371" s="205"/>
      <c r="M371" s="206"/>
      <c r="N371" s="207"/>
      <c r="O371" s="208"/>
      <c r="P371" s="209"/>
      <c r="Q371" s="210"/>
      <c r="R371" s="211"/>
      <c r="S371" s="212"/>
      <c r="T371" s="213"/>
      <c r="U371" s="45"/>
      <c r="V371" s="49"/>
      <c r="W371" s="49"/>
      <c r="X371" s="49"/>
      <c r="Y371" s="49"/>
      <c r="Z371" s="49"/>
      <c r="AA371" s="49"/>
      <c r="AB371" s="42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42"/>
      <c r="AQ371" s="42"/>
      <c r="AR371" s="42"/>
      <c r="AS371" s="42"/>
      <c r="AT371" s="42"/>
      <c r="AU371" s="42"/>
      <c r="AV371" s="214"/>
      <c r="AW371" s="214"/>
      <c r="AX371" s="214"/>
      <c r="AY371" s="214"/>
      <c r="AZ371" s="214"/>
      <c r="BA371" s="214"/>
      <c r="BB371" s="214"/>
      <c r="BC371" s="214"/>
    </row>
    <row r="372" ht="20.25" customHeight="1">
      <c r="B372" s="41"/>
      <c r="C372" s="42"/>
      <c r="D372" s="69"/>
      <c r="E372" s="44"/>
      <c r="F372" s="45"/>
      <c r="G372" s="201"/>
      <c r="H372" s="202"/>
      <c r="I372" s="203"/>
      <c r="J372" s="204"/>
      <c r="K372" s="46"/>
      <c r="L372" s="205"/>
      <c r="M372" s="206"/>
      <c r="N372" s="207"/>
      <c r="O372" s="208"/>
      <c r="P372" s="209"/>
      <c r="Q372" s="210"/>
      <c r="R372" s="211"/>
      <c r="S372" s="212"/>
      <c r="T372" s="213"/>
      <c r="U372" s="45"/>
      <c r="V372" s="49"/>
      <c r="W372" s="49"/>
      <c r="X372" s="49"/>
      <c r="Y372" s="49"/>
      <c r="Z372" s="49"/>
      <c r="AA372" s="49"/>
      <c r="AB372" s="42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42"/>
      <c r="AQ372" s="42"/>
      <c r="AR372" s="42"/>
      <c r="AS372" s="42"/>
      <c r="AT372" s="42"/>
      <c r="AU372" s="42"/>
      <c r="AV372" s="214"/>
      <c r="AW372" s="214"/>
      <c r="AX372" s="214"/>
      <c r="AY372" s="214"/>
      <c r="AZ372" s="214"/>
      <c r="BA372" s="214"/>
      <c r="BB372" s="214"/>
      <c r="BC372" s="214"/>
    </row>
    <row r="373" ht="20.25" customHeight="1">
      <c r="B373" s="41"/>
      <c r="C373" s="42"/>
      <c r="D373" s="69"/>
      <c r="E373" s="44"/>
      <c r="F373" s="45"/>
      <c r="G373" s="201"/>
      <c r="H373" s="202"/>
      <c r="I373" s="203"/>
      <c r="J373" s="204"/>
      <c r="K373" s="46"/>
      <c r="L373" s="205"/>
      <c r="M373" s="206"/>
      <c r="N373" s="207"/>
      <c r="O373" s="208"/>
      <c r="P373" s="209"/>
      <c r="Q373" s="210"/>
      <c r="R373" s="211"/>
      <c r="S373" s="212"/>
      <c r="T373" s="213"/>
      <c r="U373" s="45"/>
      <c r="V373" s="49"/>
      <c r="W373" s="49"/>
      <c r="X373" s="49"/>
      <c r="Y373" s="49"/>
      <c r="Z373" s="49"/>
      <c r="AA373" s="49"/>
      <c r="AB373" s="42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42"/>
      <c r="AQ373" s="42"/>
      <c r="AR373" s="42"/>
      <c r="AS373" s="42"/>
      <c r="AT373" s="42"/>
      <c r="AU373" s="42"/>
      <c r="AV373" s="214"/>
      <c r="AW373" s="214"/>
      <c r="AX373" s="214"/>
      <c r="AY373" s="214"/>
      <c r="AZ373" s="214"/>
      <c r="BA373" s="214"/>
      <c r="BB373" s="214"/>
      <c r="BC373" s="214"/>
    </row>
    <row r="374" ht="20.25" customHeight="1">
      <c r="B374" s="41"/>
      <c r="C374" s="42"/>
      <c r="D374" s="69"/>
      <c r="E374" s="44"/>
      <c r="F374" s="45"/>
      <c r="G374" s="201"/>
      <c r="H374" s="202"/>
      <c r="I374" s="203"/>
      <c r="J374" s="204"/>
      <c r="K374" s="46"/>
      <c r="L374" s="205"/>
      <c r="M374" s="206"/>
      <c r="N374" s="207"/>
      <c r="O374" s="208"/>
      <c r="P374" s="209"/>
      <c r="Q374" s="210"/>
      <c r="R374" s="211"/>
      <c r="S374" s="212"/>
      <c r="T374" s="213"/>
      <c r="U374" s="45"/>
      <c r="V374" s="49"/>
      <c r="W374" s="49"/>
      <c r="X374" s="49"/>
      <c r="Y374" s="49"/>
      <c r="Z374" s="49"/>
      <c r="AA374" s="49"/>
      <c r="AB374" s="42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42"/>
      <c r="AQ374" s="42"/>
      <c r="AR374" s="42"/>
      <c r="AS374" s="42"/>
      <c r="AT374" s="42"/>
      <c r="AU374" s="42"/>
      <c r="AV374" s="214"/>
      <c r="AW374" s="214"/>
      <c r="AX374" s="214"/>
      <c r="AY374" s="214"/>
      <c r="AZ374" s="214"/>
      <c r="BA374" s="214"/>
      <c r="BB374" s="214"/>
      <c r="BC374" s="214"/>
    </row>
    <row r="375" ht="20.25" customHeight="1">
      <c r="B375" s="41"/>
      <c r="C375" s="42"/>
      <c r="D375" s="69"/>
      <c r="E375" s="44"/>
      <c r="F375" s="45"/>
      <c r="G375" s="201"/>
      <c r="H375" s="202"/>
      <c r="I375" s="203"/>
      <c r="J375" s="204"/>
      <c r="K375" s="46"/>
      <c r="L375" s="205"/>
      <c r="M375" s="206"/>
      <c r="N375" s="207"/>
      <c r="O375" s="208"/>
      <c r="P375" s="209"/>
      <c r="Q375" s="210"/>
      <c r="R375" s="211"/>
      <c r="S375" s="212"/>
      <c r="T375" s="213"/>
      <c r="U375" s="45"/>
      <c r="V375" s="49"/>
      <c r="W375" s="49"/>
      <c r="X375" s="49"/>
      <c r="Y375" s="49"/>
      <c r="Z375" s="49"/>
      <c r="AA375" s="49"/>
      <c r="AB375" s="42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42"/>
      <c r="AQ375" s="42"/>
      <c r="AR375" s="42"/>
      <c r="AS375" s="42"/>
      <c r="AT375" s="42"/>
      <c r="AU375" s="42"/>
      <c r="AV375" s="214"/>
      <c r="AW375" s="214"/>
      <c r="AX375" s="214"/>
      <c r="AY375" s="214"/>
      <c r="AZ375" s="214"/>
      <c r="BA375" s="214"/>
      <c r="BB375" s="214"/>
      <c r="BC375" s="214"/>
    </row>
    <row r="376" ht="20.25" customHeight="1">
      <c r="B376" s="41"/>
      <c r="C376" s="42"/>
      <c r="D376" s="69"/>
      <c r="E376" s="44"/>
      <c r="F376" s="45"/>
      <c r="G376" s="201"/>
      <c r="H376" s="202"/>
      <c r="I376" s="203"/>
      <c r="J376" s="204"/>
      <c r="K376" s="46"/>
      <c r="L376" s="205"/>
      <c r="M376" s="206"/>
      <c r="N376" s="207"/>
      <c r="O376" s="208"/>
      <c r="P376" s="209"/>
      <c r="Q376" s="210"/>
      <c r="R376" s="211"/>
      <c r="S376" s="212"/>
      <c r="T376" s="213"/>
      <c r="U376" s="45"/>
      <c r="V376" s="49"/>
      <c r="W376" s="49"/>
      <c r="X376" s="49"/>
      <c r="Y376" s="49"/>
      <c r="Z376" s="49"/>
      <c r="AA376" s="49"/>
      <c r="AB376" s="42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42"/>
      <c r="AQ376" s="42"/>
      <c r="AR376" s="42"/>
      <c r="AS376" s="42"/>
      <c r="AT376" s="42"/>
      <c r="AU376" s="42"/>
      <c r="AV376" s="214"/>
      <c r="AW376" s="214"/>
      <c r="AX376" s="214"/>
      <c r="AY376" s="214"/>
      <c r="AZ376" s="214"/>
      <c r="BA376" s="214"/>
      <c r="BB376" s="214"/>
      <c r="BC376" s="214"/>
    </row>
    <row r="377" ht="20.25" customHeight="1">
      <c r="B377" s="41"/>
      <c r="C377" s="42"/>
      <c r="D377" s="69"/>
      <c r="E377" s="44"/>
      <c r="F377" s="45"/>
      <c r="G377" s="201"/>
      <c r="H377" s="202"/>
      <c r="I377" s="203"/>
      <c r="J377" s="204"/>
      <c r="K377" s="46"/>
      <c r="L377" s="205"/>
      <c r="M377" s="206"/>
      <c r="N377" s="207"/>
      <c r="O377" s="208"/>
      <c r="P377" s="209"/>
      <c r="Q377" s="210"/>
      <c r="R377" s="211"/>
      <c r="S377" s="212"/>
      <c r="T377" s="213"/>
      <c r="U377" s="45"/>
      <c r="V377" s="49"/>
      <c r="W377" s="49"/>
      <c r="X377" s="49"/>
      <c r="Y377" s="49"/>
      <c r="Z377" s="49"/>
      <c r="AA377" s="49"/>
      <c r="AB377" s="42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42"/>
      <c r="AQ377" s="42"/>
      <c r="AR377" s="42"/>
      <c r="AS377" s="42"/>
      <c r="AT377" s="42"/>
      <c r="AU377" s="42"/>
      <c r="AV377" s="214"/>
      <c r="AW377" s="214"/>
      <c r="AX377" s="214"/>
      <c r="AY377" s="214"/>
      <c r="AZ377" s="214"/>
      <c r="BA377" s="214"/>
      <c r="BB377" s="214"/>
      <c r="BC377" s="214"/>
    </row>
    <row r="378" ht="20.25" customHeight="1">
      <c r="B378" s="41"/>
      <c r="C378" s="42"/>
      <c r="D378" s="69"/>
      <c r="E378" s="44"/>
      <c r="F378" s="45"/>
      <c r="G378" s="201"/>
      <c r="H378" s="202"/>
      <c r="I378" s="203"/>
      <c r="J378" s="204"/>
      <c r="K378" s="46"/>
      <c r="L378" s="205"/>
      <c r="M378" s="206"/>
      <c r="N378" s="207"/>
      <c r="O378" s="208"/>
      <c r="P378" s="209"/>
      <c r="Q378" s="210"/>
      <c r="R378" s="211"/>
      <c r="S378" s="212"/>
      <c r="T378" s="213"/>
      <c r="U378" s="45"/>
      <c r="V378" s="49"/>
      <c r="W378" s="49"/>
      <c r="X378" s="49"/>
      <c r="Y378" s="49"/>
      <c r="Z378" s="49"/>
      <c r="AA378" s="49"/>
      <c r="AB378" s="42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42"/>
      <c r="AQ378" s="42"/>
      <c r="AR378" s="42"/>
      <c r="AS378" s="42"/>
      <c r="AT378" s="42"/>
      <c r="AU378" s="42"/>
      <c r="AV378" s="214"/>
      <c r="AW378" s="214"/>
      <c r="AX378" s="214"/>
      <c r="AY378" s="214"/>
      <c r="AZ378" s="214"/>
      <c r="BA378" s="214"/>
      <c r="BB378" s="214"/>
      <c r="BC378" s="214"/>
    </row>
    <row r="379" ht="20.25" customHeight="1">
      <c r="B379" s="41"/>
      <c r="C379" s="42"/>
      <c r="D379" s="69"/>
      <c r="E379" s="44"/>
      <c r="F379" s="45"/>
      <c r="G379" s="201"/>
      <c r="H379" s="202"/>
      <c r="I379" s="203"/>
      <c r="J379" s="204"/>
      <c r="K379" s="46"/>
      <c r="L379" s="205"/>
      <c r="M379" s="206"/>
      <c r="N379" s="207"/>
      <c r="O379" s="208"/>
      <c r="P379" s="209"/>
      <c r="Q379" s="210"/>
      <c r="R379" s="211"/>
      <c r="S379" s="212"/>
      <c r="T379" s="213"/>
      <c r="U379" s="45"/>
      <c r="V379" s="49"/>
      <c r="W379" s="49"/>
      <c r="X379" s="49"/>
      <c r="Y379" s="49"/>
      <c r="Z379" s="49"/>
      <c r="AA379" s="49"/>
      <c r="AB379" s="42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42"/>
      <c r="AQ379" s="42"/>
      <c r="AR379" s="42"/>
      <c r="AS379" s="42"/>
      <c r="AT379" s="42"/>
      <c r="AU379" s="42"/>
      <c r="AV379" s="214"/>
      <c r="AW379" s="214"/>
      <c r="AX379" s="214"/>
      <c r="AY379" s="214"/>
      <c r="AZ379" s="214"/>
      <c r="BA379" s="214"/>
      <c r="BB379" s="214"/>
      <c r="BC379" s="214"/>
    </row>
    <row r="380" ht="20.25" customHeight="1">
      <c r="B380" s="41"/>
      <c r="C380" s="42"/>
      <c r="D380" s="69"/>
      <c r="E380" s="44"/>
      <c r="F380" s="45"/>
      <c r="G380" s="201"/>
      <c r="H380" s="202"/>
      <c r="I380" s="203"/>
      <c r="J380" s="204"/>
      <c r="K380" s="46"/>
      <c r="L380" s="205"/>
      <c r="M380" s="206"/>
      <c r="N380" s="207"/>
      <c r="O380" s="208"/>
      <c r="P380" s="209"/>
      <c r="Q380" s="210"/>
      <c r="R380" s="211"/>
      <c r="S380" s="212"/>
      <c r="T380" s="213"/>
      <c r="U380" s="45"/>
      <c r="V380" s="49"/>
      <c r="W380" s="49"/>
      <c r="X380" s="49"/>
      <c r="Y380" s="49"/>
      <c r="Z380" s="49"/>
      <c r="AA380" s="49"/>
      <c r="AB380" s="42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42"/>
      <c r="AQ380" s="42"/>
      <c r="AR380" s="42"/>
      <c r="AS380" s="42"/>
      <c r="AT380" s="42"/>
      <c r="AU380" s="42"/>
      <c r="AV380" s="214"/>
      <c r="AW380" s="214"/>
      <c r="AX380" s="214"/>
      <c r="AY380" s="214"/>
      <c r="AZ380" s="214"/>
      <c r="BA380" s="214"/>
      <c r="BB380" s="214"/>
      <c r="BC380" s="214"/>
    </row>
    <row r="381" ht="20.25" customHeight="1">
      <c r="B381" s="41"/>
      <c r="C381" s="42"/>
      <c r="D381" s="69"/>
      <c r="E381" s="44"/>
      <c r="F381" s="45"/>
      <c r="G381" s="201"/>
      <c r="H381" s="202"/>
      <c r="I381" s="203"/>
      <c r="J381" s="204"/>
      <c r="K381" s="46"/>
      <c r="L381" s="205"/>
      <c r="M381" s="206"/>
      <c r="N381" s="207"/>
      <c r="O381" s="208"/>
      <c r="P381" s="209"/>
      <c r="Q381" s="210"/>
      <c r="R381" s="211"/>
      <c r="S381" s="212"/>
      <c r="T381" s="213"/>
      <c r="U381" s="45"/>
      <c r="V381" s="49"/>
      <c r="W381" s="49"/>
      <c r="X381" s="49"/>
      <c r="Y381" s="49"/>
      <c r="Z381" s="49"/>
      <c r="AA381" s="49"/>
      <c r="AB381" s="42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42"/>
      <c r="AQ381" s="42"/>
      <c r="AR381" s="42"/>
      <c r="AS381" s="42"/>
      <c r="AT381" s="42"/>
      <c r="AU381" s="42"/>
      <c r="AV381" s="214"/>
      <c r="AW381" s="214"/>
      <c r="AX381" s="214"/>
      <c r="AY381" s="214"/>
      <c r="AZ381" s="214"/>
      <c r="BA381" s="214"/>
      <c r="BB381" s="214"/>
      <c r="BC381" s="214"/>
    </row>
    <row r="382" ht="20.25" customHeight="1">
      <c r="B382" s="41"/>
      <c r="C382" s="42"/>
      <c r="D382" s="69"/>
      <c r="E382" s="44"/>
      <c r="F382" s="45"/>
      <c r="G382" s="201"/>
      <c r="H382" s="202"/>
      <c r="I382" s="203"/>
      <c r="J382" s="204"/>
      <c r="K382" s="46"/>
      <c r="L382" s="205"/>
      <c r="M382" s="206"/>
      <c r="N382" s="207"/>
      <c r="O382" s="208"/>
      <c r="P382" s="209"/>
      <c r="Q382" s="210"/>
      <c r="R382" s="211"/>
      <c r="S382" s="212"/>
      <c r="T382" s="213"/>
      <c r="U382" s="45"/>
      <c r="V382" s="49"/>
      <c r="W382" s="49"/>
      <c r="X382" s="49"/>
      <c r="Y382" s="49"/>
      <c r="Z382" s="49"/>
      <c r="AA382" s="49"/>
      <c r="AB382" s="42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42"/>
      <c r="AQ382" s="42"/>
      <c r="AR382" s="42"/>
      <c r="AS382" s="42"/>
      <c r="AT382" s="42"/>
      <c r="AU382" s="42"/>
      <c r="AV382" s="214"/>
      <c r="AW382" s="214"/>
      <c r="AX382" s="214"/>
      <c r="AY382" s="214"/>
      <c r="AZ382" s="214"/>
      <c r="BA382" s="214"/>
      <c r="BB382" s="214"/>
      <c r="BC382" s="214"/>
    </row>
    <row r="383" ht="20.25" customHeight="1">
      <c r="B383" s="41"/>
      <c r="C383" s="42"/>
      <c r="D383" s="69"/>
      <c r="E383" s="44"/>
      <c r="F383" s="45"/>
      <c r="G383" s="201"/>
      <c r="H383" s="202"/>
      <c r="I383" s="203"/>
      <c r="J383" s="204"/>
      <c r="K383" s="46"/>
      <c r="L383" s="205"/>
      <c r="M383" s="206"/>
      <c r="N383" s="207"/>
      <c r="O383" s="208"/>
      <c r="P383" s="209"/>
      <c r="Q383" s="210"/>
      <c r="R383" s="211"/>
      <c r="S383" s="212"/>
      <c r="T383" s="213"/>
      <c r="U383" s="45"/>
      <c r="V383" s="49"/>
      <c r="W383" s="49"/>
      <c r="X383" s="49"/>
      <c r="Y383" s="49"/>
      <c r="Z383" s="49"/>
      <c r="AA383" s="49"/>
      <c r="AB383" s="42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42"/>
      <c r="AQ383" s="42"/>
      <c r="AR383" s="42"/>
      <c r="AS383" s="42"/>
      <c r="AT383" s="42"/>
      <c r="AU383" s="42"/>
      <c r="AV383" s="214"/>
      <c r="AW383" s="214"/>
      <c r="AX383" s="214"/>
      <c r="AY383" s="214"/>
      <c r="AZ383" s="214"/>
      <c r="BA383" s="214"/>
      <c r="BB383" s="214"/>
      <c r="BC383" s="214"/>
    </row>
    <row r="384" ht="20.25" customHeight="1">
      <c r="B384" s="41"/>
      <c r="C384" s="42"/>
      <c r="D384" s="69"/>
      <c r="E384" s="44"/>
      <c r="F384" s="45"/>
      <c r="G384" s="201"/>
      <c r="H384" s="202"/>
      <c r="I384" s="203"/>
      <c r="J384" s="204"/>
      <c r="K384" s="46"/>
      <c r="L384" s="205"/>
      <c r="M384" s="206"/>
      <c r="N384" s="207"/>
      <c r="O384" s="208"/>
      <c r="P384" s="209"/>
      <c r="Q384" s="210"/>
      <c r="R384" s="211"/>
      <c r="S384" s="212"/>
      <c r="T384" s="213"/>
      <c r="U384" s="45"/>
      <c r="V384" s="49"/>
      <c r="W384" s="49"/>
      <c r="X384" s="49"/>
      <c r="Y384" s="49"/>
      <c r="Z384" s="49"/>
      <c r="AA384" s="49"/>
      <c r="AB384" s="42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42"/>
      <c r="AQ384" s="42"/>
      <c r="AR384" s="42"/>
      <c r="AS384" s="42"/>
      <c r="AT384" s="42"/>
      <c r="AU384" s="42"/>
      <c r="AV384" s="214"/>
      <c r="AW384" s="214"/>
      <c r="AX384" s="214"/>
      <c r="AY384" s="214"/>
      <c r="AZ384" s="214"/>
      <c r="BA384" s="214"/>
      <c r="BB384" s="214"/>
      <c r="BC384" s="214"/>
    </row>
    <row r="385" ht="20.25" customHeight="1">
      <c r="B385" s="41"/>
      <c r="C385" s="42"/>
      <c r="D385" s="69"/>
      <c r="E385" s="44"/>
      <c r="F385" s="45"/>
      <c r="G385" s="201"/>
      <c r="H385" s="202"/>
      <c r="I385" s="203"/>
      <c r="J385" s="204"/>
      <c r="K385" s="46"/>
      <c r="L385" s="205"/>
      <c r="M385" s="206"/>
      <c r="N385" s="207"/>
      <c r="O385" s="208"/>
      <c r="P385" s="209"/>
      <c r="Q385" s="210"/>
      <c r="R385" s="211"/>
      <c r="S385" s="212"/>
      <c r="T385" s="213"/>
      <c r="U385" s="45"/>
      <c r="V385" s="49"/>
      <c r="W385" s="49"/>
      <c r="X385" s="49"/>
      <c r="Y385" s="49"/>
      <c r="Z385" s="49"/>
      <c r="AA385" s="49"/>
      <c r="AB385" s="42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42"/>
      <c r="AQ385" s="42"/>
      <c r="AR385" s="42"/>
      <c r="AS385" s="42"/>
      <c r="AT385" s="42"/>
      <c r="AU385" s="42"/>
      <c r="AV385" s="214"/>
      <c r="AW385" s="214"/>
      <c r="AX385" s="214"/>
      <c r="AY385" s="214"/>
      <c r="AZ385" s="214"/>
      <c r="BA385" s="214"/>
      <c r="BB385" s="214"/>
      <c r="BC385" s="214"/>
    </row>
    <row r="386" ht="20.25" customHeight="1">
      <c r="B386" s="41"/>
      <c r="C386" s="42"/>
      <c r="D386" s="69"/>
      <c r="E386" s="44"/>
      <c r="F386" s="45"/>
      <c r="G386" s="201"/>
      <c r="H386" s="202"/>
      <c r="I386" s="203"/>
      <c r="J386" s="204"/>
      <c r="K386" s="46"/>
      <c r="L386" s="205"/>
      <c r="M386" s="206"/>
      <c r="N386" s="207"/>
      <c r="O386" s="208"/>
      <c r="P386" s="209"/>
      <c r="Q386" s="210"/>
      <c r="R386" s="211"/>
      <c r="S386" s="212"/>
      <c r="T386" s="213"/>
      <c r="U386" s="45"/>
      <c r="V386" s="49"/>
      <c r="W386" s="49"/>
      <c r="X386" s="49"/>
      <c r="Y386" s="49"/>
      <c r="Z386" s="49"/>
      <c r="AA386" s="49"/>
      <c r="AB386" s="42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42"/>
      <c r="AQ386" s="42"/>
      <c r="AR386" s="42"/>
      <c r="AS386" s="42"/>
      <c r="AT386" s="42"/>
      <c r="AU386" s="42"/>
      <c r="AV386" s="214"/>
      <c r="AW386" s="214"/>
      <c r="AX386" s="214"/>
      <c r="AY386" s="214"/>
      <c r="AZ386" s="214"/>
      <c r="BA386" s="214"/>
      <c r="BB386" s="214"/>
      <c r="BC386" s="214"/>
    </row>
    <row r="387" ht="20.25" customHeight="1">
      <c r="B387" s="41"/>
      <c r="C387" s="42"/>
      <c r="D387" s="69"/>
      <c r="E387" s="44"/>
      <c r="F387" s="45"/>
      <c r="G387" s="201"/>
      <c r="H387" s="202"/>
      <c r="I387" s="203"/>
      <c r="J387" s="204"/>
      <c r="K387" s="46"/>
      <c r="L387" s="205"/>
      <c r="M387" s="206"/>
      <c r="N387" s="207"/>
      <c r="O387" s="208"/>
      <c r="P387" s="209"/>
      <c r="Q387" s="210"/>
      <c r="R387" s="211"/>
      <c r="S387" s="212"/>
      <c r="T387" s="213"/>
      <c r="U387" s="45"/>
      <c r="V387" s="49"/>
      <c r="W387" s="49"/>
      <c r="X387" s="49"/>
      <c r="Y387" s="49"/>
      <c r="Z387" s="49"/>
      <c r="AA387" s="49"/>
      <c r="AB387" s="42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42"/>
      <c r="AQ387" s="42"/>
      <c r="AR387" s="42"/>
      <c r="AS387" s="42"/>
      <c r="AT387" s="42"/>
      <c r="AU387" s="42"/>
      <c r="AV387" s="214"/>
      <c r="AW387" s="214"/>
      <c r="AX387" s="214"/>
      <c r="AY387" s="214"/>
      <c r="AZ387" s="214"/>
      <c r="BA387" s="214"/>
      <c r="BB387" s="214"/>
      <c r="BC387" s="214"/>
    </row>
    <row r="388" ht="20.25" customHeight="1">
      <c r="B388" s="41"/>
      <c r="C388" s="42"/>
      <c r="D388" s="69"/>
      <c r="E388" s="44"/>
      <c r="F388" s="45"/>
      <c r="G388" s="201"/>
      <c r="H388" s="202"/>
      <c r="I388" s="203"/>
      <c r="J388" s="204"/>
      <c r="K388" s="46"/>
      <c r="L388" s="205"/>
      <c r="M388" s="206"/>
      <c r="N388" s="207"/>
      <c r="O388" s="208"/>
      <c r="P388" s="209"/>
      <c r="Q388" s="210"/>
      <c r="R388" s="211"/>
      <c r="S388" s="212"/>
      <c r="T388" s="213"/>
      <c r="U388" s="45"/>
      <c r="V388" s="49"/>
      <c r="W388" s="49"/>
      <c r="X388" s="49"/>
      <c r="Y388" s="49"/>
      <c r="Z388" s="49"/>
      <c r="AA388" s="49"/>
      <c r="AB388" s="42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42"/>
      <c r="AQ388" s="42"/>
      <c r="AR388" s="42"/>
      <c r="AS388" s="42"/>
      <c r="AT388" s="42"/>
      <c r="AU388" s="42"/>
      <c r="AV388" s="214"/>
      <c r="AW388" s="214"/>
      <c r="AX388" s="214"/>
      <c r="AY388" s="214"/>
      <c r="AZ388" s="214"/>
      <c r="BA388" s="214"/>
      <c r="BB388" s="214"/>
      <c r="BC388" s="214"/>
    </row>
    <row r="389" ht="20.25" customHeight="1">
      <c r="B389" s="41"/>
      <c r="C389" s="42"/>
      <c r="D389" s="69"/>
      <c r="E389" s="44"/>
      <c r="F389" s="45"/>
      <c r="G389" s="201"/>
      <c r="H389" s="202"/>
      <c r="I389" s="203"/>
      <c r="J389" s="204"/>
      <c r="K389" s="46"/>
      <c r="L389" s="205"/>
      <c r="M389" s="206"/>
      <c r="N389" s="207"/>
      <c r="O389" s="208"/>
      <c r="P389" s="209"/>
      <c r="Q389" s="210"/>
      <c r="R389" s="211"/>
      <c r="S389" s="212"/>
      <c r="T389" s="213"/>
      <c r="U389" s="45"/>
      <c r="V389" s="49"/>
      <c r="W389" s="49"/>
      <c r="X389" s="49"/>
      <c r="Y389" s="49"/>
      <c r="Z389" s="49"/>
      <c r="AA389" s="49"/>
      <c r="AB389" s="42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42"/>
      <c r="AQ389" s="42"/>
      <c r="AR389" s="42"/>
      <c r="AS389" s="42"/>
      <c r="AT389" s="42"/>
      <c r="AU389" s="42"/>
      <c r="AV389" s="214"/>
      <c r="AW389" s="214"/>
      <c r="AX389" s="214"/>
      <c r="AY389" s="214"/>
      <c r="AZ389" s="214"/>
      <c r="BA389" s="214"/>
      <c r="BB389" s="214"/>
      <c r="BC389" s="214"/>
    </row>
    <row r="390" ht="20.25" customHeight="1">
      <c r="B390" s="41"/>
      <c r="C390" s="42"/>
      <c r="D390" s="69"/>
      <c r="E390" s="44"/>
      <c r="F390" s="45"/>
      <c r="G390" s="201"/>
      <c r="H390" s="202"/>
      <c r="I390" s="203"/>
      <c r="J390" s="204"/>
      <c r="K390" s="46"/>
      <c r="L390" s="205"/>
      <c r="M390" s="206"/>
      <c r="N390" s="207"/>
      <c r="O390" s="208"/>
      <c r="P390" s="209"/>
      <c r="Q390" s="210"/>
      <c r="R390" s="211"/>
      <c r="S390" s="212"/>
      <c r="T390" s="213"/>
      <c r="U390" s="45"/>
      <c r="V390" s="49"/>
      <c r="W390" s="49"/>
      <c r="X390" s="49"/>
      <c r="Y390" s="49"/>
      <c r="Z390" s="49"/>
      <c r="AA390" s="49"/>
      <c r="AB390" s="42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42"/>
      <c r="AQ390" s="42"/>
      <c r="AR390" s="42"/>
      <c r="AS390" s="42"/>
      <c r="AT390" s="42"/>
      <c r="AU390" s="42"/>
      <c r="AV390" s="214"/>
      <c r="AW390" s="214"/>
      <c r="AX390" s="214"/>
      <c r="AY390" s="214"/>
      <c r="AZ390" s="214"/>
      <c r="BA390" s="214"/>
      <c r="BB390" s="214"/>
      <c r="BC390" s="214"/>
    </row>
    <row r="391" ht="20.25" customHeight="1">
      <c r="B391" s="41"/>
      <c r="C391" s="42"/>
      <c r="D391" s="69"/>
      <c r="E391" s="44"/>
      <c r="F391" s="45"/>
      <c r="G391" s="201"/>
      <c r="H391" s="202"/>
      <c r="I391" s="203"/>
      <c r="J391" s="204"/>
      <c r="K391" s="46"/>
      <c r="L391" s="205"/>
      <c r="M391" s="206"/>
      <c r="N391" s="207"/>
      <c r="O391" s="208"/>
      <c r="P391" s="209"/>
      <c r="Q391" s="210"/>
      <c r="R391" s="211"/>
      <c r="S391" s="212"/>
      <c r="T391" s="213"/>
      <c r="U391" s="45"/>
      <c r="V391" s="49"/>
      <c r="W391" s="49"/>
      <c r="X391" s="49"/>
      <c r="Y391" s="49"/>
      <c r="Z391" s="49"/>
      <c r="AA391" s="49"/>
      <c r="AB391" s="42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42"/>
      <c r="AQ391" s="42"/>
      <c r="AR391" s="42"/>
      <c r="AS391" s="42"/>
      <c r="AT391" s="42"/>
      <c r="AU391" s="42"/>
      <c r="AV391" s="214"/>
      <c r="AW391" s="214"/>
      <c r="AX391" s="214"/>
      <c r="AY391" s="214"/>
      <c r="AZ391" s="214"/>
      <c r="BA391" s="214"/>
      <c r="BB391" s="214"/>
      <c r="BC391" s="214"/>
    </row>
    <row r="392" ht="20.25" customHeight="1">
      <c r="B392" s="41"/>
      <c r="C392" s="42"/>
      <c r="D392" s="69"/>
      <c r="E392" s="44"/>
      <c r="F392" s="45"/>
      <c r="G392" s="201"/>
      <c r="H392" s="202"/>
      <c r="I392" s="203"/>
      <c r="J392" s="204"/>
      <c r="K392" s="46"/>
      <c r="L392" s="205"/>
      <c r="M392" s="206"/>
      <c r="N392" s="207"/>
      <c r="O392" s="208"/>
      <c r="P392" s="209"/>
      <c r="Q392" s="210"/>
      <c r="R392" s="211"/>
      <c r="S392" s="212"/>
      <c r="T392" s="213"/>
      <c r="U392" s="45"/>
      <c r="V392" s="49"/>
      <c r="W392" s="49"/>
      <c r="X392" s="49"/>
      <c r="Y392" s="49"/>
      <c r="Z392" s="49"/>
      <c r="AA392" s="49"/>
      <c r="AB392" s="42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42"/>
      <c r="AQ392" s="42"/>
      <c r="AR392" s="42"/>
      <c r="AS392" s="42"/>
      <c r="AT392" s="42"/>
      <c r="AU392" s="42"/>
      <c r="AV392" s="214"/>
      <c r="AW392" s="214"/>
      <c r="AX392" s="214"/>
      <c r="AY392" s="214"/>
      <c r="AZ392" s="214"/>
      <c r="BA392" s="214"/>
      <c r="BB392" s="214"/>
      <c r="BC392" s="214"/>
    </row>
    <row r="393" ht="20.25" customHeight="1">
      <c r="B393" s="41"/>
      <c r="C393" s="42"/>
      <c r="D393" s="69"/>
      <c r="E393" s="44"/>
      <c r="F393" s="45"/>
      <c r="G393" s="201"/>
      <c r="H393" s="202"/>
      <c r="I393" s="203"/>
      <c r="J393" s="204"/>
      <c r="K393" s="46"/>
      <c r="L393" s="205"/>
      <c r="M393" s="206"/>
      <c r="N393" s="207"/>
      <c r="O393" s="208"/>
      <c r="P393" s="209"/>
      <c r="Q393" s="210"/>
      <c r="R393" s="211"/>
      <c r="S393" s="212"/>
      <c r="T393" s="213"/>
      <c r="U393" s="45"/>
      <c r="V393" s="49"/>
      <c r="W393" s="49"/>
      <c r="X393" s="49"/>
      <c r="Y393" s="49"/>
      <c r="Z393" s="49"/>
      <c r="AA393" s="49"/>
      <c r="AB393" s="42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42"/>
      <c r="AQ393" s="42"/>
      <c r="AR393" s="42"/>
      <c r="AS393" s="42"/>
      <c r="AT393" s="42"/>
      <c r="AU393" s="42"/>
      <c r="AV393" s="214"/>
      <c r="AW393" s="214"/>
      <c r="AX393" s="214"/>
      <c r="AY393" s="214"/>
      <c r="AZ393" s="214"/>
      <c r="BA393" s="214"/>
      <c r="BB393" s="214"/>
      <c r="BC393" s="214"/>
    </row>
    <row r="394" ht="20.25" customHeight="1">
      <c r="B394" s="41"/>
      <c r="C394" s="42"/>
      <c r="D394" s="69"/>
      <c r="E394" s="44"/>
      <c r="F394" s="45"/>
      <c r="G394" s="201"/>
      <c r="H394" s="202"/>
      <c r="I394" s="203"/>
      <c r="J394" s="204"/>
      <c r="K394" s="46"/>
      <c r="L394" s="205"/>
      <c r="M394" s="206"/>
      <c r="N394" s="207"/>
      <c r="O394" s="208"/>
      <c r="P394" s="209"/>
      <c r="Q394" s="210"/>
      <c r="R394" s="211"/>
      <c r="S394" s="212"/>
      <c r="T394" s="213"/>
      <c r="U394" s="45"/>
      <c r="V394" s="49"/>
      <c r="W394" s="49"/>
      <c r="X394" s="49"/>
      <c r="Y394" s="49"/>
      <c r="Z394" s="49"/>
      <c r="AA394" s="49"/>
      <c r="AB394" s="42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42"/>
      <c r="AQ394" s="42"/>
      <c r="AR394" s="42"/>
      <c r="AS394" s="42"/>
      <c r="AT394" s="42"/>
      <c r="AU394" s="42"/>
      <c r="AV394" s="214"/>
      <c r="AW394" s="214"/>
      <c r="AX394" s="214"/>
      <c r="AY394" s="214"/>
      <c r="AZ394" s="214"/>
      <c r="BA394" s="214"/>
      <c r="BB394" s="214"/>
      <c r="BC394" s="214"/>
    </row>
    <row r="395" ht="20.25" customHeight="1">
      <c r="B395" s="41"/>
      <c r="C395" s="42"/>
      <c r="D395" s="69"/>
      <c r="E395" s="44"/>
      <c r="F395" s="45"/>
      <c r="G395" s="201"/>
      <c r="H395" s="202"/>
      <c r="I395" s="203"/>
      <c r="J395" s="204"/>
      <c r="K395" s="46"/>
      <c r="L395" s="205"/>
      <c r="M395" s="206"/>
      <c r="N395" s="207"/>
      <c r="O395" s="208"/>
      <c r="P395" s="209"/>
      <c r="Q395" s="210"/>
      <c r="R395" s="211"/>
      <c r="S395" s="212"/>
      <c r="T395" s="213"/>
      <c r="U395" s="45"/>
      <c r="V395" s="49"/>
      <c r="W395" s="49"/>
      <c r="X395" s="49"/>
      <c r="Y395" s="49"/>
      <c r="Z395" s="49"/>
      <c r="AA395" s="49"/>
      <c r="AB395" s="42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42"/>
      <c r="AQ395" s="42"/>
      <c r="AR395" s="42"/>
      <c r="AS395" s="42"/>
      <c r="AT395" s="42"/>
      <c r="AU395" s="42"/>
      <c r="AV395" s="214"/>
      <c r="AW395" s="214"/>
      <c r="AX395" s="214"/>
      <c r="AY395" s="214"/>
      <c r="AZ395" s="214"/>
      <c r="BA395" s="214"/>
      <c r="BB395" s="214"/>
      <c r="BC395" s="214"/>
    </row>
    <row r="396" ht="20.25" customHeight="1">
      <c r="B396" s="41"/>
      <c r="C396" s="42"/>
      <c r="D396" s="69"/>
      <c r="E396" s="44"/>
      <c r="F396" s="45"/>
      <c r="G396" s="201"/>
      <c r="H396" s="202"/>
      <c r="I396" s="203"/>
      <c r="J396" s="204"/>
      <c r="K396" s="46"/>
      <c r="L396" s="205"/>
      <c r="M396" s="206"/>
      <c r="N396" s="207"/>
      <c r="O396" s="208"/>
      <c r="P396" s="209"/>
      <c r="Q396" s="210"/>
      <c r="R396" s="211"/>
      <c r="S396" s="212"/>
      <c r="T396" s="213"/>
      <c r="U396" s="45"/>
      <c r="V396" s="49"/>
      <c r="W396" s="49"/>
      <c r="X396" s="49"/>
      <c r="Y396" s="49"/>
      <c r="Z396" s="49"/>
      <c r="AA396" s="49"/>
      <c r="AB396" s="42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42"/>
      <c r="AQ396" s="42"/>
      <c r="AR396" s="42"/>
      <c r="AS396" s="42"/>
      <c r="AT396" s="42"/>
      <c r="AU396" s="42"/>
      <c r="AV396" s="214"/>
      <c r="AW396" s="214"/>
      <c r="AX396" s="214"/>
      <c r="AY396" s="214"/>
      <c r="AZ396" s="214"/>
      <c r="BA396" s="214"/>
      <c r="BB396" s="214"/>
      <c r="BC396" s="214"/>
    </row>
    <row r="397" ht="20.25" customHeight="1">
      <c r="B397" s="41"/>
      <c r="C397" s="42"/>
      <c r="D397" s="69"/>
      <c r="E397" s="44"/>
      <c r="F397" s="45"/>
      <c r="G397" s="201"/>
      <c r="H397" s="202"/>
      <c r="I397" s="203"/>
      <c r="J397" s="204"/>
      <c r="K397" s="46"/>
      <c r="L397" s="205"/>
      <c r="M397" s="206"/>
      <c r="N397" s="207"/>
      <c r="O397" s="208"/>
      <c r="P397" s="209"/>
      <c r="Q397" s="210"/>
      <c r="R397" s="211"/>
      <c r="S397" s="212"/>
      <c r="T397" s="213"/>
      <c r="U397" s="45"/>
      <c r="V397" s="49"/>
      <c r="W397" s="49"/>
      <c r="X397" s="49"/>
      <c r="Y397" s="49"/>
      <c r="Z397" s="49"/>
      <c r="AA397" s="49"/>
      <c r="AB397" s="42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42"/>
      <c r="AQ397" s="42"/>
      <c r="AR397" s="42"/>
      <c r="AS397" s="42"/>
      <c r="AT397" s="42"/>
      <c r="AU397" s="42"/>
      <c r="AV397" s="214"/>
      <c r="AW397" s="214"/>
      <c r="AX397" s="214"/>
      <c r="AY397" s="214"/>
      <c r="AZ397" s="214"/>
      <c r="BA397" s="214"/>
      <c r="BB397" s="214"/>
      <c r="BC397" s="214"/>
    </row>
    <row r="398" ht="20.25" customHeight="1">
      <c r="B398" s="41"/>
      <c r="C398" s="42"/>
      <c r="D398" s="69"/>
      <c r="E398" s="44"/>
      <c r="F398" s="45"/>
      <c r="G398" s="201"/>
      <c r="H398" s="202"/>
      <c r="I398" s="203"/>
      <c r="J398" s="204"/>
      <c r="K398" s="46"/>
      <c r="L398" s="205"/>
      <c r="M398" s="206"/>
      <c r="N398" s="207"/>
      <c r="O398" s="208"/>
      <c r="P398" s="209"/>
      <c r="Q398" s="210"/>
      <c r="R398" s="211"/>
      <c r="S398" s="212"/>
      <c r="T398" s="213"/>
      <c r="U398" s="45"/>
      <c r="V398" s="49"/>
      <c r="W398" s="49"/>
      <c r="X398" s="49"/>
      <c r="Y398" s="49"/>
      <c r="Z398" s="49"/>
      <c r="AA398" s="49"/>
      <c r="AB398" s="42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42"/>
      <c r="AQ398" s="42"/>
      <c r="AR398" s="42"/>
      <c r="AS398" s="42"/>
      <c r="AT398" s="42"/>
      <c r="AU398" s="42"/>
      <c r="AV398" s="214"/>
      <c r="AW398" s="214"/>
      <c r="AX398" s="214"/>
      <c r="AY398" s="214"/>
      <c r="AZ398" s="214"/>
      <c r="BA398" s="214"/>
      <c r="BB398" s="214"/>
      <c r="BC398" s="214"/>
    </row>
    <row r="399" ht="20.25" customHeight="1">
      <c r="B399" s="41"/>
      <c r="C399" s="42"/>
      <c r="D399" s="69"/>
      <c r="E399" s="44"/>
      <c r="F399" s="45"/>
      <c r="G399" s="201"/>
      <c r="H399" s="202"/>
      <c r="I399" s="203"/>
      <c r="J399" s="204"/>
      <c r="K399" s="46"/>
      <c r="L399" s="205"/>
      <c r="M399" s="206"/>
      <c r="N399" s="207"/>
      <c r="O399" s="208"/>
      <c r="P399" s="209"/>
      <c r="Q399" s="210"/>
      <c r="R399" s="211"/>
      <c r="S399" s="212"/>
      <c r="T399" s="213"/>
      <c r="U399" s="45"/>
      <c r="V399" s="49"/>
      <c r="W399" s="49"/>
      <c r="X399" s="49"/>
      <c r="Y399" s="49"/>
      <c r="Z399" s="49"/>
      <c r="AA399" s="49"/>
      <c r="AB399" s="42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42"/>
      <c r="AQ399" s="42"/>
      <c r="AR399" s="42"/>
      <c r="AS399" s="42"/>
      <c r="AT399" s="42"/>
      <c r="AU399" s="42"/>
      <c r="AV399" s="214"/>
      <c r="AW399" s="214"/>
      <c r="AX399" s="214"/>
      <c r="AY399" s="214"/>
      <c r="AZ399" s="214"/>
      <c r="BA399" s="214"/>
      <c r="BB399" s="214"/>
      <c r="BC399" s="214"/>
    </row>
    <row r="400" ht="20.25" customHeight="1">
      <c r="B400" s="41"/>
      <c r="C400" s="42"/>
      <c r="D400" s="69"/>
      <c r="E400" s="44"/>
      <c r="F400" s="45"/>
      <c r="G400" s="201"/>
      <c r="H400" s="202"/>
      <c r="I400" s="203"/>
      <c r="J400" s="204"/>
      <c r="K400" s="46"/>
      <c r="L400" s="205"/>
      <c r="M400" s="206"/>
      <c r="N400" s="207"/>
      <c r="O400" s="208"/>
      <c r="P400" s="209"/>
      <c r="Q400" s="210"/>
      <c r="R400" s="211"/>
      <c r="S400" s="212"/>
      <c r="T400" s="213"/>
      <c r="U400" s="45"/>
      <c r="V400" s="49"/>
      <c r="W400" s="49"/>
      <c r="X400" s="49"/>
      <c r="Y400" s="49"/>
      <c r="Z400" s="49"/>
      <c r="AA400" s="49"/>
      <c r="AB400" s="42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42"/>
      <c r="AQ400" s="42"/>
      <c r="AR400" s="42"/>
      <c r="AS400" s="42"/>
      <c r="AT400" s="42"/>
      <c r="AU400" s="42"/>
      <c r="AV400" s="214"/>
      <c r="AW400" s="214"/>
      <c r="AX400" s="214"/>
      <c r="AY400" s="214"/>
      <c r="AZ400" s="214"/>
      <c r="BA400" s="214"/>
      <c r="BB400" s="214"/>
      <c r="BC400" s="214"/>
    </row>
    <row r="401" ht="20.25" customHeight="1">
      <c r="B401" s="41"/>
      <c r="C401" s="42"/>
      <c r="D401" s="69"/>
      <c r="E401" s="44"/>
      <c r="F401" s="45"/>
      <c r="G401" s="201"/>
      <c r="H401" s="202"/>
      <c r="I401" s="203"/>
      <c r="J401" s="204"/>
      <c r="K401" s="46"/>
      <c r="L401" s="205"/>
      <c r="M401" s="206"/>
      <c r="N401" s="207"/>
      <c r="O401" s="208"/>
      <c r="P401" s="209"/>
      <c r="Q401" s="210"/>
      <c r="R401" s="211"/>
      <c r="S401" s="212"/>
      <c r="T401" s="213"/>
      <c r="U401" s="45"/>
      <c r="V401" s="49"/>
      <c r="W401" s="49"/>
      <c r="X401" s="49"/>
      <c r="Y401" s="49"/>
      <c r="Z401" s="49"/>
      <c r="AA401" s="49"/>
      <c r="AB401" s="42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42"/>
      <c r="AQ401" s="42"/>
      <c r="AR401" s="42"/>
      <c r="AS401" s="42"/>
      <c r="AT401" s="42"/>
      <c r="AU401" s="42"/>
      <c r="AV401" s="214"/>
      <c r="AW401" s="214"/>
      <c r="AX401" s="214"/>
      <c r="AY401" s="214"/>
      <c r="AZ401" s="214"/>
      <c r="BA401" s="214"/>
      <c r="BB401" s="214"/>
      <c r="BC401" s="214"/>
    </row>
    <row r="402" ht="20.25" customHeight="1">
      <c r="B402" s="41"/>
      <c r="C402" s="42"/>
      <c r="D402" s="69"/>
      <c r="E402" s="44"/>
      <c r="F402" s="45"/>
      <c r="G402" s="201"/>
      <c r="H402" s="202"/>
      <c r="I402" s="203"/>
      <c r="J402" s="204"/>
      <c r="K402" s="46"/>
      <c r="L402" s="205"/>
      <c r="M402" s="206"/>
      <c r="N402" s="207"/>
      <c r="O402" s="208"/>
      <c r="P402" s="209"/>
      <c r="Q402" s="210"/>
      <c r="R402" s="211"/>
      <c r="S402" s="212"/>
      <c r="T402" s="213"/>
      <c r="U402" s="45"/>
      <c r="V402" s="49"/>
      <c r="W402" s="49"/>
      <c r="X402" s="49"/>
      <c r="Y402" s="49"/>
      <c r="Z402" s="49"/>
      <c r="AA402" s="49"/>
      <c r="AB402" s="42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42"/>
      <c r="AQ402" s="42"/>
      <c r="AR402" s="42"/>
      <c r="AS402" s="42"/>
      <c r="AT402" s="42"/>
      <c r="AU402" s="42"/>
      <c r="AV402" s="214"/>
      <c r="AW402" s="214"/>
      <c r="AX402" s="214"/>
      <c r="AY402" s="214"/>
      <c r="AZ402" s="214"/>
      <c r="BA402" s="214"/>
      <c r="BB402" s="214"/>
      <c r="BC402" s="214"/>
    </row>
    <row r="403" ht="20.25" customHeight="1">
      <c r="B403" s="41"/>
      <c r="C403" s="42"/>
      <c r="D403" s="69"/>
      <c r="E403" s="44"/>
      <c r="F403" s="45"/>
      <c r="G403" s="201"/>
      <c r="H403" s="202"/>
      <c r="I403" s="203"/>
      <c r="J403" s="204"/>
      <c r="K403" s="46"/>
      <c r="L403" s="205"/>
      <c r="M403" s="206"/>
      <c r="N403" s="207"/>
      <c r="O403" s="208"/>
      <c r="P403" s="209"/>
      <c r="Q403" s="210"/>
      <c r="R403" s="211"/>
      <c r="S403" s="212"/>
      <c r="T403" s="213"/>
      <c r="U403" s="45"/>
      <c r="V403" s="49"/>
      <c r="W403" s="49"/>
      <c r="X403" s="49"/>
      <c r="Y403" s="49"/>
      <c r="Z403" s="49"/>
      <c r="AA403" s="49"/>
      <c r="AB403" s="42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42"/>
      <c r="AQ403" s="42"/>
      <c r="AR403" s="42"/>
      <c r="AS403" s="42"/>
      <c r="AT403" s="42"/>
      <c r="AU403" s="42"/>
      <c r="AV403" s="214"/>
      <c r="AW403" s="214"/>
      <c r="AX403" s="214"/>
      <c r="AY403" s="214"/>
      <c r="AZ403" s="214"/>
      <c r="BA403" s="214"/>
      <c r="BB403" s="214"/>
      <c r="BC403" s="214"/>
    </row>
    <row r="404" ht="20.25" customHeight="1">
      <c r="B404" s="41"/>
      <c r="C404" s="42"/>
      <c r="D404" s="69"/>
      <c r="E404" s="44"/>
      <c r="F404" s="45"/>
      <c r="G404" s="201"/>
      <c r="H404" s="202"/>
      <c r="I404" s="203"/>
      <c r="J404" s="204"/>
      <c r="K404" s="46"/>
      <c r="L404" s="205"/>
      <c r="M404" s="206"/>
      <c r="N404" s="207"/>
      <c r="O404" s="208"/>
      <c r="P404" s="209"/>
      <c r="Q404" s="210"/>
      <c r="R404" s="211"/>
      <c r="S404" s="212"/>
      <c r="T404" s="213"/>
      <c r="U404" s="45"/>
      <c r="V404" s="49"/>
      <c r="W404" s="49"/>
      <c r="X404" s="49"/>
      <c r="Y404" s="49"/>
      <c r="Z404" s="49"/>
      <c r="AA404" s="49"/>
      <c r="AB404" s="42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42"/>
      <c r="AQ404" s="42"/>
      <c r="AR404" s="42"/>
      <c r="AS404" s="42"/>
      <c r="AT404" s="42"/>
      <c r="AU404" s="42"/>
      <c r="AV404" s="214"/>
      <c r="AW404" s="214"/>
      <c r="AX404" s="214"/>
      <c r="AY404" s="214"/>
      <c r="AZ404" s="214"/>
      <c r="BA404" s="214"/>
      <c r="BB404" s="214"/>
      <c r="BC404" s="214"/>
    </row>
    <row r="405" ht="20.25" customHeight="1">
      <c r="B405" s="41"/>
      <c r="C405" s="42"/>
      <c r="D405" s="69"/>
      <c r="E405" s="44"/>
      <c r="F405" s="45"/>
      <c r="G405" s="201"/>
      <c r="H405" s="202"/>
      <c r="I405" s="203"/>
      <c r="J405" s="204"/>
      <c r="K405" s="46"/>
      <c r="L405" s="205"/>
      <c r="M405" s="206"/>
      <c r="N405" s="207"/>
      <c r="O405" s="208"/>
      <c r="P405" s="209"/>
      <c r="Q405" s="210"/>
      <c r="R405" s="211"/>
      <c r="S405" s="212"/>
      <c r="T405" s="213"/>
      <c r="U405" s="45"/>
      <c r="V405" s="49"/>
      <c r="W405" s="49"/>
      <c r="X405" s="49"/>
      <c r="Y405" s="49"/>
      <c r="Z405" s="49"/>
      <c r="AA405" s="49"/>
      <c r="AB405" s="42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42"/>
      <c r="AQ405" s="42"/>
      <c r="AR405" s="42"/>
      <c r="AS405" s="42"/>
      <c r="AT405" s="42"/>
      <c r="AU405" s="42"/>
      <c r="AV405" s="214"/>
      <c r="AW405" s="214"/>
      <c r="AX405" s="214"/>
      <c r="AY405" s="214"/>
      <c r="AZ405" s="214"/>
      <c r="BA405" s="214"/>
      <c r="BB405" s="214"/>
      <c r="BC405" s="214"/>
    </row>
    <row r="406" ht="20.25" customHeight="1">
      <c r="B406" s="41"/>
      <c r="C406" s="42"/>
      <c r="D406" s="69"/>
      <c r="E406" s="44"/>
      <c r="F406" s="45"/>
      <c r="G406" s="201"/>
      <c r="H406" s="202"/>
      <c r="I406" s="203"/>
      <c r="J406" s="204"/>
      <c r="K406" s="46"/>
      <c r="L406" s="205"/>
      <c r="M406" s="206"/>
      <c r="N406" s="207"/>
      <c r="O406" s="208"/>
      <c r="P406" s="209"/>
      <c r="Q406" s="210"/>
      <c r="R406" s="211"/>
      <c r="S406" s="212"/>
      <c r="T406" s="213"/>
      <c r="U406" s="45"/>
      <c r="V406" s="49"/>
      <c r="W406" s="49"/>
      <c r="X406" s="49"/>
      <c r="Y406" s="49"/>
      <c r="Z406" s="49"/>
      <c r="AA406" s="49"/>
      <c r="AB406" s="42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42"/>
      <c r="AQ406" s="42"/>
      <c r="AR406" s="42"/>
      <c r="AS406" s="42"/>
      <c r="AT406" s="42"/>
      <c r="AU406" s="42"/>
      <c r="AV406" s="214"/>
      <c r="AW406" s="214"/>
      <c r="AX406" s="214"/>
      <c r="AY406" s="214"/>
      <c r="AZ406" s="214"/>
      <c r="BA406" s="214"/>
      <c r="BB406" s="214"/>
      <c r="BC406" s="214"/>
    </row>
    <row r="407" ht="20.25" customHeight="1">
      <c r="B407" s="41"/>
      <c r="C407" s="42"/>
      <c r="D407" s="69"/>
      <c r="E407" s="44"/>
      <c r="F407" s="45"/>
      <c r="G407" s="201"/>
      <c r="H407" s="202"/>
      <c r="I407" s="203"/>
      <c r="J407" s="204"/>
      <c r="K407" s="46"/>
      <c r="L407" s="205"/>
      <c r="M407" s="206"/>
      <c r="N407" s="207"/>
      <c r="O407" s="208"/>
      <c r="P407" s="209"/>
      <c r="Q407" s="210"/>
      <c r="R407" s="211"/>
      <c r="S407" s="212"/>
      <c r="T407" s="213"/>
      <c r="U407" s="45"/>
      <c r="V407" s="49"/>
      <c r="W407" s="49"/>
      <c r="X407" s="49"/>
      <c r="Y407" s="49"/>
      <c r="Z407" s="49"/>
      <c r="AA407" s="49"/>
      <c r="AB407" s="42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42"/>
      <c r="AQ407" s="42"/>
      <c r="AR407" s="42"/>
      <c r="AS407" s="42"/>
      <c r="AT407" s="42"/>
      <c r="AU407" s="42"/>
      <c r="AV407" s="214"/>
      <c r="AW407" s="214"/>
      <c r="AX407" s="214"/>
      <c r="AY407" s="214"/>
      <c r="AZ407" s="214"/>
      <c r="BA407" s="214"/>
      <c r="BB407" s="214"/>
      <c r="BC407" s="214"/>
    </row>
    <row r="408" ht="20.25" customHeight="1">
      <c r="B408" s="41"/>
      <c r="C408" s="42"/>
      <c r="D408" s="69"/>
      <c r="E408" s="44"/>
      <c r="F408" s="45"/>
      <c r="G408" s="201"/>
      <c r="H408" s="202"/>
      <c r="I408" s="203"/>
      <c r="J408" s="204"/>
      <c r="K408" s="46"/>
      <c r="L408" s="205"/>
      <c r="M408" s="206"/>
      <c r="N408" s="207"/>
      <c r="O408" s="208"/>
      <c r="P408" s="209"/>
      <c r="Q408" s="210"/>
      <c r="R408" s="211"/>
      <c r="S408" s="212"/>
      <c r="T408" s="213"/>
      <c r="U408" s="45"/>
      <c r="V408" s="49"/>
      <c r="W408" s="49"/>
      <c r="X408" s="49"/>
      <c r="Y408" s="49"/>
      <c r="Z408" s="49"/>
      <c r="AA408" s="49"/>
      <c r="AB408" s="42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42"/>
      <c r="AQ408" s="42"/>
      <c r="AR408" s="42"/>
      <c r="AS408" s="42"/>
      <c r="AT408" s="42"/>
      <c r="AU408" s="42"/>
      <c r="AV408" s="214"/>
      <c r="AW408" s="214"/>
      <c r="AX408" s="214"/>
      <c r="AY408" s="214"/>
      <c r="AZ408" s="214"/>
      <c r="BA408" s="214"/>
      <c r="BB408" s="214"/>
      <c r="BC408" s="214"/>
    </row>
    <row r="409" ht="20.25" customHeight="1">
      <c r="B409" s="41"/>
      <c r="C409" s="42"/>
      <c r="D409" s="69"/>
      <c r="E409" s="44"/>
      <c r="F409" s="45"/>
      <c r="G409" s="201"/>
      <c r="H409" s="202"/>
      <c r="I409" s="203"/>
      <c r="J409" s="204"/>
      <c r="K409" s="46"/>
      <c r="L409" s="205"/>
      <c r="M409" s="206"/>
      <c r="N409" s="207"/>
      <c r="O409" s="208"/>
      <c r="P409" s="209"/>
      <c r="Q409" s="210"/>
      <c r="R409" s="211"/>
      <c r="S409" s="212"/>
      <c r="T409" s="213"/>
      <c r="U409" s="45"/>
      <c r="V409" s="49"/>
      <c r="W409" s="49"/>
      <c r="X409" s="49"/>
      <c r="Y409" s="49"/>
      <c r="Z409" s="49"/>
      <c r="AA409" s="49"/>
      <c r="AB409" s="42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42"/>
      <c r="AQ409" s="42"/>
      <c r="AR409" s="42"/>
      <c r="AS409" s="42"/>
      <c r="AT409" s="42"/>
      <c r="AU409" s="42"/>
      <c r="AV409" s="214"/>
      <c r="AW409" s="214"/>
      <c r="AX409" s="214"/>
      <c r="AY409" s="214"/>
      <c r="AZ409" s="214"/>
      <c r="BA409" s="214"/>
      <c r="BB409" s="214"/>
      <c r="BC409" s="214"/>
    </row>
    <row r="410" ht="20.25" customHeight="1">
      <c r="B410" s="41"/>
      <c r="C410" s="42"/>
      <c r="D410" s="69"/>
      <c r="E410" s="44"/>
      <c r="F410" s="45"/>
      <c r="G410" s="201"/>
      <c r="H410" s="202"/>
      <c r="I410" s="203"/>
      <c r="J410" s="204"/>
      <c r="K410" s="46"/>
      <c r="L410" s="205"/>
      <c r="M410" s="206"/>
      <c r="N410" s="207"/>
      <c r="O410" s="208"/>
      <c r="P410" s="209"/>
      <c r="Q410" s="210"/>
      <c r="R410" s="211"/>
      <c r="S410" s="212"/>
      <c r="T410" s="213"/>
      <c r="U410" s="45"/>
      <c r="V410" s="49"/>
      <c r="W410" s="49"/>
      <c r="X410" s="49"/>
      <c r="Y410" s="49"/>
      <c r="Z410" s="49"/>
      <c r="AA410" s="49"/>
      <c r="AB410" s="42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42"/>
      <c r="AQ410" s="42"/>
      <c r="AR410" s="42"/>
      <c r="AS410" s="42"/>
      <c r="AT410" s="42"/>
      <c r="AU410" s="42"/>
      <c r="AV410" s="214"/>
      <c r="AW410" s="214"/>
      <c r="AX410" s="214"/>
      <c r="AY410" s="214"/>
      <c r="AZ410" s="214"/>
      <c r="BA410" s="214"/>
      <c r="BB410" s="214"/>
      <c r="BC410" s="214"/>
    </row>
    <row r="411" ht="20.25" customHeight="1">
      <c r="B411" s="41"/>
      <c r="C411" s="42"/>
      <c r="D411" s="69"/>
      <c r="E411" s="44"/>
      <c r="F411" s="45"/>
      <c r="G411" s="201"/>
      <c r="H411" s="202"/>
      <c r="I411" s="203"/>
      <c r="J411" s="204"/>
      <c r="K411" s="46"/>
      <c r="L411" s="205"/>
      <c r="M411" s="206"/>
      <c r="N411" s="207"/>
      <c r="O411" s="208"/>
      <c r="P411" s="209"/>
      <c r="Q411" s="210"/>
      <c r="R411" s="211"/>
      <c r="S411" s="212"/>
      <c r="T411" s="213"/>
      <c r="U411" s="45"/>
      <c r="V411" s="49"/>
      <c r="W411" s="49"/>
      <c r="X411" s="49"/>
      <c r="Y411" s="49"/>
      <c r="Z411" s="49"/>
      <c r="AA411" s="49"/>
      <c r="AB411" s="42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42"/>
      <c r="AQ411" s="42"/>
      <c r="AR411" s="42"/>
      <c r="AS411" s="42"/>
      <c r="AT411" s="42"/>
      <c r="AU411" s="42"/>
      <c r="AV411" s="214"/>
      <c r="AW411" s="214"/>
      <c r="AX411" s="214"/>
      <c r="AY411" s="214"/>
      <c r="AZ411" s="214"/>
      <c r="BA411" s="214"/>
      <c r="BB411" s="214"/>
      <c r="BC411" s="214"/>
    </row>
    <row r="412" ht="20.25" customHeight="1">
      <c r="B412" s="41"/>
      <c r="C412" s="42"/>
      <c r="D412" s="69"/>
      <c r="E412" s="44"/>
      <c r="F412" s="45"/>
      <c r="G412" s="201"/>
      <c r="H412" s="202"/>
      <c r="I412" s="203"/>
      <c r="J412" s="204"/>
      <c r="K412" s="46"/>
      <c r="L412" s="205"/>
      <c r="M412" s="206"/>
      <c r="N412" s="207"/>
      <c r="O412" s="208"/>
      <c r="P412" s="209"/>
      <c r="Q412" s="210"/>
      <c r="R412" s="211"/>
      <c r="S412" s="212"/>
      <c r="T412" s="213"/>
      <c r="U412" s="45"/>
      <c r="V412" s="49"/>
      <c r="W412" s="49"/>
      <c r="X412" s="49"/>
      <c r="Y412" s="49"/>
      <c r="Z412" s="49"/>
      <c r="AA412" s="49"/>
      <c r="AB412" s="42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42"/>
      <c r="AQ412" s="42"/>
      <c r="AR412" s="42"/>
      <c r="AS412" s="42"/>
      <c r="AT412" s="42"/>
      <c r="AU412" s="42"/>
      <c r="AV412" s="214"/>
      <c r="AW412" s="214"/>
      <c r="AX412" s="214"/>
      <c r="AY412" s="214"/>
      <c r="AZ412" s="214"/>
      <c r="BA412" s="214"/>
      <c r="BB412" s="214"/>
      <c r="BC412" s="214"/>
    </row>
    <row r="413" ht="20.25" customHeight="1">
      <c r="B413" s="41"/>
      <c r="C413" s="42"/>
      <c r="D413" s="69"/>
      <c r="E413" s="44"/>
      <c r="F413" s="45"/>
      <c r="G413" s="201"/>
      <c r="H413" s="202"/>
      <c r="I413" s="203"/>
      <c r="J413" s="204"/>
      <c r="K413" s="46"/>
      <c r="L413" s="205"/>
      <c r="M413" s="206"/>
      <c r="N413" s="207"/>
      <c r="O413" s="208"/>
      <c r="P413" s="209"/>
      <c r="Q413" s="210"/>
      <c r="R413" s="211"/>
      <c r="S413" s="212"/>
      <c r="T413" s="213"/>
      <c r="U413" s="45"/>
      <c r="V413" s="49"/>
      <c r="W413" s="49"/>
      <c r="X413" s="49"/>
      <c r="Y413" s="49"/>
      <c r="Z413" s="49"/>
      <c r="AA413" s="49"/>
      <c r="AB413" s="42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42"/>
      <c r="AQ413" s="42"/>
      <c r="AR413" s="42"/>
      <c r="AS413" s="42"/>
      <c r="AT413" s="42"/>
      <c r="AU413" s="42"/>
      <c r="AV413" s="214"/>
      <c r="AW413" s="214"/>
      <c r="AX413" s="214"/>
      <c r="AY413" s="214"/>
      <c r="AZ413" s="214"/>
      <c r="BA413" s="214"/>
      <c r="BB413" s="214"/>
      <c r="BC413" s="214"/>
    </row>
    <row r="414" ht="20.25" customHeight="1">
      <c r="B414" s="41"/>
      <c r="C414" s="42"/>
      <c r="D414" s="69"/>
      <c r="E414" s="44"/>
      <c r="F414" s="45"/>
      <c r="G414" s="201"/>
      <c r="H414" s="202"/>
      <c r="I414" s="203"/>
      <c r="J414" s="204"/>
      <c r="K414" s="46"/>
      <c r="L414" s="205"/>
      <c r="M414" s="206"/>
      <c r="N414" s="207"/>
      <c r="O414" s="208"/>
      <c r="P414" s="209"/>
      <c r="Q414" s="210"/>
      <c r="R414" s="211"/>
      <c r="S414" s="212"/>
      <c r="T414" s="213"/>
      <c r="U414" s="45"/>
      <c r="V414" s="49"/>
      <c r="W414" s="49"/>
      <c r="X414" s="49"/>
      <c r="Y414" s="49"/>
      <c r="Z414" s="49"/>
      <c r="AA414" s="49"/>
      <c r="AB414" s="42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42"/>
      <c r="AQ414" s="42"/>
      <c r="AR414" s="42"/>
      <c r="AS414" s="42"/>
      <c r="AT414" s="42"/>
      <c r="AU414" s="42"/>
      <c r="AV414" s="214"/>
      <c r="AW414" s="214"/>
      <c r="AX414" s="214"/>
      <c r="AY414" s="214"/>
      <c r="AZ414" s="214"/>
      <c r="BA414" s="214"/>
      <c r="BB414" s="214"/>
      <c r="BC414" s="214"/>
    </row>
    <row r="415" ht="20.25" customHeight="1">
      <c r="B415" s="41"/>
      <c r="C415" s="42"/>
      <c r="D415" s="69"/>
      <c r="E415" s="44"/>
      <c r="F415" s="45"/>
      <c r="G415" s="201"/>
      <c r="H415" s="202"/>
      <c r="I415" s="203"/>
      <c r="J415" s="204"/>
      <c r="K415" s="46"/>
      <c r="L415" s="205"/>
      <c r="M415" s="206"/>
      <c r="N415" s="207"/>
      <c r="O415" s="208"/>
      <c r="P415" s="209"/>
      <c r="Q415" s="210"/>
      <c r="R415" s="211"/>
      <c r="S415" s="212"/>
      <c r="T415" s="213"/>
      <c r="U415" s="45"/>
      <c r="V415" s="49"/>
      <c r="W415" s="49"/>
      <c r="X415" s="49"/>
      <c r="Y415" s="49"/>
      <c r="Z415" s="49"/>
      <c r="AA415" s="49"/>
      <c r="AB415" s="42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42"/>
      <c r="AQ415" s="42"/>
      <c r="AR415" s="42"/>
      <c r="AS415" s="42"/>
      <c r="AT415" s="42"/>
      <c r="AU415" s="42"/>
      <c r="AV415" s="214"/>
      <c r="AW415" s="214"/>
      <c r="AX415" s="214"/>
      <c r="AY415" s="214"/>
      <c r="AZ415" s="214"/>
      <c r="BA415" s="214"/>
      <c r="BB415" s="214"/>
      <c r="BC415" s="214"/>
    </row>
    <row r="416" ht="20.25" customHeight="1">
      <c r="B416" s="41"/>
      <c r="C416" s="42"/>
      <c r="D416" s="69"/>
      <c r="E416" s="44"/>
      <c r="F416" s="45"/>
      <c r="G416" s="201"/>
      <c r="H416" s="202"/>
      <c r="I416" s="203"/>
      <c r="J416" s="204"/>
      <c r="K416" s="46"/>
      <c r="L416" s="205"/>
      <c r="M416" s="206"/>
      <c r="N416" s="207"/>
      <c r="O416" s="208"/>
      <c r="P416" s="209"/>
      <c r="Q416" s="210"/>
      <c r="R416" s="211"/>
      <c r="S416" s="212"/>
      <c r="T416" s="213"/>
      <c r="U416" s="45"/>
      <c r="V416" s="49"/>
      <c r="W416" s="49"/>
      <c r="X416" s="49"/>
      <c r="Y416" s="49"/>
      <c r="Z416" s="49"/>
      <c r="AA416" s="49"/>
      <c r="AB416" s="42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42"/>
      <c r="AQ416" s="42"/>
      <c r="AR416" s="42"/>
      <c r="AS416" s="42"/>
      <c r="AT416" s="42"/>
      <c r="AU416" s="42"/>
      <c r="AV416" s="214"/>
      <c r="AW416" s="214"/>
      <c r="AX416" s="214"/>
      <c r="AY416" s="214"/>
      <c r="AZ416" s="214"/>
      <c r="BA416" s="214"/>
      <c r="BB416" s="214"/>
      <c r="BC416" s="214"/>
    </row>
    <row r="417" ht="20.25" customHeight="1">
      <c r="B417" s="41"/>
      <c r="C417" s="42"/>
      <c r="D417" s="69"/>
      <c r="E417" s="44"/>
      <c r="F417" s="45"/>
      <c r="G417" s="201"/>
      <c r="H417" s="202"/>
      <c r="I417" s="203"/>
      <c r="J417" s="204"/>
      <c r="K417" s="46"/>
      <c r="L417" s="205"/>
      <c r="M417" s="206"/>
      <c r="N417" s="207"/>
      <c r="O417" s="208"/>
      <c r="P417" s="209"/>
      <c r="Q417" s="210"/>
      <c r="R417" s="211"/>
      <c r="S417" s="212"/>
      <c r="T417" s="213"/>
      <c r="U417" s="45"/>
      <c r="V417" s="49"/>
      <c r="W417" s="49"/>
      <c r="X417" s="49"/>
      <c r="Y417" s="49"/>
      <c r="Z417" s="49"/>
      <c r="AA417" s="49"/>
      <c r="AB417" s="42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42"/>
      <c r="AQ417" s="42"/>
      <c r="AR417" s="42"/>
      <c r="AS417" s="42"/>
      <c r="AT417" s="42"/>
      <c r="AU417" s="42"/>
      <c r="AV417" s="214"/>
      <c r="AW417" s="214"/>
      <c r="AX417" s="214"/>
      <c r="AY417" s="214"/>
      <c r="AZ417" s="214"/>
      <c r="BA417" s="214"/>
      <c r="BB417" s="214"/>
      <c r="BC417" s="214"/>
    </row>
    <row r="418" ht="20.25" customHeight="1">
      <c r="B418" s="41"/>
      <c r="C418" s="42"/>
      <c r="D418" s="69"/>
      <c r="E418" s="44"/>
      <c r="F418" s="45"/>
      <c r="G418" s="201"/>
      <c r="H418" s="202"/>
      <c r="I418" s="203"/>
      <c r="J418" s="204"/>
      <c r="K418" s="46"/>
      <c r="L418" s="205"/>
      <c r="M418" s="206"/>
      <c r="N418" s="207"/>
      <c r="O418" s="208"/>
      <c r="P418" s="209"/>
      <c r="Q418" s="210"/>
      <c r="R418" s="211"/>
      <c r="S418" s="212"/>
      <c r="T418" s="213"/>
      <c r="U418" s="45"/>
      <c r="V418" s="49"/>
      <c r="W418" s="49"/>
      <c r="X418" s="49"/>
      <c r="Y418" s="49"/>
      <c r="Z418" s="49"/>
      <c r="AA418" s="49"/>
      <c r="AB418" s="42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42"/>
      <c r="AQ418" s="42"/>
      <c r="AR418" s="42"/>
      <c r="AS418" s="42"/>
      <c r="AT418" s="42"/>
      <c r="AU418" s="42"/>
      <c r="AV418" s="214"/>
      <c r="AW418" s="214"/>
      <c r="AX418" s="214"/>
      <c r="AY418" s="214"/>
      <c r="AZ418" s="214"/>
      <c r="BA418" s="214"/>
      <c r="BB418" s="214"/>
      <c r="BC418" s="214"/>
    </row>
    <row r="419" ht="20.25" customHeight="1">
      <c r="B419" s="41"/>
      <c r="C419" s="42"/>
      <c r="D419" s="69"/>
      <c r="E419" s="44"/>
      <c r="F419" s="45"/>
      <c r="G419" s="201"/>
      <c r="H419" s="202"/>
      <c r="I419" s="203"/>
      <c r="J419" s="204"/>
      <c r="K419" s="46"/>
      <c r="L419" s="205"/>
      <c r="M419" s="206"/>
      <c r="N419" s="207"/>
      <c r="O419" s="208"/>
      <c r="P419" s="209"/>
      <c r="Q419" s="210"/>
      <c r="R419" s="211"/>
      <c r="S419" s="212"/>
      <c r="T419" s="213"/>
      <c r="U419" s="45"/>
      <c r="V419" s="49"/>
      <c r="W419" s="49"/>
      <c r="X419" s="49"/>
      <c r="Y419" s="49"/>
      <c r="Z419" s="49"/>
      <c r="AA419" s="49"/>
      <c r="AB419" s="42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42"/>
      <c r="AQ419" s="42"/>
      <c r="AR419" s="42"/>
      <c r="AS419" s="42"/>
      <c r="AT419" s="42"/>
      <c r="AU419" s="42"/>
      <c r="AV419" s="214"/>
      <c r="AW419" s="214"/>
      <c r="AX419" s="214"/>
      <c r="AY419" s="214"/>
      <c r="AZ419" s="214"/>
      <c r="BA419" s="214"/>
      <c r="BB419" s="214"/>
      <c r="BC419" s="214"/>
    </row>
    <row r="420" ht="20.25" customHeight="1">
      <c r="B420" s="41"/>
      <c r="C420" s="42"/>
      <c r="D420" s="69"/>
      <c r="E420" s="44"/>
      <c r="F420" s="45"/>
      <c r="G420" s="201"/>
      <c r="H420" s="202"/>
      <c r="I420" s="203"/>
      <c r="J420" s="204"/>
      <c r="K420" s="46"/>
      <c r="L420" s="205"/>
      <c r="M420" s="206"/>
      <c r="N420" s="207"/>
      <c r="O420" s="208"/>
      <c r="P420" s="209"/>
      <c r="Q420" s="210"/>
      <c r="R420" s="211"/>
      <c r="S420" s="212"/>
      <c r="T420" s="213"/>
      <c r="U420" s="45"/>
      <c r="V420" s="49"/>
      <c r="W420" s="49"/>
      <c r="X420" s="49"/>
      <c r="Y420" s="49"/>
      <c r="Z420" s="49"/>
      <c r="AA420" s="49"/>
      <c r="AB420" s="42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42"/>
      <c r="AQ420" s="42"/>
      <c r="AR420" s="42"/>
      <c r="AS420" s="42"/>
      <c r="AT420" s="42"/>
      <c r="AU420" s="42"/>
      <c r="AV420" s="214"/>
      <c r="AW420" s="214"/>
      <c r="AX420" s="214"/>
      <c r="AY420" s="214"/>
      <c r="AZ420" s="214"/>
      <c r="BA420" s="214"/>
      <c r="BB420" s="214"/>
      <c r="BC420" s="214"/>
    </row>
    <row r="421" ht="20.25" customHeight="1">
      <c r="B421" s="41"/>
      <c r="C421" s="42"/>
      <c r="D421" s="69"/>
      <c r="E421" s="44"/>
      <c r="F421" s="45"/>
      <c r="G421" s="201"/>
      <c r="H421" s="202"/>
      <c r="I421" s="203"/>
      <c r="J421" s="204"/>
      <c r="K421" s="46"/>
      <c r="L421" s="205"/>
      <c r="M421" s="206"/>
      <c r="N421" s="207"/>
      <c r="O421" s="208"/>
      <c r="P421" s="209"/>
      <c r="Q421" s="210"/>
      <c r="R421" s="211"/>
      <c r="S421" s="212"/>
      <c r="T421" s="213"/>
      <c r="U421" s="45"/>
      <c r="V421" s="49"/>
      <c r="W421" s="49"/>
      <c r="X421" s="49"/>
      <c r="Y421" s="49"/>
      <c r="Z421" s="49"/>
      <c r="AA421" s="49"/>
      <c r="AB421" s="42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42"/>
      <c r="AQ421" s="42"/>
      <c r="AR421" s="42"/>
      <c r="AS421" s="42"/>
      <c r="AT421" s="42"/>
      <c r="AU421" s="42"/>
      <c r="AV421" s="214"/>
      <c r="AW421" s="214"/>
      <c r="AX421" s="214"/>
      <c r="AY421" s="214"/>
      <c r="AZ421" s="214"/>
      <c r="BA421" s="214"/>
      <c r="BB421" s="214"/>
      <c r="BC421" s="214"/>
    </row>
    <row r="422" ht="20.25" customHeight="1">
      <c r="B422" s="41"/>
      <c r="C422" s="42"/>
      <c r="D422" s="69"/>
      <c r="E422" s="44"/>
      <c r="F422" s="45"/>
      <c r="G422" s="201"/>
      <c r="H422" s="202"/>
      <c r="I422" s="203"/>
      <c r="J422" s="204"/>
      <c r="K422" s="46"/>
      <c r="L422" s="205"/>
      <c r="M422" s="206"/>
      <c r="N422" s="207"/>
      <c r="O422" s="208"/>
      <c r="P422" s="209"/>
      <c r="Q422" s="210"/>
      <c r="R422" s="211"/>
      <c r="S422" s="212"/>
      <c r="T422" s="213"/>
      <c r="U422" s="45"/>
      <c r="V422" s="49"/>
      <c r="W422" s="49"/>
      <c r="X422" s="49"/>
      <c r="Y422" s="49"/>
      <c r="Z422" s="49"/>
      <c r="AA422" s="49"/>
      <c r="AB422" s="42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42"/>
      <c r="AQ422" s="42"/>
      <c r="AR422" s="42"/>
      <c r="AS422" s="42"/>
      <c r="AT422" s="42"/>
      <c r="AU422" s="42"/>
      <c r="AV422" s="214"/>
      <c r="AW422" s="214"/>
      <c r="AX422" s="214"/>
      <c r="AY422" s="214"/>
      <c r="AZ422" s="214"/>
      <c r="BA422" s="214"/>
      <c r="BB422" s="214"/>
      <c r="BC422" s="214"/>
    </row>
    <row r="423" ht="20.25" customHeight="1">
      <c r="B423" s="41"/>
      <c r="C423" s="42"/>
      <c r="D423" s="69"/>
      <c r="E423" s="44"/>
      <c r="F423" s="45"/>
      <c r="G423" s="201"/>
      <c r="H423" s="202"/>
      <c r="I423" s="203"/>
      <c r="J423" s="204"/>
      <c r="K423" s="46"/>
      <c r="L423" s="205"/>
      <c r="M423" s="206"/>
      <c r="N423" s="207"/>
      <c r="O423" s="208"/>
      <c r="P423" s="209"/>
      <c r="Q423" s="210"/>
      <c r="R423" s="211"/>
      <c r="S423" s="212"/>
      <c r="T423" s="213"/>
      <c r="U423" s="45"/>
      <c r="V423" s="49"/>
      <c r="W423" s="49"/>
      <c r="X423" s="49"/>
      <c r="Y423" s="49"/>
      <c r="Z423" s="49"/>
      <c r="AA423" s="49"/>
      <c r="AB423" s="42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42"/>
      <c r="AQ423" s="42"/>
      <c r="AR423" s="42"/>
      <c r="AS423" s="42"/>
      <c r="AT423" s="42"/>
      <c r="AU423" s="42"/>
      <c r="AV423" s="214"/>
      <c r="AW423" s="214"/>
      <c r="AX423" s="214"/>
      <c r="AY423" s="214"/>
      <c r="AZ423" s="214"/>
      <c r="BA423" s="214"/>
      <c r="BB423" s="214"/>
      <c r="BC423" s="214"/>
    </row>
    <row r="424" ht="20.25" customHeight="1">
      <c r="B424" s="41"/>
      <c r="C424" s="42"/>
      <c r="D424" s="69"/>
      <c r="E424" s="44"/>
      <c r="F424" s="45"/>
      <c r="G424" s="201"/>
      <c r="H424" s="202"/>
      <c r="I424" s="203"/>
      <c r="J424" s="204"/>
      <c r="K424" s="46"/>
      <c r="L424" s="205"/>
      <c r="M424" s="206"/>
      <c r="N424" s="207"/>
      <c r="O424" s="208"/>
      <c r="P424" s="209"/>
      <c r="Q424" s="210"/>
      <c r="R424" s="211"/>
      <c r="S424" s="212"/>
      <c r="T424" s="213"/>
      <c r="U424" s="45"/>
      <c r="V424" s="49"/>
      <c r="W424" s="49"/>
      <c r="X424" s="49"/>
      <c r="Y424" s="49"/>
      <c r="Z424" s="49"/>
      <c r="AA424" s="49"/>
      <c r="AB424" s="42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42"/>
      <c r="AQ424" s="42"/>
      <c r="AR424" s="42"/>
      <c r="AS424" s="42"/>
      <c r="AT424" s="42"/>
      <c r="AU424" s="42"/>
      <c r="AV424" s="214"/>
      <c r="AW424" s="214"/>
      <c r="AX424" s="214"/>
      <c r="AY424" s="214"/>
      <c r="AZ424" s="214"/>
      <c r="BA424" s="214"/>
      <c r="BB424" s="214"/>
      <c r="BC424" s="214"/>
    </row>
    <row r="425" ht="20.25" customHeight="1">
      <c r="B425" s="41"/>
      <c r="C425" s="42"/>
      <c r="D425" s="69"/>
      <c r="E425" s="44"/>
      <c r="F425" s="45"/>
      <c r="G425" s="201"/>
      <c r="H425" s="202"/>
      <c r="I425" s="203"/>
      <c r="J425" s="204"/>
      <c r="K425" s="46"/>
      <c r="L425" s="205"/>
      <c r="M425" s="206"/>
      <c r="N425" s="207"/>
      <c r="O425" s="208"/>
      <c r="P425" s="209"/>
      <c r="Q425" s="210"/>
      <c r="R425" s="211"/>
      <c r="S425" s="212"/>
      <c r="T425" s="213"/>
      <c r="U425" s="45"/>
      <c r="V425" s="49"/>
      <c r="W425" s="49"/>
      <c r="X425" s="49"/>
      <c r="Y425" s="49"/>
      <c r="Z425" s="49"/>
      <c r="AA425" s="49"/>
      <c r="AB425" s="42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42"/>
      <c r="AQ425" s="42"/>
      <c r="AR425" s="42"/>
      <c r="AS425" s="42"/>
      <c r="AT425" s="42"/>
      <c r="AU425" s="42"/>
      <c r="AV425" s="214"/>
      <c r="AW425" s="214"/>
      <c r="AX425" s="214"/>
      <c r="AY425" s="214"/>
      <c r="AZ425" s="214"/>
      <c r="BA425" s="214"/>
      <c r="BB425" s="214"/>
      <c r="BC425" s="214"/>
    </row>
    <row r="426" ht="20.25" customHeight="1">
      <c r="B426" s="41"/>
      <c r="C426" s="42"/>
      <c r="D426" s="69"/>
      <c r="E426" s="44"/>
      <c r="F426" s="45"/>
      <c r="G426" s="201"/>
      <c r="H426" s="202"/>
      <c r="I426" s="203"/>
      <c r="J426" s="204"/>
      <c r="K426" s="46"/>
      <c r="L426" s="205"/>
      <c r="M426" s="206"/>
      <c r="N426" s="207"/>
      <c r="O426" s="208"/>
      <c r="P426" s="209"/>
      <c r="Q426" s="210"/>
      <c r="R426" s="211"/>
      <c r="S426" s="212"/>
      <c r="T426" s="213"/>
      <c r="U426" s="45"/>
      <c r="V426" s="49"/>
      <c r="W426" s="49"/>
      <c r="X426" s="49"/>
      <c r="Y426" s="49"/>
      <c r="Z426" s="49"/>
      <c r="AA426" s="49"/>
      <c r="AB426" s="42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42"/>
      <c r="AQ426" s="42"/>
      <c r="AR426" s="42"/>
      <c r="AS426" s="42"/>
      <c r="AT426" s="42"/>
      <c r="AU426" s="42"/>
      <c r="AV426" s="214"/>
      <c r="AW426" s="214"/>
      <c r="AX426" s="214"/>
      <c r="AY426" s="214"/>
      <c r="AZ426" s="214"/>
      <c r="BA426" s="214"/>
      <c r="BB426" s="214"/>
      <c r="BC426" s="214"/>
    </row>
    <row r="427" ht="20.25" customHeight="1">
      <c r="B427" s="41"/>
      <c r="C427" s="42"/>
      <c r="D427" s="69"/>
      <c r="E427" s="44"/>
      <c r="F427" s="45"/>
      <c r="G427" s="201"/>
      <c r="H427" s="202"/>
      <c r="I427" s="203"/>
      <c r="J427" s="204"/>
      <c r="K427" s="46"/>
      <c r="L427" s="205"/>
      <c r="M427" s="206"/>
      <c r="N427" s="207"/>
      <c r="O427" s="208"/>
      <c r="P427" s="209"/>
      <c r="Q427" s="210"/>
      <c r="R427" s="211"/>
      <c r="S427" s="212"/>
      <c r="T427" s="213"/>
      <c r="U427" s="45"/>
      <c r="V427" s="49"/>
      <c r="W427" s="49"/>
      <c r="X427" s="49"/>
      <c r="Y427" s="49"/>
      <c r="Z427" s="49"/>
      <c r="AA427" s="49"/>
      <c r="AB427" s="42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42"/>
      <c r="AQ427" s="42"/>
      <c r="AR427" s="42"/>
      <c r="AS427" s="42"/>
      <c r="AT427" s="42"/>
      <c r="AU427" s="42"/>
      <c r="AV427" s="214"/>
      <c r="AW427" s="214"/>
      <c r="AX427" s="214"/>
      <c r="AY427" s="214"/>
      <c r="AZ427" s="214"/>
      <c r="BA427" s="214"/>
      <c r="BB427" s="214"/>
      <c r="BC427" s="214"/>
    </row>
    <row r="428" ht="20.25" customHeight="1">
      <c r="B428" s="41"/>
      <c r="C428" s="42"/>
      <c r="D428" s="69"/>
      <c r="E428" s="44"/>
      <c r="F428" s="45"/>
      <c r="G428" s="201"/>
      <c r="H428" s="202"/>
      <c r="I428" s="203"/>
      <c r="J428" s="204"/>
      <c r="K428" s="46"/>
      <c r="L428" s="205"/>
      <c r="M428" s="206"/>
      <c r="N428" s="207"/>
      <c r="O428" s="208"/>
      <c r="P428" s="209"/>
      <c r="Q428" s="210"/>
      <c r="R428" s="211"/>
      <c r="S428" s="212"/>
      <c r="T428" s="213"/>
      <c r="U428" s="45"/>
      <c r="V428" s="49"/>
      <c r="W428" s="49"/>
      <c r="X428" s="49"/>
      <c r="Y428" s="49"/>
      <c r="Z428" s="49"/>
      <c r="AA428" s="49"/>
      <c r="AB428" s="42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42"/>
      <c r="AQ428" s="42"/>
      <c r="AR428" s="42"/>
      <c r="AS428" s="42"/>
      <c r="AT428" s="42"/>
      <c r="AU428" s="42"/>
      <c r="AV428" s="214"/>
      <c r="AW428" s="214"/>
      <c r="AX428" s="214"/>
      <c r="AY428" s="214"/>
      <c r="AZ428" s="214"/>
      <c r="BA428" s="214"/>
      <c r="BB428" s="214"/>
      <c r="BC428" s="214"/>
    </row>
    <row r="429" ht="20.25" customHeight="1">
      <c r="B429" s="41"/>
      <c r="C429" s="42"/>
      <c r="D429" s="69"/>
      <c r="E429" s="44"/>
      <c r="F429" s="45"/>
      <c r="G429" s="201"/>
      <c r="H429" s="202"/>
      <c r="I429" s="203"/>
      <c r="J429" s="204"/>
      <c r="K429" s="46"/>
      <c r="L429" s="205"/>
      <c r="M429" s="206"/>
      <c r="N429" s="207"/>
      <c r="O429" s="208"/>
      <c r="P429" s="209"/>
      <c r="Q429" s="210"/>
      <c r="R429" s="211"/>
      <c r="S429" s="212"/>
      <c r="T429" s="213"/>
      <c r="U429" s="45"/>
      <c r="V429" s="49"/>
      <c r="W429" s="49"/>
      <c r="X429" s="49"/>
      <c r="Y429" s="49"/>
      <c r="Z429" s="49"/>
      <c r="AA429" s="49"/>
      <c r="AB429" s="42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42"/>
      <c r="AQ429" s="42"/>
      <c r="AR429" s="42"/>
      <c r="AS429" s="42"/>
      <c r="AT429" s="42"/>
      <c r="AU429" s="42"/>
      <c r="AV429" s="214"/>
      <c r="AW429" s="214"/>
      <c r="AX429" s="214"/>
      <c r="AY429" s="214"/>
      <c r="AZ429" s="214"/>
      <c r="BA429" s="214"/>
      <c r="BB429" s="214"/>
      <c r="BC429" s="214"/>
    </row>
    <row r="430" ht="20.25" customHeight="1">
      <c r="B430" s="41"/>
      <c r="C430" s="42"/>
      <c r="D430" s="69"/>
      <c r="E430" s="44"/>
      <c r="F430" s="45"/>
      <c r="G430" s="201"/>
      <c r="H430" s="202"/>
      <c r="I430" s="203"/>
      <c r="J430" s="204"/>
      <c r="K430" s="46"/>
      <c r="L430" s="205"/>
      <c r="M430" s="206"/>
      <c r="N430" s="207"/>
      <c r="O430" s="208"/>
      <c r="P430" s="209"/>
      <c r="Q430" s="210"/>
      <c r="R430" s="211"/>
      <c r="S430" s="212"/>
      <c r="T430" s="213"/>
      <c r="U430" s="45"/>
      <c r="V430" s="49"/>
      <c r="W430" s="49"/>
      <c r="X430" s="49"/>
      <c r="Y430" s="49"/>
      <c r="Z430" s="49"/>
      <c r="AA430" s="49"/>
      <c r="AB430" s="42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42"/>
      <c r="AQ430" s="42"/>
      <c r="AR430" s="42"/>
      <c r="AS430" s="42"/>
      <c r="AT430" s="42"/>
      <c r="AU430" s="42"/>
      <c r="AV430" s="214"/>
      <c r="AW430" s="214"/>
      <c r="AX430" s="214"/>
      <c r="AY430" s="214"/>
      <c r="AZ430" s="214"/>
      <c r="BA430" s="214"/>
      <c r="BB430" s="214"/>
      <c r="BC430" s="214"/>
    </row>
    <row r="431" ht="20.25" customHeight="1">
      <c r="B431" s="41"/>
      <c r="C431" s="42"/>
      <c r="D431" s="69"/>
      <c r="E431" s="44"/>
      <c r="F431" s="45"/>
      <c r="G431" s="201"/>
      <c r="H431" s="202"/>
      <c r="I431" s="203"/>
      <c r="J431" s="204"/>
      <c r="K431" s="46"/>
      <c r="L431" s="205"/>
      <c r="M431" s="206"/>
      <c r="N431" s="207"/>
      <c r="O431" s="208"/>
      <c r="P431" s="209"/>
      <c r="Q431" s="210"/>
      <c r="R431" s="211"/>
      <c r="S431" s="212"/>
      <c r="T431" s="213"/>
      <c r="U431" s="45"/>
      <c r="V431" s="49"/>
      <c r="W431" s="49"/>
      <c r="X431" s="49"/>
      <c r="Y431" s="49"/>
      <c r="Z431" s="49"/>
      <c r="AA431" s="49"/>
      <c r="AB431" s="42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42"/>
      <c r="AQ431" s="42"/>
      <c r="AR431" s="42"/>
      <c r="AS431" s="42"/>
      <c r="AT431" s="42"/>
      <c r="AU431" s="42"/>
      <c r="AV431" s="214"/>
      <c r="AW431" s="214"/>
      <c r="AX431" s="214"/>
      <c r="AY431" s="214"/>
      <c r="AZ431" s="214"/>
      <c r="BA431" s="214"/>
      <c r="BB431" s="214"/>
      <c r="BC431" s="214"/>
    </row>
    <row r="432" ht="20.25" customHeight="1">
      <c r="B432" s="41"/>
      <c r="C432" s="42"/>
      <c r="D432" s="69"/>
      <c r="E432" s="44"/>
      <c r="F432" s="45"/>
      <c r="G432" s="201"/>
      <c r="H432" s="202"/>
      <c r="I432" s="203"/>
      <c r="J432" s="204"/>
      <c r="K432" s="46"/>
      <c r="L432" s="205"/>
      <c r="M432" s="206"/>
      <c r="N432" s="207"/>
      <c r="O432" s="208"/>
      <c r="P432" s="209"/>
      <c r="Q432" s="210"/>
      <c r="R432" s="211"/>
      <c r="S432" s="212"/>
      <c r="T432" s="213"/>
      <c r="U432" s="45"/>
      <c r="V432" s="49"/>
      <c r="W432" s="49"/>
      <c r="X432" s="49"/>
      <c r="Y432" s="49"/>
      <c r="Z432" s="49"/>
      <c r="AA432" s="49"/>
      <c r="AB432" s="42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42"/>
      <c r="AQ432" s="42"/>
      <c r="AR432" s="42"/>
      <c r="AS432" s="42"/>
      <c r="AT432" s="42"/>
      <c r="AU432" s="42"/>
      <c r="AV432" s="214"/>
      <c r="AW432" s="214"/>
      <c r="AX432" s="214"/>
      <c r="AY432" s="214"/>
      <c r="AZ432" s="214"/>
      <c r="BA432" s="214"/>
      <c r="BB432" s="214"/>
      <c r="BC432" s="214"/>
    </row>
    <row r="433" ht="20.25" customHeight="1">
      <c r="B433" s="41"/>
      <c r="C433" s="42"/>
      <c r="D433" s="69"/>
      <c r="E433" s="44"/>
      <c r="F433" s="45"/>
      <c r="G433" s="201"/>
      <c r="H433" s="202"/>
      <c r="I433" s="203"/>
      <c r="J433" s="204"/>
      <c r="K433" s="46"/>
      <c r="L433" s="205"/>
      <c r="M433" s="206"/>
      <c r="N433" s="207"/>
      <c r="O433" s="208"/>
      <c r="P433" s="209"/>
      <c r="Q433" s="210"/>
      <c r="R433" s="211"/>
      <c r="S433" s="212"/>
      <c r="T433" s="213"/>
      <c r="U433" s="45"/>
      <c r="V433" s="49"/>
      <c r="W433" s="49"/>
      <c r="X433" s="49"/>
      <c r="Y433" s="49"/>
      <c r="Z433" s="49"/>
      <c r="AA433" s="49"/>
      <c r="AB433" s="42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42"/>
      <c r="AQ433" s="42"/>
      <c r="AR433" s="42"/>
      <c r="AS433" s="42"/>
      <c r="AT433" s="42"/>
      <c r="AU433" s="42"/>
      <c r="AV433" s="214"/>
      <c r="AW433" s="214"/>
      <c r="AX433" s="214"/>
      <c r="AY433" s="214"/>
      <c r="AZ433" s="214"/>
      <c r="BA433" s="214"/>
      <c r="BB433" s="214"/>
      <c r="BC433" s="214"/>
    </row>
    <row r="434" ht="20.25" customHeight="1">
      <c r="B434" s="41"/>
      <c r="C434" s="42"/>
      <c r="D434" s="69"/>
      <c r="E434" s="44"/>
      <c r="F434" s="45"/>
      <c r="G434" s="201"/>
      <c r="H434" s="202"/>
      <c r="I434" s="203"/>
      <c r="J434" s="204"/>
      <c r="K434" s="46"/>
      <c r="L434" s="205"/>
      <c r="M434" s="206"/>
      <c r="N434" s="207"/>
      <c r="O434" s="208"/>
      <c r="P434" s="209"/>
      <c r="Q434" s="210"/>
      <c r="R434" s="211"/>
      <c r="S434" s="212"/>
      <c r="T434" s="213"/>
      <c r="U434" s="45"/>
      <c r="V434" s="49"/>
      <c r="W434" s="49"/>
      <c r="X434" s="49"/>
      <c r="Y434" s="49"/>
      <c r="Z434" s="49"/>
      <c r="AA434" s="49"/>
      <c r="AB434" s="42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42"/>
      <c r="AQ434" s="42"/>
      <c r="AR434" s="42"/>
      <c r="AS434" s="42"/>
      <c r="AT434" s="42"/>
      <c r="AU434" s="42"/>
      <c r="AV434" s="214"/>
      <c r="AW434" s="214"/>
      <c r="AX434" s="214"/>
      <c r="AY434" s="214"/>
      <c r="AZ434" s="214"/>
      <c r="BA434" s="214"/>
      <c r="BB434" s="214"/>
      <c r="BC434" s="214"/>
    </row>
    <row r="435" ht="20.25" customHeight="1">
      <c r="B435" s="41"/>
      <c r="C435" s="42"/>
      <c r="D435" s="69"/>
      <c r="E435" s="44"/>
      <c r="F435" s="45"/>
      <c r="G435" s="201"/>
      <c r="H435" s="202"/>
      <c r="I435" s="203"/>
      <c r="J435" s="204"/>
      <c r="K435" s="46"/>
      <c r="L435" s="205"/>
      <c r="M435" s="206"/>
      <c r="N435" s="207"/>
      <c r="O435" s="208"/>
      <c r="P435" s="209"/>
      <c r="Q435" s="210"/>
      <c r="R435" s="211"/>
      <c r="S435" s="212"/>
      <c r="T435" s="213"/>
      <c r="U435" s="45"/>
      <c r="V435" s="49"/>
      <c r="W435" s="49"/>
      <c r="X435" s="49"/>
      <c r="Y435" s="49"/>
      <c r="Z435" s="49"/>
      <c r="AA435" s="49"/>
      <c r="AB435" s="42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42"/>
      <c r="AQ435" s="42"/>
      <c r="AR435" s="42"/>
      <c r="AS435" s="42"/>
      <c r="AT435" s="42"/>
      <c r="AU435" s="42"/>
      <c r="AV435" s="214"/>
      <c r="AW435" s="214"/>
      <c r="AX435" s="214"/>
      <c r="AY435" s="214"/>
      <c r="AZ435" s="214"/>
      <c r="BA435" s="214"/>
      <c r="BB435" s="214"/>
      <c r="BC435" s="214"/>
    </row>
    <row r="436" ht="20.25" customHeight="1">
      <c r="B436" s="41"/>
      <c r="C436" s="42"/>
      <c r="D436" s="69"/>
      <c r="E436" s="44"/>
      <c r="F436" s="45"/>
      <c r="G436" s="201"/>
      <c r="H436" s="202"/>
      <c r="I436" s="203"/>
      <c r="J436" s="204"/>
      <c r="K436" s="46"/>
      <c r="L436" s="205"/>
      <c r="M436" s="206"/>
      <c r="N436" s="207"/>
      <c r="O436" s="208"/>
      <c r="P436" s="209"/>
      <c r="Q436" s="210"/>
      <c r="R436" s="211"/>
      <c r="S436" s="212"/>
      <c r="T436" s="213"/>
      <c r="U436" s="45"/>
      <c r="V436" s="49"/>
      <c r="W436" s="49"/>
      <c r="X436" s="49"/>
      <c r="Y436" s="49"/>
      <c r="Z436" s="49"/>
      <c r="AA436" s="49"/>
      <c r="AB436" s="42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42"/>
      <c r="AQ436" s="42"/>
      <c r="AR436" s="42"/>
      <c r="AS436" s="42"/>
      <c r="AT436" s="42"/>
      <c r="AU436" s="42"/>
      <c r="AV436" s="214"/>
      <c r="AW436" s="214"/>
      <c r="AX436" s="214"/>
      <c r="AY436" s="214"/>
      <c r="AZ436" s="214"/>
      <c r="BA436" s="214"/>
      <c r="BB436" s="214"/>
      <c r="BC436" s="214"/>
    </row>
    <row r="437" ht="20.25" customHeight="1">
      <c r="B437" s="41"/>
      <c r="C437" s="42"/>
      <c r="D437" s="69"/>
      <c r="E437" s="44"/>
      <c r="F437" s="45"/>
      <c r="G437" s="201"/>
      <c r="H437" s="202"/>
      <c r="I437" s="203"/>
      <c r="J437" s="204"/>
      <c r="K437" s="46"/>
      <c r="L437" s="205"/>
      <c r="M437" s="206"/>
      <c r="N437" s="207"/>
      <c r="O437" s="208"/>
      <c r="P437" s="209"/>
      <c r="Q437" s="210"/>
      <c r="R437" s="211"/>
      <c r="S437" s="212"/>
      <c r="T437" s="213"/>
      <c r="U437" s="45"/>
      <c r="V437" s="49"/>
      <c r="W437" s="49"/>
      <c r="X437" s="49"/>
      <c r="Y437" s="49"/>
      <c r="Z437" s="49"/>
      <c r="AA437" s="49"/>
      <c r="AB437" s="42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42"/>
      <c r="AQ437" s="42"/>
      <c r="AR437" s="42"/>
      <c r="AS437" s="42"/>
      <c r="AT437" s="42"/>
      <c r="AU437" s="42"/>
      <c r="AV437" s="214"/>
      <c r="AW437" s="214"/>
      <c r="AX437" s="214"/>
      <c r="AY437" s="214"/>
      <c r="AZ437" s="214"/>
      <c r="BA437" s="214"/>
      <c r="BB437" s="214"/>
      <c r="BC437" s="214"/>
    </row>
    <row r="438" ht="20.25" customHeight="1">
      <c r="B438" s="41"/>
      <c r="C438" s="42"/>
      <c r="D438" s="69"/>
      <c r="E438" s="44"/>
      <c r="F438" s="45"/>
      <c r="G438" s="201"/>
      <c r="H438" s="202"/>
      <c r="I438" s="203"/>
      <c r="J438" s="204"/>
      <c r="K438" s="46"/>
      <c r="L438" s="205"/>
      <c r="M438" s="206"/>
      <c r="N438" s="207"/>
      <c r="O438" s="208"/>
      <c r="P438" s="209"/>
      <c r="Q438" s="210"/>
      <c r="R438" s="211"/>
      <c r="S438" s="212"/>
      <c r="T438" s="213"/>
      <c r="U438" s="45"/>
      <c r="V438" s="49"/>
      <c r="W438" s="49"/>
      <c r="X438" s="49"/>
      <c r="Y438" s="49"/>
      <c r="Z438" s="49"/>
      <c r="AA438" s="49"/>
      <c r="AB438" s="42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42"/>
      <c r="AQ438" s="42"/>
      <c r="AR438" s="42"/>
      <c r="AS438" s="42"/>
      <c r="AT438" s="42"/>
      <c r="AU438" s="42"/>
      <c r="AV438" s="214"/>
      <c r="AW438" s="214"/>
      <c r="AX438" s="214"/>
      <c r="AY438" s="214"/>
      <c r="AZ438" s="214"/>
      <c r="BA438" s="214"/>
      <c r="BB438" s="214"/>
      <c r="BC438" s="214"/>
    </row>
    <row r="439" ht="20.25" customHeight="1">
      <c r="B439" s="41"/>
      <c r="C439" s="42"/>
      <c r="D439" s="69"/>
      <c r="E439" s="44"/>
      <c r="F439" s="45"/>
      <c r="G439" s="201"/>
      <c r="H439" s="202"/>
      <c r="I439" s="203"/>
      <c r="J439" s="204"/>
      <c r="K439" s="46"/>
      <c r="L439" s="205"/>
      <c r="M439" s="206"/>
      <c r="N439" s="207"/>
      <c r="O439" s="208"/>
      <c r="P439" s="209"/>
      <c r="Q439" s="210"/>
      <c r="R439" s="211"/>
      <c r="S439" s="212"/>
      <c r="T439" s="213"/>
      <c r="U439" s="45"/>
      <c r="V439" s="49"/>
      <c r="W439" s="49"/>
      <c r="X439" s="49"/>
      <c r="Y439" s="49"/>
      <c r="Z439" s="49"/>
      <c r="AA439" s="49"/>
      <c r="AB439" s="42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42"/>
      <c r="AQ439" s="42"/>
      <c r="AR439" s="42"/>
      <c r="AS439" s="42"/>
      <c r="AT439" s="42"/>
      <c r="AU439" s="42"/>
      <c r="AV439" s="214"/>
      <c r="AW439" s="214"/>
      <c r="AX439" s="214"/>
      <c r="AY439" s="214"/>
      <c r="AZ439" s="214"/>
      <c r="BA439" s="214"/>
      <c r="BB439" s="214"/>
      <c r="BC439" s="214"/>
    </row>
    <row r="440" ht="20.25" customHeight="1">
      <c r="B440" s="41"/>
      <c r="C440" s="42"/>
      <c r="D440" s="69"/>
      <c r="E440" s="44"/>
      <c r="F440" s="45"/>
      <c r="G440" s="201"/>
      <c r="H440" s="202"/>
      <c r="I440" s="203"/>
      <c r="J440" s="204"/>
      <c r="K440" s="46"/>
      <c r="L440" s="205"/>
      <c r="M440" s="206"/>
      <c r="N440" s="207"/>
      <c r="O440" s="208"/>
      <c r="P440" s="209"/>
      <c r="Q440" s="210"/>
      <c r="R440" s="211"/>
      <c r="S440" s="212"/>
      <c r="T440" s="213"/>
      <c r="U440" s="45"/>
      <c r="V440" s="49"/>
      <c r="W440" s="49"/>
      <c r="X440" s="49"/>
      <c r="Y440" s="49"/>
      <c r="Z440" s="49"/>
      <c r="AA440" s="49"/>
      <c r="AB440" s="42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42"/>
      <c r="AQ440" s="42"/>
      <c r="AR440" s="42"/>
      <c r="AS440" s="42"/>
      <c r="AT440" s="42"/>
      <c r="AU440" s="42"/>
      <c r="AV440" s="214"/>
      <c r="AW440" s="214"/>
      <c r="AX440" s="214"/>
      <c r="AY440" s="214"/>
      <c r="AZ440" s="214"/>
      <c r="BA440" s="214"/>
      <c r="BB440" s="214"/>
      <c r="BC440" s="214"/>
    </row>
    <row r="441" ht="20.25" customHeight="1">
      <c r="B441" s="41"/>
      <c r="C441" s="42"/>
      <c r="D441" s="69"/>
      <c r="E441" s="44"/>
      <c r="F441" s="45"/>
      <c r="G441" s="201"/>
      <c r="H441" s="202"/>
      <c r="I441" s="203"/>
      <c r="J441" s="204"/>
      <c r="K441" s="46"/>
      <c r="L441" s="205"/>
      <c r="M441" s="206"/>
      <c r="N441" s="207"/>
      <c r="O441" s="208"/>
      <c r="P441" s="209"/>
      <c r="Q441" s="210"/>
      <c r="R441" s="211"/>
      <c r="S441" s="212"/>
      <c r="T441" s="213"/>
      <c r="U441" s="45"/>
      <c r="V441" s="49"/>
      <c r="W441" s="49"/>
      <c r="X441" s="49"/>
      <c r="Y441" s="49"/>
      <c r="Z441" s="49"/>
      <c r="AA441" s="49"/>
      <c r="AB441" s="42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42"/>
      <c r="AQ441" s="42"/>
      <c r="AR441" s="42"/>
      <c r="AS441" s="42"/>
      <c r="AT441" s="42"/>
      <c r="AU441" s="42"/>
      <c r="AV441" s="214"/>
      <c r="AW441" s="214"/>
      <c r="AX441" s="214"/>
      <c r="AY441" s="214"/>
      <c r="AZ441" s="214"/>
      <c r="BA441" s="214"/>
      <c r="BB441" s="214"/>
      <c r="BC441" s="214"/>
    </row>
    <row r="442" ht="20.25" customHeight="1">
      <c r="B442" s="41"/>
      <c r="C442" s="42"/>
      <c r="D442" s="69"/>
      <c r="E442" s="44"/>
      <c r="F442" s="45"/>
      <c r="G442" s="201"/>
      <c r="H442" s="202"/>
      <c r="I442" s="203"/>
      <c r="J442" s="204"/>
      <c r="K442" s="46"/>
      <c r="L442" s="205"/>
      <c r="M442" s="206"/>
      <c r="N442" s="207"/>
      <c r="O442" s="208"/>
      <c r="P442" s="209"/>
      <c r="Q442" s="210"/>
      <c r="R442" s="211"/>
      <c r="S442" s="212"/>
      <c r="T442" s="213"/>
      <c r="U442" s="45"/>
      <c r="V442" s="49"/>
      <c r="W442" s="49"/>
      <c r="X442" s="49"/>
      <c r="Y442" s="49"/>
      <c r="Z442" s="49"/>
      <c r="AA442" s="49"/>
      <c r="AB442" s="42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42"/>
      <c r="AQ442" s="42"/>
      <c r="AR442" s="42"/>
      <c r="AS442" s="42"/>
      <c r="AT442" s="42"/>
      <c r="AU442" s="42"/>
      <c r="AV442" s="214"/>
      <c r="AW442" s="214"/>
      <c r="AX442" s="214"/>
      <c r="AY442" s="214"/>
      <c r="AZ442" s="214"/>
      <c r="BA442" s="214"/>
      <c r="BB442" s="214"/>
      <c r="BC442" s="214"/>
    </row>
    <row r="443" ht="20.25" customHeight="1">
      <c r="B443" s="41"/>
      <c r="C443" s="42"/>
      <c r="D443" s="69"/>
      <c r="E443" s="44"/>
      <c r="F443" s="45"/>
      <c r="G443" s="201"/>
      <c r="H443" s="202"/>
      <c r="I443" s="203"/>
      <c r="J443" s="204"/>
      <c r="K443" s="46"/>
      <c r="L443" s="205"/>
      <c r="M443" s="206"/>
      <c r="N443" s="207"/>
      <c r="O443" s="208"/>
      <c r="P443" s="209"/>
      <c r="Q443" s="210"/>
      <c r="R443" s="211"/>
      <c r="S443" s="212"/>
      <c r="T443" s="213"/>
      <c r="U443" s="45"/>
      <c r="V443" s="49"/>
      <c r="W443" s="49"/>
      <c r="X443" s="49"/>
      <c r="Y443" s="49"/>
      <c r="Z443" s="49"/>
      <c r="AA443" s="49"/>
      <c r="AB443" s="42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42"/>
      <c r="AQ443" s="42"/>
      <c r="AR443" s="42"/>
      <c r="AS443" s="42"/>
      <c r="AT443" s="42"/>
      <c r="AU443" s="42"/>
      <c r="AV443" s="214"/>
      <c r="AW443" s="214"/>
      <c r="AX443" s="214"/>
      <c r="AY443" s="214"/>
      <c r="AZ443" s="214"/>
      <c r="BA443" s="214"/>
      <c r="BB443" s="214"/>
      <c r="BC443" s="214"/>
    </row>
    <row r="444" ht="20.25" customHeight="1">
      <c r="B444" s="41"/>
      <c r="C444" s="42"/>
      <c r="D444" s="69"/>
      <c r="E444" s="44"/>
      <c r="F444" s="45"/>
      <c r="G444" s="201"/>
      <c r="H444" s="202"/>
      <c r="I444" s="203"/>
      <c r="J444" s="204"/>
      <c r="K444" s="46"/>
      <c r="L444" s="205"/>
      <c r="M444" s="206"/>
      <c r="N444" s="207"/>
      <c r="O444" s="208"/>
      <c r="P444" s="209"/>
      <c r="Q444" s="210"/>
      <c r="R444" s="211"/>
      <c r="S444" s="212"/>
      <c r="T444" s="213"/>
      <c r="U444" s="45"/>
      <c r="V444" s="49"/>
      <c r="W444" s="49"/>
      <c r="X444" s="49"/>
      <c r="Y444" s="49"/>
      <c r="Z444" s="49"/>
      <c r="AA444" s="49"/>
      <c r="AB444" s="42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42"/>
      <c r="AQ444" s="42"/>
      <c r="AR444" s="42"/>
      <c r="AS444" s="42"/>
      <c r="AT444" s="42"/>
      <c r="AU444" s="42"/>
      <c r="AV444" s="214"/>
      <c r="AW444" s="214"/>
      <c r="AX444" s="214"/>
      <c r="AY444" s="214"/>
      <c r="AZ444" s="214"/>
      <c r="BA444" s="214"/>
      <c r="BB444" s="214"/>
      <c r="BC444" s="214"/>
    </row>
    <row r="445" ht="20.25" customHeight="1">
      <c r="B445" s="41"/>
      <c r="C445" s="42"/>
      <c r="D445" s="69"/>
      <c r="E445" s="44"/>
      <c r="F445" s="45"/>
      <c r="G445" s="201"/>
      <c r="H445" s="202"/>
      <c r="I445" s="203"/>
      <c r="J445" s="204"/>
      <c r="K445" s="46"/>
      <c r="L445" s="205"/>
      <c r="M445" s="206"/>
      <c r="N445" s="207"/>
      <c r="O445" s="208"/>
      <c r="P445" s="209"/>
      <c r="Q445" s="210"/>
      <c r="R445" s="211"/>
      <c r="S445" s="212"/>
      <c r="T445" s="213"/>
      <c r="U445" s="45"/>
      <c r="V445" s="49"/>
      <c r="W445" s="49"/>
      <c r="X445" s="49"/>
      <c r="Y445" s="49"/>
      <c r="Z445" s="49"/>
      <c r="AA445" s="49"/>
      <c r="AB445" s="42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42"/>
      <c r="AQ445" s="42"/>
      <c r="AR445" s="42"/>
      <c r="AS445" s="42"/>
      <c r="AT445" s="42"/>
      <c r="AU445" s="42"/>
      <c r="AV445" s="214"/>
      <c r="AW445" s="214"/>
      <c r="AX445" s="214"/>
      <c r="AY445" s="214"/>
      <c r="AZ445" s="214"/>
      <c r="BA445" s="214"/>
      <c r="BB445" s="214"/>
      <c r="BC445" s="214"/>
    </row>
    <row r="446" ht="20.25" customHeight="1">
      <c r="B446" s="41"/>
      <c r="C446" s="42"/>
      <c r="D446" s="69"/>
      <c r="E446" s="44"/>
      <c r="F446" s="45"/>
      <c r="G446" s="201"/>
      <c r="H446" s="202"/>
      <c r="I446" s="203"/>
      <c r="J446" s="204"/>
      <c r="K446" s="46"/>
      <c r="L446" s="205"/>
      <c r="M446" s="206"/>
      <c r="N446" s="207"/>
      <c r="O446" s="208"/>
      <c r="P446" s="209"/>
      <c r="Q446" s="210"/>
      <c r="R446" s="211"/>
      <c r="S446" s="212"/>
      <c r="T446" s="213"/>
      <c r="U446" s="45"/>
      <c r="V446" s="49"/>
      <c r="W446" s="49"/>
      <c r="X446" s="49"/>
      <c r="Y446" s="49"/>
      <c r="Z446" s="49"/>
      <c r="AA446" s="49"/>
      <c r="AB446" s="42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42"/>
      <c r="AQ446" s="42"/>
      <c r="AR446" s="42"/>
      <c r="AS446" s="42"/>
      <c r="AT446" s="42"/>
      <c r="AU446" s="42"/>
      <c r="AV446" s="214"/>
      <c r="AW446" s="214"/>
      <c r="AX446" s="214"/>
      <c r="AY446" s="214"/>
      <c r="AZ446" s="214"/>
      <c r="BA446" s="214"/>
      <c r="BB446" s="214"/>
      <c r="BC446" s="214"/>
    </row>
    <row r="447" ht="20.25" customHeight="1">
      <c r="B447" s="41"/>
      <c r="C447" s="42"/>
      <c r="D447" s="69"/>
      <c r="E447" s="44"/>
      <c r="F447" s="45"/>
      <c r="G447" s="201"/>
      <c r="H447" s="202"/>
      <c r="I447" s="203"/>
      <c r="J447" s="204"/>
      <c r="K447" s="46"/>
      <c r="L447" s="205"/>
      <c r="M447" s="206"/>
      <c r="N447" s="207"/>
      <c r="O447" s="208"/>
      <c r="P447" s="209"/>
      <c r="Q447" s="210"/>
      <c r="R447" s="211"/>
      <c r="S447" s="212"/>
      <c r="T447" s="213"/>
      <c r="U447" s="45"/>
      <c r="V447" s="49"/>
      <c r="W447" s="49"/>
      <c r="X447" s="49"/>
      <c r="Y447" s="49"/>
      <c r="Z447" s="49"/>
      <c r="AA447" s="49"/>
      <c r="AB447" s="42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42"/>
      <c r="AQ447" s="42"/>
      <c r="AR447" s="42"/>
      <c r="AS447" s="42"/>
      <c r="AT447" s="42"/>
      <c r="AU447" s="42"/>
      <c r="AV447" s="214"/>
      <c r="AW447" s="214"/>
      <c r="AX447" s="214"/>
      <c r="AY447" s="214"/>
      <c r="AZ447" s="214"/>
      <c r="BA447" s="214"/>
      <c r="BB447" s="214"/>
      <c r="BC447" s="214"/>
    </row>
    <row r="448" ht="20.25" customHeight="1">
      <c r="B448" s="41"/>
      <c r="C448" s="42"/>
      <c r="D448" s="69"/>
      <c r="E448" s="44"/>
      <c r="F448" s="45"/>
      <c r="G448" s="201"/>
      <c r="H448" s="202"/>
      <c r="I448" s="203"/>
      <c r="J448" s="204"/>
      <c r="K448" s="46"/>
      <c r="L448" s="205"/>
      <c r="M448" s="206"/>
      <c r="N448" s="207"/>
      <c r="O448" s="208"/>
      <c r="P448" s="209"/>
      <c r="Q448" s="210"/>
      <c r="R448" s="211"/>
      <c r="S448" s="212"/>
      <c r="T448" s="213"/>
      <c r="U448" s="45"/>
      <c r="V448" s="49"/>
      <c r="W448" s="49"/>
      <c r="X448" s="49"/>
      <c r="Y448" s="49"/>
      <c r="Z448" s="49"/>
      <c r="AA448" s="49"/>
      <c r="AB448" s="42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42"/>
      <c r="AQ448" s="42"/>
      <c r="AR448" s="42"/>
      <c r="AS448" s="42"/>
      <c r="AT448" s="42"/>
      <c r="AU448" s="42"/>
      <c r="AV448" s="214"/>
      <c r="AW448" s="214"/>
      <c r="AX448" s="214"/>
      <c r="AY448" s="214"/>
      <c r="AZ448" s="214"/>
      <c r="BA448" s="214"/>
      <c r="BB448" s="214"/>
      <c r="BC448" s="214"/>
    </row>
    <row r="449" ht="20.25" customHeight="1">
      <c r="B449" s="41"/>
      <c r="C449" s="42"/>
      <c r="D449" s="69"/>
      <c r="E449" s="44"/>
      <c r="F449" s="45"/>
      <c r="G449" s="201"/>
      <c r="H449" s="202"/>
      <c r="I449" s="203"/>
      <c r="J449" s="204"/>
      <c r="K449" s="46"/>
      <c r="L449" s="205"/>
      <c r="M449" s="206"/>
      <c r="N449" s="207"/>
      <c r="O449" s="208"/>
      <c r="P449" s="209"/>
      <c r="Q449" s="210"/>
      <c r="R449" s="211"/>
      <c r="S449" s="212"/>
      <c r="T449" s="213"/>
      <c r="U449" s="45"/>
      <c r="V449" s="49"/>
      <c r="W449" s="49"/>
      <c r="X449" s="49"/>
      <c r="Y449" s="49"/>
      <c r="Z449" s="49"/>
      <c r="AA449" s="49"/>
      <c r="AB449" s="42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42"/>
      <c r="AQ449" s="42"/>
      <c r="AR449" s="42"/>
      <c r="AS449" s="42"/>
      <c r="AT449" s="42"/>
      <c r="AU449" s="42"/>
      <c r="AV449" s="214"/>
      <c r="AW449" s="214"/>
      <c r="AX449" s="214"/>
      <c r="AY449" s="214"/>
      <c r="AZ449" s="214"/>
      <c r="BA449" s="214"/>
      <c r="BB449" s="214"/>
      <c r="BC449" s="214"/>
    </row>
    <row r="450" ht="20.25" customHeight="1">
      <c r="B450" s="41"/>
      <c r="C450" s="42"/>
      <c r="D450" s="69"/>
      <c r="E450" s="44"/>
      <c r="F450" s="45"/>
      <c r="G450" s="201"/>
      <c r="H450" s="202"/>
      <c r="I450" s="203"/>
      <c r="J450" s="204"/>
      <c r="K450" s="46"/>
      <c r="L450" s="205"/>
      <c r="M450" s="206"/>
      <c r="N450" s="207"/>
      <c r="O450" s="208"/>
      <c r="P450" s="209"/>
      <c r="Q450" s="210"/>
      <c r="R450" s="211"/>
      <c r="S450" s="212"/>
      <c r="T450" s="213"/>
      <c r="U450" s="45"/>
      <c r="V450" s="49"/>
      <c r="W450" s="49"/>
      <c r="X450" s="49"/>
      <c r="Y450" s="49"/>
      <c r="Z450" s="49"/>
      <c r="AA450" s="49"/>
      <c r="AB450" s="42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42"/>
      <c r="AQ450" s="42"/>
      <c r="AR450" s="42"/>
      <c r="AS450" s="42"/>
      <c r="AT450" s="42"/>
      <c r="AU450" s="42"/>
      <c r="AV450" s="214"/>
      <c r="AW450" s="214"/>
      <c r="AX450" s="214"/>
      <c r="AY450" s="214"/>
      <c r="AZ450" s="214"/>
      <c r="BA450" s="214"/>
      <c r="BB450" s="214"/>
      <c r="BC450" s="214"/>
    </row>
    <row r="451" ht="20.25" customHeight="1">
      <c r="B451" s="41"/>
      <c r="C451" s="42"/>
      <c r="D451" s="69"/>
      <c r="E451" s="44"/>
      <c r="F451" s="45"/>
      <c r="G451" s="201"/>
      <c r="H451" s="202"/>
      <c r="I451" s="203"/>
      <c r="J451" s="204"/>
      <c r="K451" s="46"/>
      <c r="L451" s="205"/>
      <c r="M451" s="206"/>
      <c r="N451" s="207"/>
      <c r="O451" s="208"/>
      <c r="P451" s="209"/>
      <c r="Q451" s="210"/>
      <c r="R451" s="211"/>
      <c r="S451" s="212"/>
      <c r="T451" s="213"/>
      <c r="U451" s="45"/>
      <c r="V451" s="49"/>
      <c r="W451" s="49"/>
      <c r="X451" s="49"/>
      <c r="Y451" s="49"/>
      <c r="Z451" s="49"/>
      <c r="AA451" s="49"/>
      <c r="AB451" s="42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42"/>
      <c r="AQ451" s="42"/>
      <c r="AR451" s="42"/>
      <c r="AS451" s="42"/>
      <c r="AT451" s="42"/>
      <c r="AU451" s="42"/>
      <c r="AV451" s="214"/>
      <c r="AW451" s="214"/>
      <c r="AX451" s="214"/>
      <c r="AY451" s="214"/>
      <c r="AZ451" s="214"/>
      <c r="BA451" s="214"/>
      <c r="BB451" s="214"/>
      <c r="BC451" s="214"/>
    </row>
    <row r="452" ht="20.25" customHeight="1">
      <c r="B452" s="41"/>
      <c r="C452" s="42"/>
      <c r="D452" s="69"/>
      <c r="E452" s="44"/>
      <c r="F452" s="45"/>
      <c r="G452" s="201"/>
      <c r="H452" s="202"/>
      <c r="I452" s="203"/>
      <c r="J452" s="204"/>
      <c r="K452" s="46"/>
      <c r="L452" s="205"/>
      <c r="M452" s="206"/>
      <c r="N452" s="207"/>
      <c r="O452" s="208"/>
      <c r="P452" s="209"/>
      <c r="Q452" s="210"/>
      <c r="R452" s="211"/>
      <c r="S452" s="212"/>
      <c r="T452" s="213"/>
      <c r="U452" s="45"/>
      <c r="V452" s="49"/>
      <c r="W452" s="49"/>
      <c r="X452" s="49"/>
      <c r="Y452" s="49"/>
      <c r="Z452" s="49"/>
      <c r="AA452" s="49"/>
      <c r="AB452" s="42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42"/>
      <c r="AQ452" s="42"/>
      <c r="AR452" s="42"/>
      <c r="AS452" s="42"/>
      <c r="AT452" s="42"/>
      <c r="AU452" s="42"/>
      <c r="AV452" s="214"/>
      <c r="AW452" s="214"/>
      <c r="AX452" s="214"/>
      <c r="AY452" s="214"/>
      <c r="AZ452" s="214"/>
      <c r="BA452" s="214"/>
      <c r="BB452" s="214"/>
      <c r="BC452" s="214"/>
    </row>
    <row r="453" ht="20.25" customHeight="1">
      <c r="B453" s="41"/>
      <c r="C453" s="42"/>
      <c r="D453" s="69"/>
      <c r="E453" s="44"/>
      <c r="F453" s="45"/>
      <c r="G453" s="201"/>
      <c r="H453" s="202"/>
      <c r="I453" s="203"/>
      <c r="J453" s="204"/>
      <c r="K453" s="46"/>
      <c r="L453" s="205"/>
      <c r="M453" s="206"/>
      <c r="N453" s="207"/>
      <c r="O453" s="208"/>
      <c r="P453" s="209"/>
      <c r="Q453" s="210"/>
      <c r="R453" s="211"/>
      <c r="S453" s="212"/>
      <c r="T453" s="213"/>
      <c r="U453" s="45"/>
      <c r="V453" s="49"/>
      <c r="W453" s="49"/>
      <c r="X453" s="49"/>
      <c r="Y453" s="49"/>
      <c r="Z453" s="49"/>
      <c r="AA453" s="49"/>
      <c r="AB453" s="42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42"/>
      <c r="AQ453" s="42"/>
      <c r="AR453" s="42"/>
      <c r="AS453" s="42"/>
      <c r="AT453" s="42"/>
      <c r="AU453" s="42"/>
      <c r="AV453" s="214"/>
      <c r="AW453" s="214"/>
      <c r="AX453" s="214"/>
      <c r="AY453" s="214"/>
      <c r="AZ453" s="214"/>
      <c r="BA453" s="214"/>
      <c r="BB453" s="214"/>
      <c r="BC453" s="214"/>
    </row>
    <row r="454" ht="20.25" customHeight="1">
      <c r="B454" s="41"/>
      <c r="C454" s="42"/>
      <c r="D454" s="69"/>
      <c r="E454" s="44"/>
      <c r="F454" s="45"/>
      <c r="G454" s="201"/>
      <c r="H454" s="202"/>
      <c r="I454" s="203"/>
      <c r="J454" s="204"/>
      <c r="K454" s="46"/>
      <c r="L454" s="205"/>
      <c r="M454" s="206"/>
      <c r="N454" s="207"/>
      <c r="O454" s="208"/>
      <c r="P454" s="209"/>
      <c r="Q454" s="210"/>
      <c r="R454" s="211"/>
      <c r="S454" s="212"/>
      <c r="T454" s="213"/>
      <c r="U454" s="45"/>
      <c r="V454" s="49"/>
      <c r="W454" s="49"/>
      <c r="X454" s="49"/>
      <c r="Y454" s="49"/>
      <c r="Z454" s="49"/>
      <c r="AA454" s="49"/>
      <c r="AB454" s="42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42"/>
      <c r="AQ454" s="42"/>
      <c r="AR454" s="42"/>
      <c r="AS454" s="42"/>
      <c r="AT454" s="42"/>
      <c r="AU454" s="42"/>
      <c r="AV454" s="214"/>
      <c r="AW454" s="214"/>
      <c r="AX454" s="214"/>
      <c r="AY454" s="214"/>
      <c r="AZ454" s="214"/>
      <c r="BA454" s="214"/>
      <c r="BB454" s="214"/>
      <c r="BC454" s="214"/>
    </row>
    <row r="455" ht="20.25" customHeight="1">
      <c r="B455" s="41"/>
      <c r="C455" s="42"/>
      <c r="D455" s="69"/>
      <c r="E455" s="44"/>
      <c r="F455" s="45"/>
      <c r="G455" s="201"/>
      <c r="H455" s="202"/>
      <c r="I455" s="203"/>
      <c r="J455" s="204"/>
      <c r="K455" s="46"/>
      <c r="L455" s="205"/>
      <c r="M455" s="206"/>
      <c r="N455" s="207"/>
      <c r="O455" s="208"/>
      <c r="P455" s="209"/>
      <c r="Q455" s="210"/>
      <c r="R455" s="211"/>
      <c r="S455" s="212"/>
      <c r="T455" s="213"/>
      <c r="U455" s="45"/>
      <c r="V455" s="49"/>
      <c r="W455" s="49"/>
      <c r="X455" s="49"/>
      <c r="Y455" s="49"/>
      <c r="Z455" s="49"/>
      <c r="AA455" s="49"/>
      <c r="AB455" s="42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42"/>
      <c r="AQ455" s="42"/>
      <c r="AR455" s="42"/>
      <c r="AS455" s="42"/>
      <c r="AT455" s="42"/>
      <c r="AU455" s="42"/>
      <c r="AV455" s="214"/>
      <c r="AW455" s="214"/>
      <c r="AX455" s="214"/>
      <c r="AY455" s="214"/>
      <c r="AZ455" s="214"/>
      <c r="BA455" s="214"/>
      <c r="BB455" s="214"/>
      <c r="BC455" s="214"/>
    </row>
    <row r="456" ht="20.25" customHeight="1">
      <c r="B456" s="41"/>
      <c r="C456" s="42"/>
      <c r="D456" s="69"/>
      <c r="E456" s="44"/>
      <c r="F456" s="45"/>
      <c r="G456" s="201"/>
      <c r="H456" s="202"/>
      <c r="I456" s="203"/>
      <c r="J456" s="204"/>
      <c r="K456" s="46"/>
      <c r="L456" s="205"/>
      <c r="M456" s="206"/>
      <c r="N456" s="207"/>
      <c r="O456" s="208"/>
      <c r="P456" s="209"/>
      <c r="Q456" s="210"/>
      <c r="R456" s="211"/>
      <c r="S456" s="212"/>
      <c r="T456" s="213"/>
      <c r="U456" s="45"/>
      <c r="V456" s="49"/>
      <c r="W456" s="49"/>
      <c r="X456" s="49"/>
      <c r="Y456" s="49"/>
      <c r="Z456" s="49"/>
      <c r="AA456" s="49"/>
      <c r="AB456" s="42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42"/>
      <c r="AQ456" s="42"/>
      <c r="AR456" s="42"/>
      <c r="AS456" s="42"/>
      <c r="AT456" s="42"/>
      <c r="AU456" s="42"/>
      <c r="AV456" s="214"/>
      <c r="AW456" s="214"/>
      <c r="AX456" s="214"/>
      <c r="AY456" s="214"/>
      <c r="AZ456" s="214"/>
      <c r="BA456" s="214"/>
      <c r="BB456" s="214"/>
      <c r="BC456" s="214"/>
    </row>
    <row r="457" ht="20.25" customHeight="1">
      <c r="B457" s="41"/>
      <c r="C457" s="42"/>
      <c r="D457" s="69"/>
      <c r="E457" s="44"/>
      <c r="F457" s="45"/>
      <c r="G457" s="201"/>
      <c r="H457" s="202"/>
      <c r="I457" s="203"/>
      <c r="J457" s="204"/>
      <c r="K457" s="46"/>
      <c r="L457" s="205"/>
      <c r="M457" s="206"/>
      <c r="N457" s="207"/>
      <c r="O457" s="208"/>
      <c r="P457" s="209"/>
      <c r="Q457" s="210"/>
      <c r="R457" s="211"/>
      <c r="S457" s="212"/>
      <c r="T457" s="213"/>
      <c r="U457" s="45"/>
      <c r="V457" s="49"/>
      <c r="W457" s="49"/>
      <c r="X457" s="49"/>
      <c r="Y457" s="49"/>
      <c r="Z457" s="49"/>
      <c r="AA457" s="49"/>
      <c r="AB457" s="42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42"/>
      <c r="AQ457" s="42"/>
      <c r="AR457" s="42"/>
      <c r="AS457" s="42"/>
      <c r="AT457" s="42"/>
      <c r="AU457" s="42"/>
      <c r="AV457" s="214"/>
      <c r="AW457" s="214"/>
      <c r="AX457" s="214"/>
      <c r="AY457" s="214"/>
      <c r="AZ457" s="214"/>
      <c r="BA457" s="214"/>
      <c r="BB457" s="214"/>
      <c r="BC457" s="214"/>
    </row>
    <row r="458" ht="20.25" customHeight="1">
      <c r="B458" s="41"/>
      <c r="C458" s="42"/>
      <c r="D458" s="69"/>
      <c r="E458" s="44"/>
      <c r="F458" s="45"/>
      <c r="G458" s="201"/>
      <c r="H458" s="202"/>
      <c r="I458" s="203"/>
      <c r="J458" s="204"/>
      <c r="K458" s="46"/>
      <c r="L458" s="205"/>
      <c r="M458" s="206"/>
      <c r="N458" s="207"/>
      <c r="O458" s="208"/>
      <c r="P458" s="209"/>
      <c r="Q458" s="210"/>
      <c r="R458" s="211"/>
      <c r="S458" s="212"/>
      <c r="T458" s="213"/>
      <c r="U458" s="45"/>
      <c r="V458" s="49"/>
      <c r="W458" s="49"/>
      <c r="X458" s="49"/>
      <c r="Y458" s="49"/>
      <c r="Z458" s="49"/>
      <c r="AA458" s="49"/>
      <c r="AB458" s="42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42"/>
      <c r="AQ458" s="42"/>
      <c r="AR458" s="42"/>
      <c r="AS458" s="42"/>
      <c r="AT458" s="42"/>
      <c r="AU458" s="42"/>
      <c r="AV458" s="214"/>
      <c r="AW458" s="214"/>
      <c r="AX458" s="214"/>
      <c r="AY458" s="214"/>
      <c r="AZ458" s="214"/>
      <c r="BA458" s="214"/>
      <c r="BB458" s="214"/>
      <c r="BC458" s="214"/>
    </row>
    <row r="459" ht="20.25" customHeight="1">
      <c r="B459" s="41"/>
      <c r="C459" s="42"/>
      <c r="D459" s="69"/>
      <c r="E459" s="44"/>
      <c r="F459" s="45"/>
      <c r="G459" s="201"/>
      <c r="H459" s="202"/>
      <c r="I459" s="203"/>
      <c r="J459" s="204"/>
      <c r="K459" s="46"/>
      <c r="L459" s="205"/>
      <c r="M459" s="206"/>
      <c r="N459" s="207"/>
      <c r="O459" s="208"/>
      <c r="P459" s="209"/>
      <c r="Q459" s="210"/>
      <c r="R459" s="211"/>
      <c r="S459" s="212"/>
      <c r="T459" s="213"/>
      <c r="U459" s="45"/>
      <c r="V459" s="49"/>
      <c r="W459" s="49"/>
      <c r="X459" s="49"/>
      <c r="Y459" s="49"/>
      <c r="Z459" s="49"/>
      <c r="AA459" s="49"/>
      <c r="AB459" s="42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42"/>
      <c r="AQ459" s="42"/>
      <c r="AR459" s="42"/>
      <c r="AS459" s="42"/>
      <c r="AT459" s="42"/>
      <c r="AU459" s="42"/>
      <c r="AV459" s="214"/>
      <c r="AW459" s="214"/>
      <c r="AX459" s="214"/>
      <c r="AY459" s="214"/>
      <c r="AZ459" s="214"/>
      <c r="BA459" s="214"/>
      <c r="BB459" s="214"/>
      <c r="BC459" s="214"/>
    </row>
    <row r="460" ht="20.25" customHeight="1">
      <c r="B460" s="41"/>
      <c r="C460" s="42"/>
      <c r="D460" s="69"/>
      <c r="E460" s="44"/>
      <c r="F460" s="45"/>
      <c r="G460" s="201"/>
      <c r="H460" s="202"/>
      <c r="I460" s="203"/>
      <c r="J460" s="204"/>
      <c r="K460" s="46"/>
      <c r="L460" s="205"/>
      <c r="M460" s="206"/>
      <c r="N460" s="207"/>
      <c r="O460" s="208"/>
      <c r="P460" s="209"/>
      <c r="Q460" s="210"/>
      <c r="R460" s="211"/>
      <c r="S460" s="212"/>
      <c r="T460" s="213"/>
      <c r="U460" s="45"/>
      <c r="V460" s="49"/>
      <c r="W460" s="49"/>
      <c r="X460" s="49"/>
      <c r="Y460" s="49"/>
      <c r="Z460" s="49"/>
      <c r="AA460" s="49"/>
      <c r="AB460" s="42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42"/>
      <c r="AQ460" s="42"/>
      <c r="AR460" s="42"/>
      <c r="AS460" s="42"/>
      <c r="AT460" s="42"/>
      <c r="AU460" s="42"/>
      <c r="AV460" s="214"/>
      <c r="AW460" s="214"/>
      <c r="AX460" s="214"/>
      <c r="AY460" s="214"/>
      <c r="AZ460" s="214"/>
      <c r="BA460" s="214"/>
      <c r="BB460" s="214"/>
      <c r="BC460" s="214"/>
    </row>
    <row r="461" ht="20.25" customHeight="1">
      <c r="B461" s="41"/>
      <c r="C461" s="42"/>
      <c r="D461" s="69"/>
      <c r="E461" s="44"/>
      <c r="F461" s="45"/>
      <c r="G461" s="201"/>
      <c r="H461" s="202"/>
      <c r="I461" s="203"/>
      <c r="J461" s="204"/>
      <c r="K461" s="46"/>
      <c r="L461" s="205"/>
      <c r="M461" s="206"/>
      <c r="N461" s="207"/>
      <c r="O461" s="208"/>
      <c r="P461" s="209"/>
      <c r="Q461" s="210"/>
      <c r="R461" s="211"/>
      <c r="S461" s="212"/>
      <c r="T461" s="213"/>
      <c r="U461" s="45"/>
      <c r="V461" s="49"/>
      <c r="W461" s="49"/>
      <c r="X461" s="49"/>
      <c r="Y461" s="49"/>
      <c r="Z461" s="49"/>
      <c r="AA461" s="49"/>
      <c r="AB461" s="42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42"/>
      <c r="AQ461" s="42"/>
      <c r="AR461" s="42"/>
      <c r="AS461" s="42"/>
      <c r="AT461" s="42"/>
      <c r="AU461" s="42"/>
      <c r="AV461" s="214"/>
      <c r="AW461" s="214"/>
      <c r="AX461" s="214"/>
      <c r="AY461" s="214"/>
      <c r="AZ461" s="214"/>
      <c r="BA461" s="214"/>
      <c r="BB461" s="214"/>
      <c r="BC461" s="214"/>
    </row>
    <row r="462" ht="20.25" customHeight="1">
      <c r="B462" s="41"/>
      <c r="C462" s="42"/>
      <c r="D462" s="69"/>
      <c r="E462" s="44"/>
      <c r="F462" s="45"/>
      <c r="G462" s="201"/>
      <c r="H462" s="202"/>
      <c r="I462" s="203"/>
      <c r="J462" s="204"/>
      <c r="K462" s="46"/>
      <c r="L462" s="205"/>
      <c r="M462" s="206"/>
      <c r="N462" s="207"/>
      <c r="O462" s="208"/>
      <c r="P462" s="209"/>
      <c r="Q462" s="210"/>
      <c r="R462" s="211"/>
      <c r="S462" s="212"/>
      <c r="T462" s="213"/>
      <c r="U462" s="45"/>
      <c r="V462" s="49"/>
      <c r="W462" s="49"/>
      <c r="X462" s="49"/>
      <c r="Y462" s="49"/>
      <c r="Z462" s="49"/>
      <c r="AA462" s="49"/>
      <c r="AB462" s="42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42"/>
      <c r="AQ462" s="42"/>
      <c r="AR462" s="42"/>
      <c r="AS462" s="42"/>
      <c r="AT462" s="42"/>
      <c r="AU462" s="42"/>
      <c r="AV462" s="214"/>
      <c r="AW462" s="214"/>
      <c r="AX462" s="214"/>
      <c r="AY462" s="214"/>
      <c r="AZ462" s="214"/>
      <c r="BA462" s="214"/>
      <c r="BB462" s="214"/>
      <c r="BC462" s="214"/>
    </row>
    <row r="463" ht="20.25" customHeight="1">
      <c r="B463" s="41"/>
      <c r="C463" s="42"/>
      <c r="D463" s="69"/>
      <c r="E463" s="44"/>
      <c r="F463" s="45"/>
      <c r="G463" s="201"/>
      <c r="H463" s="202"/>
      <c r="I463" s="203"/>
      <c r="J463" s="204"/>
      <c r="K463" s="46"/>
      <c r="L463" s="205"/>
      <c r="M463" s="206"/>
      <c r="N463" s="207"/>
      <c r="O463" s="208"/>
      <c r="P463" s="209"/>
      <c r="Q463" s="210"/>
      <c r="R463" s="211"/>
      <c r="S463" s="212"/>
      <c r="T463" s="213"/>
      <c r="U463" s="45"/>
      <c r="V463" s="49"/>
      <c r="W463" s="49"/>
      <c r="X463" s="49"/>
      <c r="Y463" s="49"/>
      <c r="Z463" s="49"/>
      <c r="AA463" s="49"/>
      <c r="AB463" s="42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42"/>
      <c r="AQ463" s="42"/>
      <c r="AR463" s="42"/>
      <c r="AS463" s="42"/>
      <c r="AT463" s="42"/>
      <c r="AU463" s="42"/>
      <c r="AV463" s="214"/>
      <c r="AW463" s="214"/>
      <c r="AX463" s="214"/>
      <c r="AY463" s="214"/>
      <c r="AZ463" s="214"/>
      <c r="BA463" s="214"/>
      <c r="BB463" s="214"/>
      <c r="BC463" s="214"/>
    </row>
    <row r="464" ht="20.25" customHeight="1">
      <c r="B464" s="41"/>
      <c r="C464" s="42"/>
      <c r="D464" s="69"/>
      <c r="E464" s="44"/>
      <c r="F464" s="45"/>
      <c r="G464" s="201"/>
      <c r="H464" s="202"/>
      <c r="I464" s="203"/>
      <c r="J464" s="204"/>
      <c r="K464" s="46"/>
      <c r="L464" s="205"/>
      <c r="M464" s="206"/>
      <c r="N464" s="207"/>
      <c r="O464" s="208"/>
      <c r="P464" s="209"/>
      <c r="Q464" s="210"/>
      <c r="R464" s="211"/>
      <c r="S464" s="212"/>
      <c r="T464" s="213"/>
      <c r="U464" s="45"/>
      <c r="V464" s="49"/>
      <c r="W464" s="49"/>
      <c r="X464" s="49"/>
      <c r="Y464" s="49"/>
      <c r="Z464" s="49"/>
      <c r="AA464" s="49"/>
      <c r="AB464" s="42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42"/>
      <c r="AQ464" s="42"/>
      <c r="AR464" s="42"/>
      <c r="AS464" s="42"/>
      <c r="AT464" s="42"/>
      <c r="AU464" s="42"/>
      <c r="AV464" s="214"/>
      <c r="AW464" s="214"/>
      <c r="AX464" s="214"/>
      <c r="AY464" s="214"/>
      <c r="AZ464" s="214"/>
      <c r="BA464" s="214"/>
      <c r="BB464" s="214"/>
      <c r="BC464" s="214"/>
    </row>
    <row r="465" ht="20.25" customHeight="1">
      <c r="B465" s="41"/>
      <c r="C465" s="42"/>
      <c r="D465" s="69"/>
      <c r="E465" s="44"/>
      <c r="F465" s="45"/>
      <c r="G465" s="201"/>
      <c r="H465" s="202"/>
      <c r="I465" s="203"/>
      <c r="J465" s="204"/>
      <c r="K465" s="46"/>
      <c r="L465" s="205"/>
      <c r="M465" s="206"/>
      <c r="N465" s="207"/>
      <c r="O465" s="208"/>
      <c r="P465" s="209"/>
      <c r="Q465" s="210"/>
      <c r="R465" s="211"/>
      <c r="S465" s="212"/>
      <c r="T465" s="213"/>
      <c r="U465" s="45"/>
      <c r="V465" s="49"/>
      <c r="W465" s="49"/>
      <c r="X465" s="49"/>
      <c r="Y465" s="49"/>
      <c r="Z465" s="49"/>
      <c r="AA465" s="49"/>
      <c r="AB465" s="42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42"/>
      <c r="AQ465" s="42"/>
      <c r="AR465" s="42"/>
      <c r="AS465" s="42"/>
      <c r="AT465" s="42"/>
      <c r="AU465" s="42"/>
      <c r="AV465" s="214"/>
      <c r="AW465" s="214"/>
      <c r="AX465" s="214"/>
      <c r="AY465" s="214"/>
      <c r="AZ465" s="214"/>
      <c r="BA465" s="214"/>
      <c r="BB465" s="214"/>
      <c r="BC465" s="214"/>
    </row>
    <row r="466" ht="20.25" customHeight="1">
      <c r="B466" s="41"/>
      <c r="C466" s="42"/>
      <c r="D466" s="69"/>
      <c r="E466" s="44"/>
      <c r="F466" s="45"/>
      <c r="G466" s="201"/>
      <c r="H466" s="202"/>
      <c r="I466" s="203"/>
      <c r="J466" s="204"/>
      <c r="K466" s="46"/>
      <c r="L466" s="205"/>
      <c r="M466" s="206"/>
      <c r="N466" s="207"/>
      <c r="O466" s="208"/>
      <c r="P466" s="209"/>
      <c r="Q466" s="210"/>
      <c r="R466" s="211"/>
      <c r="S466" s="212"/>
      <c r="T466" s="213"/>
      <c r="U466" s="45"/>
      <c r="V466" s="49"/>
      <c r="W466" s="49"/>
      <c r="X466" s="49"/>
      <c r="Y466" s="49"/>
      <c r="Z466" s="49"/>
      <c r="AA466" s="49"/>
      <c r="AB466" s="42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42"/>
      <c r="AQ466" s="42"/>
      <c r="AR466" s="42"/>
      <c r="AS466" s="42"/>
      <c r="AT466" s="42"/>
      <c r="AU466" s="42"/>
      <c r="AV466" s="214"/>
      <c r="AW466" s="214"/>
      <c r="AX466" s="214"/>
      <c r="AY466" s="214"/>
      <c r="AZ466" s="214"/>
      <c r="BA466" s="214"/>
      <c r="BB466" s="214"/>
      <c r="BC466" s="214"/>
    </row>
    <row r="467" ht="20.25" customHeight="1">
      <c r="B467" s="41"/>
      <c r="C467" s="42"/>
      <c r="D467" s="69"/>
      <c r="E467" s="44"/>
      <c r="F467" s="45"/>
      <c r="G467" s="201"/>
      <c r="H467" s="202"/>
      <c r="I467" s="203"/>
      <c r="J467" s="204"/>
      <c r="K467" s="46"/>
      <c r="L467" s="205"/>
      <c r="M467" s="206"/>
      <c r="N467" s="207"/>
      <c r="O467" s="208"/>
      <c r="P467" s="209"/>
      <c r="Q467" s="210"/>
      <c r="R467" s="211"/>
      <c r="S467" s="212"/>
      <c r="T467" s="213"/>
      <c r="U467" s="45"/>
      <c r="V467" s="49"/>
      <c r="W467" s="49"/>
      <c r="X467" s="49"/>
      <c r="Y467" s="49"/>
      <c r="Z467" s="49"/>
      <c r="AA467" s="49"/>
      <c r="AB467" s="42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42"/>
      <c r="AQ467" s="42"/>
      <c r="AR467" s="42"/>
      <c r="AS467" s="42"/>
      <c r="AT467" s="42"/>
      <c r="AU467" s="42"/>
      <c r="AV467" s="214"/>
      <c r="AW467" s="214"/>
      <c r="AX467" s="214"/>
      <c r="AY467" s="214"/>
      <c r="AZ467" s="214"/>
      <c r="BA467" s="214"/>
      <c r="BB467" s="214"/>
      <c r="BC467" s="214"/>
    </row>
    <row r="468" ht="20.25" customHeight="1">
      <c r="B468" s="41"/>
      <c r="C468" s="42"/>
      <c r="D468" s="69"/>
      <c r="E468" s="44"/>
      <c r="F468" s="45"/>
      <c r="G468" s="201"/>
      <c r="H468" s="202"/>
      <c r="I468" s="203"/>
      <c r="J468" s="204"/>
      <c r="K468" s="46"/>
      <c r="L468" s="205"/>
      <c r="M468" s="206"/>
      <c r="N468" s="207"/>
      <c r="O468" s="208"/>
      <c r="P468" s="209"/>
      <c r="Q468" s="210"/>
      <c r="R468" s="211"/>
      <c r="S468" s="212"/>
      <c r="T468" s="213"/>
      <c r="U468" s="45"/>
      <c r="V468" s="49"/>
      <c r="W468" s="49"/>
      <c r="X468" s="49"/>
      <c r="Y468" s="49"/>
      <c r="Z468" s="49"/>
      <c r="AA468" s="49"/>
      <c r="AB468" s="42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42"/>
      <c r="AQ468" s="42"/>
      <c r="AR468" s="42"/>
      <c r="AS468" s="42"/>
      <c r="AT468" s="42"/>
      <c r="AU468" s="42"/>
      <c r="AV468" s="214"/>
      <c r="AW468" s="214"/>
      <c r="AX468" s="214"/>
      <c r="AY468" s="214"/>
      <c r="AZ468" s="214"/>
      <c r="BA468" s="214"/>
      <c r="BB468" s="214"/>
      <c r="BC468" s="214"/>
    </row>
    <row r="469" ht="20.25" customHeight="1">
      <c r="B469" s="41"/>
      <c r="C469" s="42"/>
      <c r="D469" s="69"/>
      <c r="E469" s="44"/>
      <c r="F469" s="45"/>
      <c r="G469" s="201"/>
      <c r="H469" s="202"/>
      <c r="I469" s="203"/>
      <c r="J469" s="204"/>
      <c r="K469" s="46"/>
      <c r="L469" s="205"/>
      <c r="M469" s="206"/>
      <c r="N469" s="207"/>
      <c r="O469" s="208"/>
      <c r="P469" s="209"/>
      <c r="Q469" s="210"/>
      <c r="R469" s="211"/>
      <c r="S469" s="212"/>
      <c r="T469" s="213"/>
      <c r="U469" s="45"/>
      <c r="V469" s="49"/>
      <c r="W469" s="49"/>
      <c r="X469" s="49"/>
      <c r="Y469" s="49"/>
      <c r="Z469" s="49"/>
      <c r="AA469" s="49"/>
      <c r="AB469" s="42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42"/>
      <c r="AQ469" s="42"/>
      <c r="AR469" s="42"/>
      <c r="AS469" s="42"/>
      <c r="AT469" s="42"/>
      <c r="AU469" s="42"/>
      <c r="AV469" s="214"/>
      <c r="AW469" s="214"/>
      <c r="AX469" s="214"/>
      <c r="AY469" s="214"/>
      <c r="AZ469" s="214"/>
      <c r="BA469" s="214"/>
      <c r="BB469" s="214"/>
      <c r="BC469" s="214"/>
    </row>
    <row r="470" ht="20.25" customHeight="1">
      <c r="B470" s="41"/>
      <c r="C470" s="42"/>
      <c r="D470" s="69"/>
      <c r="E470" s="44"/>
      <c r="F470" s="45"/>
      <c r="G470" s="201"/>
      <c r="H470" s="202"/>
      <c r="I470" s="203"/>
      <c r="J470" s="204"/>
      <c r="K470" s="46"/>
      <c r="L470" s="205"/>
      <c r="M470" s="206"/>
      <c r="N470" s="207"/>
      <c r="O470" s="208"/>
      <c r="P470" s="209"/>
      <c r="Q470" s="210"/>
      <c r="R470" s="211"/>
      <c r="S470" s="212"/>
      <c r="T470" s="213"/>
      <c r="U470" s="45"/>
      <c r="V470" s="49"/>
      <c r="W470" s="49"/>
      <c r="X470" s="49"/>
      <c r="Y470" s="49"/>
      <c r="Z470" s="49"/>
      <c r="AA470" s="49"/>
      <c r="AB470" s="42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42"/>
      <c r="AQ470" s="42"/>
      <c r="AR470" s="42"/>
      <c r="AS470" s="42"/>
      <c r="AT470" s="42"/>
      <c r="AU470" s="42"/>
      <c r="AV470" s="214"/>
      <c r="AW470" s="214"/>
      <c r="AX470" s="214"/>
      <c r="AY470" s="214"/>
      <c r="AZ470" s="214"/>
      <c r="BA470" s="214"/>
      <c r="BB470" s="214"/>
      <c r="BC470" s="214"/>
    </row>
    <row r="471" ht="20.25" customHeight="1">
      <c r="B471" s="41"/>
      <c r="C471" s="42"/>
      <c r="D471" s="69"/>
      <c r="E471" s="44"/>
      <c r="F471" s="45"/>
      <c r="G471" s="201"/>
      <c r="H471" s="202"/>
      <c r="I471" s="203"/>
      <c r="J471" s="204"/>
      <c r="K471" s="46"/>
      <c r="L471" s="205"/>
      <c r="M471" s="206"/>
      <c r="N471" s="207"/>
      <c r="O471" s="208"/>
      <c r="P471" s="209"/>
      <c r="Q471" s="210"/>
      <c r="R471" s="211"/>
      <c r="S471" s="212"/>
      <c r="T471" s="213"/>
      <c r="U471" s="45"/>
      <c r="V471" s="49"/>
      <c r="W471" s="49"/>
      <c r="X471" s="49"/>
      <c r="Y471" s="49"/>
      <c r="Z471" s="49"/>
      <c r="AA471" s="49"/>
      <c r="AB471" s="42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42"/>
      <c r="AQ471" s="42"/>
      <c r="AR471" s="42"/>
      <c r="AS471" s="42"/>
      <c r="AT471" s="42"/>
      <c r="AU471" s="42"/>
      <c r="AV471" s="214"/>
      <c r="AW471" s="214"/>
      <c r="AX471" s="214"/>
      <c r="AY471" s="214"/>
      <c r="AZ471" s="214"/>
      <c r="BA471" s="214"/>
      <c r="BB471" s="214"/>
      <c r="BC471" s="214"/>
    </row>
    <row r="472" ht="20.25" customHeight="1">
      <c r="B472" s="41"/>
      <c r="C472" s="42"/>
      <c r="D472" s="69"/>
      <c r="E472" s="44"/>
      <c r="F472" s="45"/>
      <c r="G472" s="201"/>
      <c r="H472" s="202"/>
      <c r="I472" s="203"/>
      <c r="J472" s="204"/>
      <c r="K472" s="46"/>
      <c r="L472" s="205"/>
      <c r="M472" s="206"/>
      <c r="N472" s="207"/>
      <c r="O472" s="208"/>
      <c r="P472" s="209"/>
      <c r="Q472" s="210"/>
      <c r="R472" s="211"/>
      <c r="S472" s="212"/>
      <c r="T472" s="213"/>
      <c r="U472" s="45"/>
      <c r="V472" s="49"/>
      <c r="W472" s="49"/>
      <c r="X472" s="49"/>
      <c r="Y472" s="49"/>
      <c r="Z472" s="49"/>
      <c r="AA472" s="49"/>
      <c r="AB472" s="42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42"/>
      <c r="AQ472" s="42"/>
      <c r="AR472" s="42"/>
      <c r="AS472" s="42"/>
      <c r="AT472" s="42"/>
      <c r="AU472" s="42"/>
      <c r="AV472" s="214"/>
      <c r="AW472" s="214"/>
      <c r="AX472" s="214"/>
      <c r="AY472" s="214"/>
      <c r="AZ472" s="214"/>
      <c r="BA472" s="214"/>
      <c r="BB472" s="214"/>
      <c r="BC472" s="214"/>
    </row>
    <row r="473" ht="20.25" customHeight="1">
      <c r="B473" s="41"/>
      <c r="C473" s="42"/>
      <c r="D473" s="69"/>
      <c r="E473" s="44"/>
      <c r="F473" s="45"/>
      <c r="G473" s="201"/>
      <c r="H473" s="202"/>
      <c r="I473" s="203"/>
      <c r="J473" s="204"/>
      <c r="K473" s="46"/>
      <c r="L473" s="205"/>
      <c r="M473" s="206"/>
      <c r="N473" s="207"/>
      <c r="O473" s="208"/>
      <c r="P473" s="209"/>
      <c r="Q473" s="210"/>
      <c r="R473" s="211"/>
      <c r="S473" s="212"/>
      <c r="T473" s="213"/>
      <c r="U473" s="45"/>
      <c r="V473" s="49"/>
      <c r="W473" s="49"/>
      <c r="X473" s="49"/>
      <c r="Y473" s="49"/>
      <c r="Z473" s="49"/>
      <c r="AA473" s="49"/>
      <c r="AB473" s="42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42"/>
      <c r="AQ473" s="42"/>
      <c r="AR473" s="42"/>
      <c r="AS473" s="42"/>
      <c r="AT473" s="42"/>
      <c r="AU473" s="42"/>
      <c r="AV473" s="214"/>
      <c r="AW473" s="214"/>
      <c r="AX473" s="214"/>
      <c r="AY473" s="214"/>
      <c r="AZ473" s="214"/>
      <c r="BA473" s="214"/>
      <c r="BB473" s="214"/>
      <c r="BC473" s="214"/>
    </row>
    <row r="474" ht="20.25" customHeight="1">
      <c r="B474" s="41"/>
      <c r="C474" s="42"/>
      <c r="D474" s="69"/>
      <c r="E474" s="44"/>
      <c r="F474" s="45"/>
      <c r="G474" s="201"/>
      <c r="H474" s="202"/>
      <c r="I474" s="203"/>
      <c r="J474" s="204"/>
      <c r="K474" s="46"/>
      <c r="L474" s="205"/>
      <c r="M474" s="206"/>
      <c r="N474" s="207"/>
      <c r="O474" s="208"/>
      <c r="P474" s="209"/>
      <c r="Q474" s="210"/>
      <c r="R474" s="211"/>
      <c r="S474" s="212"/>
      <c r="T474" s="213"/>
      <c r="U474" s="45"/>
      <c r="V474" s="49"/>
      <c r="W474" s="49"/>
      <c r="X474" s="49"/>
      <c r="Y474" s="49"/>
      <c r="Z474" s="49"/>
      <c r="AA474" s="49"/>
      <c r="AB474" s="42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42"/>
      <c r="AQ474" s="42"/>
      <c r="AR474" s="42"/>
      <c r="AS474" s="42"/>
      <c r="AT474" s="42"/>
      <c r="AU474" s="42"/>
      <c r="AV474" s="214"/>
      <c r="AW474" s="214"/>
      <c r="AX474" s="214"/>
      <c r="AY474" s="214"/>
      <c r="AZ474" s="214"/>
      <c r="BA474" s="214"/>
      <c r="BB474" s="214"/>
      <c r="BC474" s="214"/>
    </row>
    <row r="475" ht="20.25" customHeight="1">
      <c r="B475" s="41"/>
      <c r="C475" s="42"/>
      <c r="D475" s="69"/>
      <c r="E475" s="44"/>
      <c r="F475" s="45"/>
      <c r="G475" s="201"/>
      <c r="H475" s="202"/>
      <c r="I475" s="203"/>
      <c r="J475" s="204"/>
      <c r="K475" s="46"/>
      <c r="L475" s="205"/>
      <c r="M475" s="206"/>
      <c r="N475" s="207"/>
      <c r="O475" s="208"/>
      <c r="P475" s="209"/>
      <c r="Q475" s="210"/>
      <c r="R475" s="211"/>
      <c r="S475" s="212"/>
      <c r="T475" s="213"/>
      <c r="U475" s="45"/>
      <c r="V475" s="49"/>
      <c r="W475" s="49"/>
      <c r="X475" s="49"/>
      <c r="Y475" s="49"/>
      <c r="Z475" s="49"/>
      <c r="AA475" s="49"/>
      <c r="AB475" s="42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42"/>
      <c r="AQ475" s="42"/>
      <c r="AR475" s="42"/>
      <c r="AS475" s="42"/>
      <c r="AT475" s="42"/>
      <c r="AU475" s="42"/>
      <c r="AV475" s="214"/>
      <c r="AW475" s="214"/>
      <c r="AX475" s="214"/>
      <c r="AY475" s="214"/>
      <c r="AZ475" s="214"/>
      <c r="BA475" s="214"/>
      <c r="BB475" s="214"/>
      <c r="BC475" s="214"/>
    </row>
    <row r="476" ht="20.25" customHeight="1">
      <c r="B476" s="41"/>
      <c r="C476" s="42"/>
      <c r="D476" s="69"/>
      <c r="E476" s="44"/>
      <c r="F476" s="45"/>
      <c r="G476" s="201"/>
      <c r="H476" s="202"/>
      <c r="I476" s="203"/>
      <c r="J476" s="204"/>
      <c r="K476" s="46"/>
      <c r="L476" s="205"/>
      <c r="M476" s="206"/>
      <c r="N476" s="207"/>
      <c r="O476" s="208"/>
      <c r="P476" s="209"/>
      <c r="Q476" s="210"/>
      <c r="R476" s="211"/>
      <c r="S476" s="212"/>
      <c r="T476" s="213"/>
      <c r="U476" s="45"/>
      <c r="V476" s="49"/>
      <c r="W476" s="49"/>
      <c r="X476" s="49"/>
      <c r="Y476" s="49"/>
      <c r="Z476" s="49"/>
      <c r="AA476" s="49"/>
      <c r="AB476" s="42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42"/>
      <c r="AQ476" s="42"/>
      <c r="AR476" s="42"/>
      <c r="AS476" s="42"/>
      <c r="AT476" s="42"/>
      <c r="AU476" s="42"/>
      <c r="AV476" s="214"/>
      <c r="AW476" s="214"/>
      <c r="AX476" s="214"/>
      <c r="AY476" s="214"/>
      <c r="AZ476" s="214"/>
      <c r="BA476" s="214"/>
      <c r="BB476" s="214"/>
      <c r="BC476" s="214"/>
    </row>
    <row r="477" ht="20.25" customHeight="1">
      <c r="B477" s="41"/>
      <c r="C477" s="42"/>
      <c r="D477" s="69"/>
      <c r="E477" s="44"/>
      <c r="F477" s="45"/>
      <c r="G477" s="201"/>
      <c r="H477" s="202"/>
      <c r="I477" s="203"/>
      <c r="J477" s="204"/>
      <c r="K477" s="46"/>
      <c r="L477" s="205"/>
      <c r="M477" s="206"/>
      <c r="N477" s="207"/>
      <c r="O477" s="208"/>
      <c r="P477" s="209"/>
      <c r="Q477" s="210"/>
      <c r="R477" s="211"/>
      <c r="S477" s="212"/>
      <c r="T477" s="213"/>
      <c r="U477" s="45"/>
      <c r="V477" s="49"/>
      <c r="W477" s="49"/>
      <c r="X477" s="49"/>
      <c r="Y477" s="49"/>
      <c r="Z477" s="49"/>
      <c r="AA477" s="49"/>
      <c r="AB477" s="42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42"/>
      <c r="AQ477" s="42"/>
      <c r="AR477" s="42"/>
      <c r="AS477" s="42"/>
      <c r="AT477" s="42"/>
      <c r="AU477" s="42"/>
      <c r="AV477" s="214"/>
      <c r="AW477" s="214"/>
      <c r="AX477" s="214"/>
      <c r="AY477" s="214"/>
      <c r="AZ477" s="214"/>
      <c r="BA477" s="214"/>
      <c r="BB477" s="214"/>
      <c r="BC477" s="214"/>
    </row>
    <row r="478" ht="20.25" customHeight="1">
      <c r="B478" s="41"/>
      <c r="C478" s="42"/>
      <c r="D478" s="69"/>
      <c r="E478" s="44"/>
      <c r="F478" s="45"/>
      <c r="G478" s="201"/>
      <c r="H478" s="202"/>
      <c r="I478" s="203"/>
      <c r="J478" s="204"/>
      <c r="K478" s="46"/>
      <c r="L478" s="205"/>
      <c r="M478" s="206"/>
      <c r="N478" s="207"/>
      <c r="O478" s="208"/>
      <c r="P478" s="209"/>
      <c r="Q478" s="210"/>
      <c r="R478" s="211"/>
      <c r="S478" s="212"/>
      <c r="T478" s="213"/>
      <c r="U478" s="45"/>
      <c r="V478" s="49"/>
      <c r="W478" s="49"/>
      <c r="X478" s="49"/>
      <c r="Y478" s="49"/>
      <c r="Z478" s="49"/>
      <c r="AA478" s="49"/>
      <c r="AB478" s="42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42"/>
      <c r="AQ478" s="42"/>
      <c r="AR478" s="42"/>
      <c r="AS478" s="42"/>
      <c r="AT478" s="42"/>
      <c r="AU478" s="42"/>
      <c r="AV478" s="214"/>
      <c r="AW478" s="214"/>
      <c r="AX478" s="214"/>
      <c r="AY478" s="214"/>
      <c r="AZ478" s="214"/>
      <c r="BA478" s="214"/>
      <c r="BB478" s="214"/>
      <c r="BC478" s="214"/>
    </row>
    <row r="479" ht="20.25" customHeight="1">
      <c r="B479" s="41"/>
      <c r="C479" s="42"/>
      <c r="D479" s="69"/>
      <c r="E479" s="44"/>
      <c r="F479" s="45"/>
      <c r="G479" s="201"/>
      <c r="H479" s="202"/>
      <c r="I479" s="203"/>
      <c r="J479" s="204"/>
      <c r="K479" s="46"/>
      <c r="L479" s="205"/>
      <c r="M479" s="206"/>
      <c r="N479" s="207"/>
      <c r="O479" s="208"/>
      <c r="P479" s="209"/>
      <c r="Q479" s="210"/>
      <c r="R479" s="211"/>
      <c r="S479" s="212"/>
      <c r="T479" s="213"/>
      <c r="U479" s="45"/>
      <c r="V479" s="49"/>
      <c r="W479" s="49"/>
      <c r="X479" s="49"/>
      <c r="Y479" s="49"/>
      <c r="Z479" s="49"/>
      <c r="AA479" s="49"/>
      <c r="AB479" s="42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42"/>
      <c r="AQ479" s="42"/>
      <c r="AR479" s="42"/>
      <c r="AS479" s="42"/>
      <c r="AT479" s="42"/>
      <c r="AU479" s="42"/>
      <c r="AV479" s="214"/>
      <c r="AW479" s="214"/>
      <c r="AX479" s="214"/>
      <c r="AY479" s="214"/>
      <c r="AZ479" s="214"/>
      <c r="BA479" s="214"/>
      <c r="BB479" s="214"/>
      <c r="BC479" s="214"/>
    </row>
    <row r="480" ht="20.25" customHeight="1">
      <c r="B480" s="41"/>
      <c r="C480" s="42"/>
      <c r="D480" s="69"/>
      <c r="E480" s="44"/>
      <c r="F480" s="45"/>
      <c r="G480" s="201"/>
      <c r="H480" s="202"/>
      <c r="I480" s="203"/>
      <c r="J480" s="204"/>
      <c r="K480" s="46"/>
      <c r="L480" s="205"/>
      <c r="M480" s="206"/>
      <c r="N480" s="207"/>
      <c r="O480" s="208"/>
      <c r="P480" s="209"/>
      <c r="Q480" s="210"/>
      <c r="R480" s="211"/>
      <c r="S480" s="212"/>
      <c r="T480" s="213"/>
      <c r="U480" s="45"/>
      <c r="V480" s="49"/>
      <c r="W480" s="49"/>
      <c r="X480" s="49"/>
      <c r="Y480" s="49"/>
      <c r="Z480" s="49"/>
      <c r="AA480" s="49"/>
      <c r="AB480" s="42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42"/>
      <c r="AQ480" s="42"/>
      <c r="AR480" s="42"/>
      <c r="AS480" s="42"/>
      <c r="AT480" s="42"/>
      <c r="AU480" s="42"/>
      <c r="AV480" s="214"/>
      <c r="AW480" s="214"/>
      <c r="AX480" s="214"/>
      <c r="AY480" s="214"/>
      <c r="AZ480" s="214"/>
      <c r="BA480" s="214"/>
      <c r="BB480" s="214"/>
      <c r="BC480" s="214"/>
    </row>
    <row r="481" ht="20.25" customHeight="1">
      <c r="B481" s="41"/>
      <c r="C481" s="42"/>
      <c r="D481" s="69"/>
      <c r="E481" s="44"/>
      <c r="F481" s="45"/>
      <c r="G481" s="201"/>
      <c r="H481" s="202"/>
      <c r="I481" s="203"/>
      <c r="J481" s="204"/>
      <c r="K481" s="46"/>
      <c r="L481" s="205"/>
      <c r="M481" s="206"/>
      <c r="N481" s="207"/>
      <c r="O481" s="208"/>
      <c r="P481" s="209"/>
      <c r="Q481" s="210"/>
      <c r="R481" s="211"/>
      <c r="S481" s="212"/>
      <c r="T481" s="213"/>
      <c r="U481" s="45"/>
      <c r="V481" s="49"/>
      <c r="W481" s="49"/>
      <c r="X481" s="49"/>
      <c r="Y481" s="49"/>
      <c r="Z481" s="49"/>
      <c r="AA481" s="49"/>
      <c r="AB481" s="42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42"/>
      <c r="AQ481" s="42"/>
      <c r="AR481" s="42"/>
      <c r="AS481" s="42"/>
      <c r="AT481" s="42"/>
      <c r="AU481" s="42"/>
      <c r="AV481" s="214"/>
      <c r="AW481" s="214"/>
      <c r="AX481" s="214"/>
      <c r="AY481" s="214"/>
      <c r="AZ481" s="214"/>
      <c r="BA481" s="214"/>
      <c r="BB481" s="214"/>
      <c r="BC481" s="214"/>
    </row>
    <row r="482" ht="20.25" customHeight="1">
      <c r="B482" s="41"/>
      <c r="C482" s="42"/>
      <c r="D482" s="69"/>
      <c r="E482" s="44"/>
      <c r="F482" s="45"/>
      <c r="G482" s="201"/>
      <c r="H482" s="202"/>
      <c r="I482" s="203"/>
      <c r="J482" s="204"/>
      <c r="K482" s="46"/>
      <c r="L482" s="205"/>
      <c r="M482" s="206"/>
      <c r="N482" s="207"/>
      <c r="O482" s="208"/>
      <c r="P482" s="209"/>
      <c r="Q482" s="210"/>
      <c r="R482" s="211"/>
      <c r="S482" s="212"/>
      <c r="T482" s="213"/>
      <c r="U482" s="45"/>
      <c r="V482" s="49"/>
      <c r="W482" s="49"/>
      <c r="X482" s="49"/>
      <c r="Y482" s="49"/>
      <c r="Z482" s="49"/>
      <c r="AA482" s="49"/>
      <c r="AB482" s="42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42"/>
      <c r="AQ482" s="42"/>
      <c r="AR482" s="42"/>
      <c r="AS482" s="42"/>
      <c r="AT482" s="42"/>
      <c r="AU482" s="42"/>
      <c r="AV482" s="214"/>
      <c r="AW482" s="214"/>
      <c r="AX482" s="214"/>
      <c r="AY482" s="214"/>
      <c r="AZ482" s="214"/>
      <c r="BA482" s="214"/>
      <c r="BB482" s="214"/>
      <c r="BC482" s="214"/>
    </row>
    <row r="483" ht="20.25" customHeight="1">
      <c r="B483" s="41"/>
      <c r="C483" s="42"/>
      <c r="D483" s="69"/>
      <c r="E483" s="44"/>
      <c r="F483" s="45"/>
      <c r="G483" s="201"/>
      <c r="H483" s="202"/>
      <c r="I483" s="203"/>
      <c r="J483" s="204"/>
      <c r="K483" s="46"/>
      <c r="L483" s="205"/>
      <c r="M483" s="206"/>
      <c r="N483" s="207"/>
      <c r="O483" s="208"/>
      <c r="P483" s="209"/>
      <c r="Q483" s="210"/>
      <c r="R483" s="211"/>
      <c r="S483" s="212"/>
      <c r="T483" s="213"/>
      <c r="U483" s="45"/>
      <c r="V483" s="49"/>
      <c r="W483" s="49"/>
      <c r="X483" s="49"/>
      <c r="Y483" s="49"/>
      <c r="Z483" s="49"/>
      <c r="AA483" s="49"/>
      <c r="AB483" s="42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42"/>
      <c r="AQ483" s="42"/>
      <c r="AR483" s="42"/>
      <c r="AS483" s="42"/>
      <c r="AT483" s="42"/>
      <c r="AU483" s="42"/>
      <c r="AV483" s="214"/>
      <c r="AW483" s="214"/>
      <c r="AX483" s="214"/>
      <c r="AY483" s="214"/>
      <c r="AZ483" s="214"/>
      <c r="BA483" s="214"/>
      <c r="BB483" s="214"/>
      <c r="BC483" s="214"/>
    </row>
    <row r="484" ht="20.25" customHeight="1">
      <c r="B484" s="41"/>
      <c r="C484" s="42"/>
      <c r="D484" s="69"/>
      <c r="E484" s="44"/>
      <c r="F484" s="45"/>
      <c r="G484" s="201"/>
      <c r="H484" s="202"/>
      <c r="I484" s="203"/>
      <c r="J484" s="204"/>
      <c r="K484" s="46"/>
      <c r="L484" s="205"/>
      <c r="M484" s="206"/>
      <c r="N484" s="207"/>
      <c r="O484" s="208"/>
      <c r="P484" s="209"/>
      <c r="Q484" s="210"/>
      <c r="R484" s="211"/>
      <c r="S484" s="212"/>
      <c r="T484" s="213"/>
      <c r="U484" s="45"/>
      <c r="V484" s="49"/>
      <c r="W484" s="49"/>
      <c r="X484" s="49"/>
      <c r="Y484" s="49"/>
      <c r="Z484" s="49"/>
      <c r="AA484" s="49"/>
      <c r="AB484" s="42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42"/>
      <c r="AQ484" s="42"/>
      <c r="AR484" s="42"/>
      <c r="AS484" s="42"/>
      <c r="AT484" s="42"/>
      <c r="AU484" s="42"/>
      <c r="AV484" s="214"/>
      <c r="AW484" s="214"/>
      <c r="AX484" s="214"/>
      <c r="AY484" s="214"/>
      <c r="AZ484" s="214"/>
      <c r="BA484" s="214"/>
      <c r="BB484" s="214"/>
      <c r="BC484" s="214"/>
    </row>
    <row r="485" ht="20.25" customHeight="1">
      <c r="B485" s="41"/>
      <c r="C485" s="42"/>
      <c r="D485" s="69"/>
      <c r="E485" s="44"/>
      <c r="F485" s="45"/>
      <c r="G485" s="201"/>
      <c r="H485" s="202"/>
      <c r="I485" s="203"/>
      <c r="J485" s="204"/>
      <c r="K485" s="46"/>
      <c r="L485" s="205"/>
      <c r="M485" s="206"/>
      <c r="N485" s="207"/>
      <c r="O485" s="208"/>
      <c r="P485" s="209"/>
      <c r="Q485" s="210"/>
      <c r="R485" s="211"/>
      <c r="S485" s="212"/>
      <c r="T485" s="213"/>
      <c r="U485" s="45"/>
      <c r="V485" s="49"/>
      <c r="W485" s="49"/>
      <c r="X485" s="49"/>
      <c r="Y485" s="49"/>
      <c r="Z485" s="49"/>
      <c r="AA485" s="49"/>
      <c r="AB485" s="42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42"/>
      <c r="AQ485" s="42"/>
      <c r="AR485" s="42"/>
      <c r="AS485" s="42"/>
      <c r="AT485" s="42"/>
      <c r="AU485" s="42"/>
      <c r="AV485" s="214"/>
      <c r="AW485" s="214"/>
      <c r="AX485" s="214"/>
      <c r="AY485" s="214"/>
      <c r="AZ485" s="214"/>
      <c r="BA485" s="214"/>
      <c r="BB485" s="214"/>
      <c r="BC485" s="214"/>
    </row>
    <row r="486" ht="20.25" customHeight="1">
      <c r="B486" s="41"/>
      <c r="C486" s="42"/>
      <c r="D486" s="69"/>
      <c r="E486" s="44"/>
      <c r="F486" s="45"/>
      <c r="G486" s="201"/>
      <c r="H486" s="202"/>
      <c r="I486" s="203"/>
      <c r="J486" s="204"/>
      <c r="K486" s="46"/>
      <c r="L486" s="205"/>
      <c r="M486" s="206"/>
      <c r="N486" s="207"/>
      <c r="O486" s="208"/>
      <c r="P486" s="209"/>
      <c r="Q486" s="210"/>
      <c r="R486" s="211"/>
      <c r="S486" s="212"/>
      <c r="T486" s="213"/>
      <c r="U486" s="45"/>
      <c r="V486" s="49"/>
      <c r="W486" s="49"/>
      <c r="X486" s="49"/>
      <c r="Y486" s="49"/>
      <c r="Z486" s="49"/>
      <c r="AA486" s="49"/>
      <c r="AB486" s="42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42"/>
      <c r="AQ486" s="42"/>
      <c r="AR486" s="42"/>
      <c r="AS486" s="42"/>
      <c r="AT486" s="42"/>
      <c r="AU486" s="42"/>
      <c r="AV486" s="214"/>
      <c r="AW486" s="214"/>
      <c r="AX486" s="214"/>
      <c r="AY486" s="214"/>
      <c r="AZ486" s="214"/>
      <c r="BA486" s="214"/>
      <c r="BB486" s="214"/>
      <c r="BC486" s="214"/>
    </row>
    <row r="487" ht="20.25" customHeight="1">
      <c r="B487" s="41"/>
      <c r="C487" s="42"/>
      <c r="D487" s="69"/>
      <c r="E487" s="44"/>
      <c r="F487" s="45"/>
      <c r="G487" s="201"/>
      <c r="H487" s="202"/>
      <c r="I487" s="203"/>
      <c r="J487" s="204"/>
      <c r="K487" s="46"/>
      <c r="L487" s="205"/>
      <c r="M487" s="206"/>
      <c r="N487" s="207"/>
      <c r="O487" s="208"/>
      <c r="P487" s="209"/>
      <c r="Q487" s="210"/>
      <c r="R487" s="211"/>
      <c r="S487" s="212"/>
      <c r="T487" s="213"/>
      <c r="U487" s="45"/>
      <c r="V487" s="49"/>
      <c r="W487" s="49"/>
      <c r="X487" s="49"/>
      <c r="Y487" s="49"/>
      <c r="Z487" s="49"/>
      <c r="AA487" s="49"/>
      <c r="AB487" s="42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42"/>
      <c r="AQ487" s="42"/>
      <c r="AR487" s="42"/>
      <c r="AS487" s="42"/>
      <c r="AT487" s="42"/>
      <c r="AU487" s="42"/>
      <c r="AV487" s="214"/>
      <c r="AW487" s="214"/>
      <c r="AX487" s="214"/>
      <c r="AY487" s="214"/>
      <c r="AZ487" s="214"/>
      <c r="BA487" s="214"/>
      <c r="BB487" s="214"/>
      <c r="BC487" s="214"/>
    </row>
    <row r="488" ht="20.25" customHeight="1">
      <c r="B488" s="41"/>
      <c r="C488" s="42"/>
      <c r="D488" s="69"/>
      <c r="E488" s="44"/>
      <c r="F488" s="45"/>
      <c r="G488" s="201"/>
      <c r="H488" s="202"/>
      <c r="I488" s="203"/>
      <c r="J488" s="204"/>
      <c r="K488" s="46"/>
      <c r="L488" s="205"/>
      <c r="M488" s="206"/>
      <c r="N488" s="207"/>
      <c r="O488" s="208"/>
      <c r="P488" s="209"/>
      <c r="Q488" s="210"/>
      <c r="R488" s="211"/>
      <c r="S488" s="212"/>
      <c r="T488" s="213"/>
      <c r="U488" s="45"/>
      <c r="V488" s="49"/>
      <c r="W488" s="49"/>
      <c r="X488" s="49"/>
      <c r="Y488" s="49"/>
      <c r="Z488" s="49"/>
      <c r="AA488" s="49"/>
      <c r="AB488" s="42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42"/>
      <c r="AQ488" s="42"/>
      <c r="AR488" s="42"/>
      <c r="AS488" s="42"/>
      <c r="AT488" s="42"/>
      <c r="AU488" s="42"/>
      <c r="AV488" s="214"/>
      <c r="AW488" s="214"/>
      <c r="AX488" s="214"/>
      <c r="AY488" s="214"/>
      <c r="AZ488" s="214"/>
      <c r="BA488" s="214"/>
      <c r="BB488" s="214"/>
      <c r="BC488" s="214"/>
    </row>
    <row r="489" ht="20.25" customHeight="1">
      <c r="B489" s="41"/>
      <c r="C489" s="42"/>
      <c r="D489" s="69"/>
      <c r="E489" s="44"/>
      <c r="F489" s="45"/>
      <c r="G489" s="201"/>
      <c r="H489" s="202"/>
      <c r="I489" s="203"/>
      <c r="J489" s="204"/>
      <c r="K489" s="46"/>
      <c r="L489" s="205"/>
      <c r="M489" s="206"/>
      <c r="N489" s="207"/>
      <c r="O489" s="208"/>
      <c r="P489" s="209"/>
      <c r="Q489" s="210"/>
      <c r="R489" s="211"/>
      <c r="S489" s="212"/>
      <c r="T489" s="213"/>
      <c r="U489" s="45"/>
      <c r="V489" s="49"/>
      <c r="W489" s="49"/>
      <c r="X489" s="49"/>
      <c r="Y489" s="49"/>
      <c r="Z489" s="49"/>
      <c r="AA489" s="49"/>
      <c r="AB489" s="42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42"/>
      <c r="AQ489" s="42"/>
      <c r="AR489" s="42"/>
      <c r="AS489" s="42"/>
      <c r="AT489" s="42"/>
      <c r="AU489" s="42"/>
      <c r="AV489" s="214"/>
      <c r="AW489" s="214"/>
      <c r="AX489" s="214"/>
      <c r="AY489" s="214"/>
      <c r="AZ489" s="214"/>
      <c r="BA489" s="214"/>
      <c r="BB489" s="214"/>
      <c r="BC489" s="214"/>
    </row>
    <row r="490" ht="20.25" customHeight="1">
      <c r="B490" s="41"/>
      <c r="C490" s="42"/>
      <c r="D490" s="69"/>
      <c r="E490" s="44"/>
      <c r="F490" s="45"/>
      <c r="G490" s="201"/>
      <c r="H490" s="202"/>
      <c r="I490" s="203"/>
      <c r="J490" s="204"/>
      <c r="K490" s="46"/>
      <c r="L490" s="205"/>
      <c r="M490" s="206"/>
      <c r="N490" s="207"/>
      <c r="O490" s="208"/>
      <c r="P490" s="209"/>
      <c r="Q490" s="210"/>
      <c r="R490" s="211"/>
      <c r="S490" s="212"/>
      <c r="T490" s="213"/>
      <c r="U490" s="45"/>
      <c r="V490" s="49"/>
      <c r="W490" s="49"/>
      <c r="X490" s="49"/>
      <c r="Y490" s="49"/>
      <c r="Z490" s="49"/>
      <c r="AA490" s="49"/>
      <c r="AB490" s="42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42"/>
      <c r="AQ490" s="42"/>
      <c r="AR490" s="42"/>
      <c r="AS490" s="42"/>
      <c r="AT490" s="42"/>
      <c r="AU490" s="42"/>
      <c r="AV490" s="214"/>
      <c r="AW490" s="214"/>
      <c r="AX490" s="214"/>
      <c r="AY490" s="214"/>
      <c r="AZ490" s="214"/>
      <c r="BA490" s="214"/>
      <c r="BB490" s="214"/>
      <c r="BC490" s="214"/>
    </row>
    <row r="491" ht="20.25" customHeight="1">
      <c r="B491" s="41"/>
      <c r="C491" s="42"/>
      <c r="D491" s="69"/>
      <c r="E491" s="44"/>
      <c r="F491" s="45"/>
      <c r="G491" s="201"/>
      <c r="H491" s="202"/>
      <c r="I491" s="203"/>
      <c r="J491" s="204"/>
      <c r="K491" s="46"/>
      <c r="L491" s="205"/>
      <c r="M491" s="206"/>
      <c r="N491" s="207"/>
      <c r="O491" s="208"/>
      <c r="P491" s="209"/>
      <c r="Q491" s="210"/>
      <c r="R491" s="211"/>
      <c r="S491" s="212"/>
      <c r="T491" s="213"/>
      <c r="U491" s="45"/>
      <c r="V491" s="49"/>
      <c r="W491" s="49"/>
      <c r="X491" s="49"/>
      <c r="Y491" s="49"/>
      <c r="Z491" s="49"/>
      <c r="AA491" s="49"/>
      <c r="AB491" s="42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42"/>
      <c r="AQ491" s="42"/>
      <c r="AR491" s="42"/>
      <c r="AS491" s="42"/>
      <c r="AT491" s="42"/>
      <c r="AU491" s="42"/>
      <c r="AV491" s="214"/>
      <c r="AW491" s="214"/>
      <c r="AX491" s="214"/>
      <c r="AY491" s="214"/>
      <c r="AZ491" s="214"/>
      <c r="BA491" s="214"/>
      <c r="BB491" s="214"/>
      <c r="BC491" s="214"/>
    </row>
    <row r="492" ht="20.25" customHeight="1">
      <c r="B492" s="41"/>
      <c r="C492" s="42"/>
      <c r="D492" s="69"/>
      <c r="E492" s="44"/>
      <c r="F492" s="45"/>
      <c r="G492" s="201"/>
      <c r="H492" s="202"/>
      <c r="I492" s="203"/>
      <c r="J492" s="204"/>
      <c r="K492" s="46"/>
      <c r="L492" s="205"/>
      <c r="M492" s="206"/>
      <c r="N492" s="207"/>
      <c r="O492" s="208"/>
      <c r="P492" s="209"/>
      <c r="Q492" s="210"/>
      <c r="R492" s="211"/>
      <c r="S492" s="212"/>
      <c r="T492" s="213"/>
      <c r="U492" s="45"/>
      <c r="V492" s="49"/>
      <c r="W492" s="49"/>
      <c r="X492" s="49"/>
      <c r="Y492" s="49"/>
      <c r="Z492" s="49"/>
      <c r="AA492" s="49"/>
      <c r="AB492" s="42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42"/>
      <c r="AQ492" s="42"/>
      <c r="AR492" s="42"/>
      <c r="AS492" s="42"/>
      <c r="AT492" s="42"/>
      <c r="AU492" s="42"/>
      <c r="AV492" s="214"/>
      <c r="AW492" s="214"/>
      <c r="AX492" s="214"/>
      <c r="AY492" s="214"/>
      <c r="AZ492" s="214"/>
      <c r="BA492" s="214"/>
      <c r="BB492" s="214"/>
      <c r="BC492" s="214"/>
    </row>
    <row r="493" ht="20.25" customHeight="1">
      <c r="B493" s="41"/>
      <c r="C493" s="42"/>
      <c r="D493" s="69"/>
      <c r="E493" s="44"/>
      <c r="F493" s="45"/>
      <c r="G493" s="201"/>
      <c r="H493" s="202"/>
      <c r="I493" s="203"/>
      <c r="J493" s="204"/>
      <c r="K493" s="46"/>
      <c r="L493" s="205"/>
      <c r="M493" s="206"/>
      <c r="N493" s="207"/>
      <c r="O493" s="208"/>
      <c r="P493" s="209"/>
      <c r="Q493" s="210"/>
      <c r="R493" s="211"/>
      <c r="S493" s="212"/>
      <c r="T493" s="213"/>
      <c r="U493" s="45"/>
      <c r="V493" s="49"/>
      <c r="W493" s="49"/>
      <c r="X493" s="49"/>
      <c r="Y493" s="49"/>
      <c r="Z493" s="49"/>
      <c r="AA493" s="49"/>
      <c r="AB493" s="42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42"/>
      <c r="AQ493" s="42"/>
      <c r="AR493" s="42"/>
      <c r="AS493" s="42"/>
      <c r="AT493" s="42"/>
      <c r="AU493" s="42"/>
      <c r="AV493" s="214"/>
      <c r="AW493" s="214"/>
      <c r="AX493" s="214"/>
      <c r="AY493" s="214"/>
      <c r="AZ493" s="214"/>
      <c r="BA493" s="214"/>
      <c r="BB493" s="214"/>
      <c r="BC493" s="214"/>
    </row>
    <row r="494" ht="20.25" customHeight="1">
      <c r="B494" s="41"/>
      <c r="C494" s="42"/>
      <c r="D494" s="69"/>
      <c r="E494" s="44"/>
      <c r="F494" s="45"/>
      <c r="G494" s="201"/>
      <c r="H494" s="202"/>
      <c r="I494" s="203"/>
      <c r="J494" s="204"/>
      <c r="K494" s="46"/>
      <c r="L494" s="205"/>
      <c r="M494" s="206"/>
      <c r="N494" s="207"/>
      <c r="O494" s="208"/>
      <c r="P494" s="209"/>
      <c r="Q494" s="210"/>
      <c r="R494" s="211"/>
      <c r="S494" s="212"/>
      <c r="T494" s="213"/>
      <c r="U494" s="45"/>
      <c r="V494" s="49"/>
      <c r="W494" s="49"/>
      <c r="X494" s="49"/>
      <c r="Y494" s="49"/>
      <c r="Z494" s="49"/>
      <c r="AA494" s="49"/>
      <c r="AB494" s="42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42"/>
      <c r="AQ494" s="42"/>
      <c r="AR494" s="42"/>
      <c r="AS494" s="42"/>
      <c r="AT494" s="42"/>
      <c r="AU494" s="42"/>
      <c r="AV494" s="214"/>
      <c r="AW494" s="214"/>
      <c r="AX494" s="214"/>
      <c r="AY494" s="214"/>
      <c r="AZ494" s="214"/>
      <c r="BA494" s="214"/>
      <c r="BB494" s="214"/>
      <c r="BC494" s="214"/>
    </row>
    <row r="495" ht="20.25" customHeight="1">
      <c r="B495" s="41"/>
      <c r="C495" s="42"/>
      <c r="D495" s="69"/>
      <c r="E495" s="44"/>
      <c r="F495" s="45"/>
      <c r="G495" s="201"/>
      <c r="H495" s="202"/>
      <c r="I495" s="203"/>
      <c r="J495" s="204"/>
      <c r="K495" s="46"/>
      <c r="L495" s="205"/>
      <c r="M495" s="206"/>
      <c r="N495" s="207"/>
      <c r="O495" s="208"/>
      <c r="P495" s="209"/>
      <c r="Q495" s="210"/>
      <c r="R495" s="211"/>
      <c r="S495" s="212"/>
      <c r="T495" s="213"/>
      <c r="U495" s="45"/>
      <c r="V495" s="49"/>
      <c r="W495" s="49"/>
      <c r="X495" s="49"/>
      <c r="Y495" s="49"/>
      <c r="Z495" s="49"/>
      <c r="AA495" s="49"/>
      <c r="AB495" s="42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42"/>
      <c r="AQ495" s="42"/>
      <c r="AR495" s="42"/>
      <c r="AS495" s="42"/>
      <c r="AT495" s="42"/>
      <c r="AU495" s="42"/>
      <c r="AV495" s="214"/>
      <c r="AW495" s="214"/>
      <c r="AX495" s="214"/>
      <c r="AY495" s="214"/>
      <c r="AZ495" s="214"/>
      <c r="BA495" s="214"/>
      <c r="BB495" s="214"/>
      <c r="BC495" s="214"/>
    </row>
    <row r="496" ht="20.25" customHeight="1">
      <c r="B496" s="41"/>
      <c r="C496" s="42"/>
      <c r="D496" s="69"/>
      <c r="E496" s="44"/>
      <c r="F496" s="45"/>
      <c r="G496" s="201"/>
      <c r="H496" s="202"/>
      <c r="I496" s="203"/>
      <c r="J496" s="204"/>
      <c r="K496" s="46"/>
      <c r="L496" s="205"/>
      <c r="M496" s="206"/>
      <c r="N496" s="207"/>
      <c r="O496" s="208"/>
      <c r="P496" s="209"/>
      <c r="Q496" s="210"/>
      <c r="R496" s="211"/>
      <c r="S496" s="212"/>
      <c r="T496" s="213"/>
      <c r="U496" s="45"/>
      <c r="V496" s="49"/>
      <c r="W496" s="49"/>
      <c r="X496" s="49"/>
      <c r="Y496" s="49"/>
      <c r="Z496" s="49"/>
      <c r="AA496" s="49"/>
      <c r="AB496" s="42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42"/>
      <c r="AQ496" s="42"/>
      <c r="AR496" s="42"/>
      <c r="AS496" s="42"/>
      <c r="AT496" s="42"/>
      <c r="AU496" s="42"/>
      <c r="AV496" s="214"/>
      <c r="AW496" s="214"/>
      <c r="AX496" s="214"/>
      <c r="AY496" s="214"/>
      <c r="AZ496" s="214"/>
      <c r="BA496" s="214"/>
      <c r="BB496" s="214"/>
      <c r="BC496" s="214"/>
    </row>
    <row r="497" ht="20.25" customHeight="1">
      <c r="B497" s="41"/>
      <c r="C497" s="42"/>
      <c r="D497" s="69"/>
      <c r="E497" s="44"/>
      <c r="F497" s="45"/>
      <c r="G497" s="201"/>
      <c r="H497" s="202"/>
      <c r="I497" s="203"/>
      <c r="J497" s="204"/>
      <c r="K497" s="46"/>
      <c r="L497" s="205"/>
      <c r="M497" s="206"/>
      <c r="N497" s="207"/>
      <c r="O497" s="208"/>
      <c r="P497" s="209"/>
      <c r="Q497" s="210"/>
      <c r="R497" s="211"/>
      <c r="S497" s="212"/>
      <c r="T497" s="213"/>
      <c r="U497" s="45"/>
      <c r="V497" s="49"/>
      <c r="W497" s="49"/>
      <c r="X497" s="49"/>
      <c r="Y497" s="49"/>
      <c r="Z497" s="49"/>
      <c r="AA497" s="49"/>
      <c r="AB497" s="42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42"/>
      <c r="AQ497" s="42"/>
      <c r="AR497" s="42"/>
      <c r="AS497" s="42"/>
      <c r="AT497" s="42"/>
      <c r="AU497" s="42"/>
      <c r="AV497" s="214"/>
      <c r="AW497" s="214"/>
      <c r="AX497" s="214"/>
      <c r="AY497" s="214"/>
      <c r="AZ497" s="214"/>
      <c r="BA497" s="214"/>
      <c r="BB497" s="214"/>
      <c r="BC497" s="214"/>
    </row>
    <row r="498" ht="20.25" customHeight="1">
      <c r="B498" s="41"/>
      <c r="C498" s="42"/>
      <c r="D498" s="69"/>
      <c r="E498" s="44"/>
      <c r="F498" s="45"/>
      <c r="G498" s="201"/>
      <c r="H498" s="202"/>
      <c r="I498" s="203"/>
      <c r="J498" s="204"/>
      <c r="K498" s="46"/>
      <c r="L498" s="205"/>
      <c r="M498" s="206"/>
      <c r="N498" s="207"/>
      <c r="O498" s="208"/>
      <c r="P498" s="209"/>
      <c r="Q498" s="210"/>
      <c r="R498" s="211"/>
      <c r="S498" s="212"/>
      <c r="T498" s="213"/>
      <c r="U498" s="45"/>
      <c r="V498" s="49"/>
      <c r="W498" s="49"/>
      <c r="X498" s="49"/>
      <c r="Y498" s="49"/>
      <c r="Z498" s="49"/>
      <c r="AA498" s="49"/>
      <c r="AB498" s="42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42"/>
      <c r="AQ498" s="42"/>
      <c r="AR498" s="42"/>
      <c r="AS498" s="42"/>
      <c r="AT498" s="42"/>
      <c r="AU498" s="42"/>
      <c r="AV498" s="214"/>
      <c r="AW498" s="214"/>
      <c r="AX498" s="214"/>
      <c r="AY498" s="214"/>
      <c r="AZ498" s="214"/>
      <c r="BA498" s="214"/>
      <c r="BB498" s="214"/>
      <c r="BC498" s="214"/>
    </row>
    <row r="499" ht="20.25" customHeight="1">
      <c r="B499" s="41"/>
      <c r="C499" s="42"/>
      <c r="D499" s="69"/>
      <c r="E499" s="44"/>
      <c r="F499" s="45"/>
      <c r="G499" s="201"/>
      <c r="H499" s="202"/>
      <c r="I499" s="203"/>
      <c r="J499" s="204"/>
      <c r="K499" s="46"/>
      <c r="L499" s="205"/>
      <c r="M499" s="206"/>
      <c r="N499" s="207"/>
      <c r="O499" s="208"/>
      <c r="P499" s="209"/>
      <c r="Q499" s="210"/>
      <c r="R499" s="211"/>
      <c r="S499" s="212"/>
      <c r="T499" s="213"/>
      <c r="U499" s="45"/>
      <c r="V499" s="49"/>
      <c r="W499" s="49"/>
      <c r="X499" s="49"/>
      <c r="Y499" s="49"/>
      <c r="Z499" s="49"/>
      <c r="AA499" s="49"/>
      <c r="AB499" s="42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42"/>
      <c r="AQ499" s="42"/>
      <c r="AR499" s="42"/>
      <c r="AS499" s="42"/>
      <c r="AT499" s="42"/>
      <c r="AU499" s="42"/>
      <c r="AV499" s="214"/>
      <c r="AW499" s="214"/>
      <c r="AX499" s="214"/>
      <c r="AY499" s="214"/>
      <c r="AZ499" s="214"/>
      <c r="BA499" s="214"/>
      <c r="BB499" s="214"/>
      <c r="BC499" s="214"/>
    </row>
    <row r="500" ht="20.25" customHeight="1">
      <c r="B500" s="41"/>
      <c r="C500" s="42"/>
      <c r="D500" s="69"/>
      <c r="E500" s="44"/>
      <c r="F500" s="45"/>
      <c r="G500" s="201"/>
      <c r="H500" s="202"/>
      <c r="I500" s="203"/>
      <c r="J500" s="204"/>
      <c r="K500" s="46"/>
      <c r="L500" s="205"/>
      <c r="M500" s="206"/>
      <c r="N500" s="207"/>
      <c r="O500" s="208"/>
      <c r="P500" s="209"/>
      <c r="Q500" s="210"/>
      <c r="R500" s="211"/>
      <c r="S500" s="212"/>
      <c r="T500" s="213"/>
      <c r="U500" s="45"/>
      <c r="V500" s="49"/>
      <c r="W500" s="49"/>
      <c r="X500" s="49"/>
      <c r="Y500" s="49"/>
      <c r="Z500" s="49"/>
      <c r="AA500" s="49"/>
      <c r="AB500" s="42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42"/>
      <c r="AQ500" s="42"/>
      <c r="AR500" s="42"/>
      <c r="AS500" s="42"/>
      <c r="AT500" s="42"/>
      <c r="AU500" s="42"/>
      <c r="AV500" s="214"/>
      <c r="AW500" s="214"/>
      <c r="AX500" s="214"/>
      <c r="AY500" s="214"/>
      <c r="AZ500" s="214"/>
      <c r="BA500" s="214"/>
      <c r="BB500" s="214"/>
      <c r="BC500" s="214"/>
    </row>
    <row r="501" ht="20.25" customHeight="1">
      <c r="B501" s="41"/>
      <c r="C501" s="42"/>
      <c r="D501" s="69"/>
      <c r="E501" s="44"/>
      <c r="F501" s="45"/>
      <c r="G501" s="201"/>
      <c r="H501" s="202"/>
      <c r="I501" s="203"/>
      <c r="J501" s="204"/>
      <c r="K501" s="46"/>
      <c r="L501" s="205"/>
      <c r="M501" s="206"/>
      <c r="N501" s="207"/>
      <c r="O501" s="208"/>
      <c r="P501" s="209"/>
      <c r="Q501" s="210"/>
      <c r="R501" s="211"/>
      <c r="S501" s="212"/>
      <c r="T501" s="213"/>
      <c r="U501" s="45"/>
      <c r="V501" s="49"/>
      <c r="W501" s="49"/>
      <c r="X501" s="49"/>
      <c r="Y501" s="49"/>
      <c r="Z501" s="49"/>
      <c r="AA501" s="49"/>
      <c r="AB501" s="42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42"/>
      <c r="AQ501" s="42"/>
      <c r="AR501" s="42"/>
      <c r="AS501" s="42"/>
      <c r="AT501" s="42"/>
      <c r="AU501" s="42"/>
      <c r="AV501" s="214"/>
      <c r="AW501" s="214"/>
      <c r="AX501" s="214"/>
      <c r="AY501" s="214"/>
      <c r="AZ501" s="214"/>
      <c r="BA501" s="214"/>
      <c r="BB501" s="214"/>
      <c r="BC501" s="214"/>
    </row>
    <row r="502" ht="20.25" customHeight="1">
      <c r="B502" s="41"/>
      <c r="C502" s="42"/>
      <c r="D502" s="69"/>
      <c r="E502" s="44"/>
      <c r="F502" s="45"/>
      <c r="G502" s="201"/>
      <c r="H502" s="202"/>
      <c r="I502" s="203"/>
      <c r="J502" s="204"/>
      <c r="K502" s="46"/>
      <c r="L502" s="205"/>
      <c r="M502" s="206"/>
      <c r="N502" s="207"/>
      <c r="O502" s="208"/>
      <c r="P502" s="209"/>
      <c r="Q502" s="210"/>
      <c r="R502" s="211"/>
      <c r="S502" s="212"/>
      <c r="T502" s="213"/>
      <c r="U502" s="45"/>
      <c r="V502" s="49"/>
      <c r="W502" s="49"/>
      <c r="X502" s="49"/>
      <c r="Y502" s="49"/>
      <c r="Z502" s="49"/>
      <c r="AA502" s="49"/>
      <c r="AB502" s="42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42"/>
      <c r="AQ502" s="42"/>
      <c r="AR502" s="42"/>
      <c r="AS502" s="42"/>
      <c r="AT502" s="42"/>
      <c r="AU502" s="42"/>
      <c r="AV502" s="214"/>
      <c r="AW502" s="214"/>
      <c r="AX502" s="214"/>
      <c r="AY502" s="214"/>
      <c r="AZ502" s="214"/>
      <c r="BA502" s="214"/>
      <c r="BB502" s="214"/>
      <c r="BC502" s="214"/>
    </row>
    <row r="503" ht="20.25" customHeight="1">
      <c r="B503" s="41"/>
      <c r="C503" s="42"/>
      <c r="D503" s="69"/>
      <c r="E503" s="44"/>
      <c r="F503" s="45"/>
      <c r="G503" s="201"/>
      <c r="H503" s="202"/>
      <c r="I503" s="203"/>
      <c r="J503" s="204"/>
      <c r="K503" s="46"/>
      <c r="L503" s="205"/>
      <c r="M503" s="206"/>
      <c r="N503" s="207"/>
      <c r="O503" s="208"/>
      <c r="P503" s="209"/>
      <c r="Q503" s="210"/>
      <c r="R503" s="211"/>
      <c r="S503" s="212"/>
      <c r="T503" s="213"/>
      <c r="U503" s="45"/>
      <c r="V503" s="49"/>
      <c r="W503" s="49"/>
      <c r="X503" s="49"/>
      <c r="Y503" s="49"/>
      <c r="Z503" s="49"/>
      <c r="AA503" s="49"/>
      <c r="AB503" s="42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42"/>
      <c r="AQ503" s="42"/>
      <c r="AR503" s="42"/>
      <c r="AS503" s="42"/>
      <c r="AT503" s="42"/>
      <c r="AU503" s="42"/>
      <c r="AV503" s="214"/>
      <c r="AW503" s="214"/>
      <c r="AX503" s="214"/>
      <c r="AY503" s="214"/>
      <c r="AZ503" s="214"/>
      <c r="BA503" s="214"/>
      <c r="BB503" s="214"/>
      <c r="BC503" s="214"/>
    </row>
    <row r="504" ht="20.25" customHeight="1">
      <c r="B504" s="41"/>
      <c r="C504" s="42"/>
      <c r="D504" s="69"/>
      <c r="E504" s="44"/>
      <c r="F504" s="45"/>
      <c r="G504" s="201"/>
      <c r="H504" s="202"/>
      <c r="I504" s="203"/>
      <c r="J504" s="204"/>
      <c r="K504" s="46"/>
      <c r="L504" s="205"/>
      <c r="M504" s="206"/>
      <c r="N504" s="207"/>
      <c r="O504" s="208"/>
      <c r="P504" s="209"/>
      <c r="Q504" s="210"/>
      <c r="R504" s="211"/>
      <c r="S504" s="212"/>
      <c r="T504" s="213"/>
      <c r="U504" s="45"/>
      <c r="V504" s="49"/>
      <c r="W504" s="49"/>
      <c r="X504" s="49"/>
      <c r="Y504" s="49"/>
      <c r="Z504" s="49"/>
      <c r="AA504" s="49"/>
      <c r="AB504" s="42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42"/>
      <c r="AQ504" s="42"/>
      <c r="AR504" s="42"/>
      <c r="AS504" s="42"/>
      <c r="AT504" s="42"/>
      <c r="AU504" s="42"/>
      <c r="AV504" s="214"/>
      <c r="AW504" s="214"/>
      <c r="AX504" s="214"/>
      <c r="AY504" s="214"/>
      <c r="AZ504" s="214"/>
      <c r="BA504" s="214"/>
      <c r="BB504" s="214"/>
      <c r="BC504" s="214"/>
    </row>
    <row r="505" ht="20.25" customHeight="1">
      <c r="B505" s="41"/>
      <c r="C505" s="42"/>
      <c r="D505" s="69"/>
      <c r="E505" s="44"/>
      <c r="F505" s="45"/>
      <c r="G505" s="201"/>
      <c r="H505" s="202"/>
      <c r="I505" s="203"/>
      <c r="J505" s="204"/>
      <c r="K505" s="46"/>
      <c r="L505" s="205"/>
      <c r="M505" s="206"/>
      <c r="N505" s="207"/>
      <c r="O505" s="208"/>
      <c r="P505" s="209"/>
      <c r="Q505" s="210"/>
      <c r="R505" s="211"/>
      <c r="S505" s="212"/>
      <c r="T505" s="213"/>
      <c r="U505" s="45"/>
      <c r="V505" s="49"/>
      <c r="W505" s="49"/>
      <c r="X505" s="49"/>
      <c r="Y505" s="49"/>
      <c r="Z505" s="49"/>
      <c r="AA505" s="49"/>
      <c r="AB505" s="42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42"/>
      <c r="AQ505" s="42"/>
      <c r="AR505" s="42"/>
      <c r="AS505" s="42"/>
      <c r="AT505" s="42"/>
      <c r="AU505" s="42"/>
      <c r="AV505" s="214"/>
      <c r="AW505" s="214"/>
      <c r="AX505" s="214"/>
      <c r="AY505" s="214"/>
      <c r="AZ505" s="214"/>
      <c r="BA505" s="214"/>
      <c r="BB505" s="214"/>
      <c r="BC505" s="214"/>
    </row>
    <row r="506" ht="20.25" customHeight="1">
      <c r="B506" s="41"/>
      <c r="C506" s="42"/>
      <c r="D506" s="69"/>
      <c r="E506" s="44"/>
      <c r="F506" s="45"/>
      <c r="G506" s="201"/>
      <c r="H506" s="202"/>
      <c r="I506" s="203"/>
      <c r="J506" s="204"/>
      <c r="K506" s="46"/>
      <c r="L506" s="205"/>
      <c r="M506" s="206"/>
      <c r="N506" s="207"/>
      <c r="O506" s="208"/>
      <c r="P506" s="209"/>
      <c r="Q506" s="210"/>
      <c r="R506" s="211"/>
      <c r="S506" s="212"/>
      <c r="T506" s="213"/>
      <c r="U506" s="45"/>
      <c r="V506" s="49"/>
      <c r="W506" s="49"/>
      <c r="X506" s="49"/>
      <c r="Y506" s="49"/>
      <c r="Z506" s="49"/>
      <c r="AA506" s="49"/>
      <c r="AB506" s="42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42"/>
      <c r="AQ506" s="42"/>
      <c r="AR506" s="42"/>
      <c r="AS506" s="42"/>
      <c r="AT506" s="42"/>
      <c r="AU506" s="42"/>
      <c r="AV506" s="214"/>
      <c r="AW506" s="214"/>
      <c r="AX506" s="214"/>
      <c r="AY506" s="214"/>
      <c r="AZ506" s="214"/>
      <c r="BA506" s="214"/>
      <c r="BB506" s="214"/>
      <c r="BC506" s="214"/>
    </row>
    <row r="507" ht="20.25" customHeight="1">
      <c r="B507" s="41"/>
      <c r="C507" s="42"/>
      <c r="D507" s="69"/>
      <c r="E507" s="44"/>
      <c r="F507" s="45"/>
      <c r="G507" s="201"/>
      <c r="H507" s="202"/>
      <c r="I507" s="203"/>
      <c r="J507" s="204"/>
      <c r="K507" s="46"/>
      <c r="L507" s="205"/>
      <c r="M507" s="206"/>
      <c r="N507" s="207"/>
      <c r="O507" s="208"/>
      <c r="P507" s="209"/>
      <c r="Q507" s="210"/>
      <c r="R507" s="211"/>
      <c r="S507" s="212"/>
      <c r="T507" s="213"/>
      <c r="U507" s="45"/>
      <c r="V507" s="49"/>
      <c r="W507" s="49"/>
      <c r="X507" s="49"/>
      <c r="Y507" s="49"/>
      <c r="Z507" s="49"/>
      <c r="AA507" s="49"/>
      <c r="AB507" s="42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42"/>
      <c r="AQ507" s="42"/>
      <c r="AR507" s="42"/>
      <c r="AS507" s="42"/>
      <c r="AT507" s="42"/>
      <c r="AU507" s="42"/>
      <c r="AV507" s="214"/>
      <c r="AW507" s="214"/>
      <c r="AX507" s="214"/>
      <c r="AY507" s="214"/>
      <c r="AZ507" s="214"/>
      <c r="BA507" s="214"/>
      <c r="BB507" s="214"/>
      <c r="BC507" s="214"/>
    </row>
    <row r="508" ht="20.25" customHeight="1">
      <c r="B508" s="41"/>
      <c r="C508" s="42"/>
      <c r="D508" s="69"/>
      <c r="E508" s="44"/>
      <c r="F508" s="45"/>
      <c r="G508" s="201"/>
      <c r="H508" s="202"/>
      <c r="I508" s="203"/>
      <c r="J508" s="204"/>
      <c r="K508" s="46"/>
      <c r="L508" s="205"/>
      <c r="M508" s="206"/>
      <c r="N508" s="207"/>
      <c r="O508" s="208"/>
      <c r="P508" s="209"/>
      <c r="Q508" s="210"/>
      <c r="R508" s="211"/>
      <c r="S508" s="212"/>
      <c r="T508" s="213"/>
      <c r="U508" s="45"/>
      <c r="V508" s="49"/>
      <c r="W508" s="49"/>
      <c r="X508" s="49"/>
      <c r="Y508" s="49"/>
      <c r="Z508" s="49"/>
      <c r="AA508" s="49"/>
      <c r="AB508" s="42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42"/>
      <c r="AQ508" s="42"/>
      <c r="AR508" s="42"/>
      <c r="AS508" s="42"/>
      <c r="AT508" s="42"/>
      <c r="AU508" s="42"/>
      <c r="AV508" s="214"/>
      <c r="AW508" s="214"/>
      <c r="AX508" s="214"/>
      <c r="AY508" s="214"/>
      <c r="AZ508" s="214"/>
      <c r="BA508" s="214"/>
      <c r="BB508" s="214"/>
      <c r="BC508" s="214"/>
    </row>
    <row r="509" ht="20.25" customHeight="1">
      <c r="B509" s="41"/>
      <c r="C509" s="42"/>
      <c r="D509" s="69"/>
      <c r="E509" s="44"/>
      <c r="F509" s="45"/>
      <c r="G509" s="201"/>
      <c r="H509" s="202"/>
      <c r="I509" s="203"/>
      <c r="J509" s="204"/>
      <c r="K509" s="46"/>
      <c r="L509" s="205"/>
      <c r="M509" s="206"/>
      <c r="N509" s="207"/>
      <c r="O509" s="208"/>
      <c r="P509" s="209"/>
      <c r="Q509" s="210"/>
      <c r="R509" s="211"/>
      <c r="S509" s="212"/>
      <c r="T509" s="213"/>
      <c r="U509" s="45"/>
      <c r="V509" s="49"/>
      <c r="W509" s="49"/>
      <c r="X509" s="49"/>
      <c r="Y509" s="49"/>
      <c r="Z509" s="49"/>
      <c r="AA509" s="49"/>
      <c r="AB509" s="42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42"/>
      <c r="AQ509" s="42"/>
      <c r="AR509" s="42"/>
      <c r="AS509" s="42"/>
      <c r="AT509" s="42"/>
      <c r="AU509" s="42"/>
      <c r="AV509" s="214"/>
      <c r="AW509" s="214"/>
      <c r="AX509" s="214"/>
      <c r="AY509" s="214"/>
      <c r="AZ509" s="214"/>
      <c r="BA509" s="214"/>
      <c r="BB509" s="214"/>
      <c r="BC509" s="214"/>
    </row>
    <row r="510" ht="20.25" customHeight="1">
      <c r="B510" s="41"/>
      <c r="C510" s="42"/>
      <c r="D510" s="69"/>
      <c r="E510" s="44"/>
      <c r="F510" s="45"/>
      <c r="G510" s="201"/>
      <c r="H510" s="202"/>
      <c r="I510" s="203"/>
      <c r="J510" s="204"/>
      <c r="K510" s="46"/>
      <c r="L510" s="205"/>
      <c r="M510" s="206"/>
      <c r="N510" s="207"/>
      <c r="O510" s="208"/>
      <c r="P510" s="209"/>
      <c r="Q510" s="210"/>
      <c r="R510" s="211"/>
      <c r="S510" s="212"/>
      <c r="T510" s="213"/>
      <c r="U510" s="45"/>
      <c r="V510" s="49"/>
      <c r="W510" s="49"/>
      <c r="X510" s="49"/>
      <c r="Y510" s="49"/>
      <c r="Z510" s="49"/>
      <c r="AA510" s="49"/>
      <c r="AB510" s="42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42"/>
      <c r="AQ510" s="42"/>
      <c r="AR510" s="42"/>
      <c r="AS510" s="42"/>
      <c r="AT510" s="42"/>
      <c r="AU510" s="42"/>
      <c r="AV510" s="214"/>
      <c r="AW510" s="214"/>
      <c r="AX510" s="214"/>
      <c r="AY510" s="214"/>
      <c r="AZ510" s="214"/>
      <c r="BA510" s="214"/>
      <c r="BB510" s="214"/>
      <c r="BC510" s="214"/>
    </row>
    <row r="511" ht="20.25" customHeight="1">
      <c r="B511" s="41"/>
      <c r="C511" s="42"/>
      <c r="D511" s="69"/>
      <c r="E511" s="44"/>
      <c r="F511" s="45"/>
      <c r="G511" s="201"/>
      <c r="H511" s="202"/>
      <c r="I511" s="203"/>
      <c r="J511" s="204"/>
      <c r="K511" s="46"/>
      <c r="L511" s="205"/>
      <c r="M511" s="206"/>
      <c r="N511" s="207"/>
      <c r="O511" s="208"/>
      <c r="P511" s="209"/>
      <c r="Q511" s="210"/>
      <c r="R511" s="211"/>
      <c r="S511" s="212"/>
      <c r="T511" s="213"/>
      <c r="U511" s="45"/>
      <c r="V511" s="49"/>
      <c r="W511" s="49"/>
      <c r="X511" s="49"/>
      <c r="Y511" s="49"/>
      <c r="Z511" s="49"/>
      <c r="AA511" s="49"/>
      <c r="AB511" s="42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42"/>
      <c r="AQ511" s="42"/>
      <c r="AR511" s="42"/>
      <c r="AS511" s="42"/>
      <c r="AT511" s="42"/>
      <c r="AU511" s="42"/>
      <c r="AV511" s="214"/>
      <c r="AW511" s="214"/>
      <c r="AX511" s="214"/>
      <c r="AY511" s="214"/>
      <c r="AZ511" s="214"/>
      <c r="BA511" s="214"/>
      <c r="BB511" s="214"/>
      <c r="BC511" s="214"/>
    </row>
    <row r="512" ht="20.25" customHeight="1">
      <c r="B512" s="41"/>
      <c r="C512" s="42"/>
      <c r="D512" s="69"/>
      <c r="E512" s="44"/>
      <c r="F512" s="45"/>
      <c r="G512" s="201"/>
      <c r="H512" s="202"/>
      <c r="I512" s="203"/>
      <c r="J512" s="204"/>
      <c r="K512" s="46"/>
      <c r="L512" s="205"/>
      <c r="M512" s="206"/>
      <c r="N512" s="207"/>
      <c r="O512" s="208"/>
      <c r="P512" s="209"/>
      <c r="Q512" s="210"/>
      <c r="R512" s="211"/>
      <c r="S512" s="212"/>
      <c r="T512" s="213"/>
      <c r="U512" s="45"/>
      <c r="V512" s="49"/>
      <c r="W512" s="49"/>
      <c r="X512" s="49"/>
      <c r="Y512" s="49"/>
      <c r="Z512" s="49"/>
      <c r="AA512" s="49"/>
      <c r="AB512" s="42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42"/>
      <c r="AQ512" s="42"/>
      <c r="AR512" s="42"/>
      <c r="AS512" s="42"/>
      <c r="AT512" s="42"/>
      <c r="AU512" s="42"/>
      <c r="AV512" s="214"/>
      <c r="AW512" s="214"/>
      <c r="AX512" s="214"/>
      <c r="AY512" s="214"/>
      <c r="AZ512" s="214"/>
      <c r="BA512" s="214"/>
      <c r="BB512" s="214"/>
      <c r="BC512" s="214"/>
    </row>
    <row r="513" ht="20.25" customHeight="1">
      <c r="B513" s="41"/>
      <c r="C513" s="42"/>
      <c r="D513" s="69"/>
      <c r="E513" s="44"/>
      <c r="F513" s="45"/>
      <c r="G513" s="201"/>
      <c r="H513" s="202"/>
      <c r="I513" s="203"/>
      <c r="J513" s="204"/>
      <c r="K513" s="46"/>
      <c r="L513" s="205"/>
      <c r="M513" s="206"/>
      <c r="N513" s="207"/>
      <c r="O513" s="208"/>
      <c r="P513" s="209"/>
      <c r="Q513" s="210"/>
      <c r="R513" s="211"/>
      <c r="S513" s="212"/>
      <c r="T513" s="213"/>
      <c r="U513" s="45"/>
      <c r="V513" s="49"/>
      <c r="W513" s="49"/>
      <c r="X513" s="49"/>
      <c r="Y513" s="49"/>
      <c r="Z513" s="49"/>
      <c r="AA513" s="49"/>
      <c r="AB513" s="42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42"/>
      <c r="AQ513" s="42"/>
      <c r="AR513" s="42"/>
      <c r="AS513" s="42"/>
      <c r="AT513" s="42"/>
      <c r="AU513" s="42"/>
      <c r="AV513" s="214"/>
      <c r="AW513" s="214"/>
      <c r="AX513" s="214"/>
      <c r="AY513" s="214"/>
      <c r="AZ513" s="214"/>
      <c r="BA513" s="214"/>
      <c r="BB513" s="214"/>
      <c r="BC513" s="214"/>
    </row>
    <row r="514" ht="20.25" customHeight="1">
      <c r="B514" s="41"/>
      <c r="C514" s="42"/>
      <c r="D514" s="69"/>
      <c r="E514" s="44"/>
      <c r="F514" s="45"/>
      <c r="G514" s="201"/>
      <c r="H514" s="202"/>
      <c r="I514" s="203"/>
      <c r="J514" s="204"/>
      <c r="K514" s="46"/>
      <c r="L514" s="205"/>
      <c r="M514" s="206"/>
      <c r="N514" s="207"/>
      <c r="O514" s="208"/>
      <c r="P514" s="209"/>
      <c r="Q514" s="210"/>
      <c r="R514" s="211"/>
      <c r="S514" s="212"/>
      <c r="T514" s="213"/>
      <c r="U514" s="45"/>
      <c r="V514" s="49"/>
      <c r="W514" s="49"/>
      <c r="X514" s="49"/>
      <c r="Y514" s="49"/>
      <c r="Z514" s="49"/>
      <c r="AA514" s="49"/>
      <c r="AB514" s="42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42"/>
      <c r="AQ514" s="42"/>
      <c r="AR514" s="42"/>
      <c r="AS514" s="42"/>
      <c r="AT514" s="42"/>
      <c r="AU514" s="42"/>
      <c r="AV514" s="214"/>
      <c r="AW514" s="214"/>
      <c r="AX514" s="214"/>
      <c r="AY514" s="214"/>
      <c r="AZ514" s="214"/>
      <c r="BA514" s="214"/>
      <c r="BB514" s="214"/>
      <c r="BC514" s="214"/>
    </row>
    <row r="515" ht="20.25" customHeight="1">
      <c r="B515" s="41"/>
      <c r="C515" s="42"/>
      <c r="D515" s="69"/>
      <c r="E515" s="44"/>
      <c r="F515" s="45"/>
      <c r="G515" s="201"/>
      <c r="H515" s="202"/>
      <c r="I515" s="203"/>
      <c r="J515" s="204"/>
      <c r="K515" s="46"/>
      <c r="L515" s="205"/>
      <c r="M515" s="206"/>
      <c r="N515" s="207"/>
      <c r="O515" s="208"/>
      <c r="P515" s="209"/>
      <c r="Q515" s="210"/>
      <c r="R515" s="211"/>
      <c r="S515" s="212"/>
      <c r="T515" s="213"/>
      <c r="U515" s="45"/>
      <c r="V515" s="49"/>
      <c r="W515" s="49"/>
      <c r="X515" s="49"/>
      <c r="Y515" s="49"/>
      <c r="Z515" s="49"/>
      <c r="AA515" s="49"/>
      <c r="AB515" s="42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42"/>
      <c r="AQ515" s="42"/>
      <c r="AR515" s="42"/>
      <c r="AS515" s="42"/>
      <c r="AT515" s="42"/>
      <c r="AU515" s="42"/>
      <c r="AV515" s="214"/>
      <c r="AW515" s="214"/>
      <c r="AX515" s="214"/>
      <c r="AY515" s="214"/>
      <c r="AZ515" s="214"/>
      <c r="BA515" s="214"/>
      <c r="BB515" s="214"/>
      <c r="BC515" s="214"/>
    </row>
    <row r="516" ht="20.25" customHeight="1">
      <c r="B516" s="41"/>
      <c r="C516" s="42"/>
      <c r="D516" s="69"/>
      <c r="E516" s="44"/>
      <c r="F516" s="45"/>
      <c r="G516" s="201"/>
      <c r="H516" s="202"/>
      <c r="I516" s="203"/>
      <c r="J516" s="204"/>
      <c r="K516" s="46"/>
      <c r="L516" s="205"/>
      <c r="M516" s="206"/>
      <c r="N516" s="207"/>
      <c r="O516" s="208"/>
      <c r="P516" s="209"/>
      <c r="Q516" s="210"/>
      <c r="R516" s="211"/>
      <c r="S516" s="212"/>
      <c r="T516" s="213"/>
      <c r="U516" s="45"/>
      <c r="V516" s="49"/>
      <c r="W516" s="49"/>
      <c r="X516" s="49"/>
      <c r="Y516" s="49"/>
      <c r="Z516" s="49"/>
      <c r="AA516" s="49"/>
      <c r="AB516" s="42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42"/>
      <c r="AQ516" s="42"/>
      <c r="AR516" s="42"/>
      <c r="AS516" s="42"/>
      <c r="AT516" s="42"/>
      <c r="AU516" s="42"/>
      <c r="AV516" s="214"/>
      <c r="AW516" s="214"/>
      <c r="AX516" s="214"/>
      <c r="AY516" s="214"/>
      <c r="AZ516" s="214"/>
      <c r="BA516" s="214"/>
      <c r="BB516" s="214"/>
      <c r="BC516" s="214"/>
    </row>
    <row r="517" ht="20.25" customHeight="1">
      <c r="B517" s="41"/>
      <c r="C517" s="42"/>
      <c r="D517" s="69"/>
      <c r="E517" s="44"/>
      <c r="F517" s="45"/>
      <c r="G517" s="201"/>
      <c r="H517" s="202"/>
      <c r="I517" s="203"/>
      <c r="J517" s="204"/>
      <c r="K517" s="46"/>
      <c r="L517" s="205"/>
      <c r="M517" s="206"/>
      <c r="N517" s="207"/>
      <c r="O517" s="208"/>
      <c r="P517" s="209"/>
      <c r="Q517" s="210"/>
      <c r="R517" s="211"/>
      <c r="S517" s="212"/>
      <c r="T517" s="213"/>
      <c r="U517" s="45"/>
      <c r="V517" s="49"/>
      <c r="W517" s="49"/>
      <c r="X517" s="49"/>
      <c r="Y517" s="49"/>
      <c r="Z517" s="49"/>
      <c r="AA517" s="49"/>
      <c r="AB517" s="42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42"/>
      <c r="AQ517" s="42"/>
      <c r="AR517" s="42"/>
      <c r="AS517" s="42"/>
      <c r="AT517" s="42"/>
      <c r="AU517" s="42"/>
      <c r="AV517" s="214"/>
      <c r="AW517" s="214"/>
      <c r="AX517" s="214"/>
      <c r="AY517" s="214"/>
      <c r="AZ517" s="214"/>
      <c r="BA517" s="214"/>
      <c r="BB517" s="214"/>
      <c r="BC517" s="214"/>
    </row>
    <row r="518" ht="20.25" customHeight="1">
      <c r="B518" s="41"/>
      <c r="C518" s="42"/>
      <c r="D518" s="69"/>
      <c r="E518" s="44"/>
      <c r="F518" s="45"/>
      <c r="G518" s="201"/>
      <c r="H518" s="202"/>
      <c r="I518" s="203"/>
      <c r="J518" s="204"/>
      <c r="K518" s="46"/>
      <c r="L518" s="205"/>
      <c r="M518" s="206"/>
      <c r="N518" s="207"/>
      <c r="O518" s="208"/>
      <c r="P518" s="209"/>
      <c r="Q518" s="210"/>
      <c r="R518" s="211"/>
      <c r="S518" s="212"/>
      <c r="T518" s="213"/>
      <c r="U518" s="45"/>
      <c r="V518" s="49"/>
      <c r="W518" s="49"/>
      <c r="X518" s="49"/>
      <c r="Y518" s="49"/>
      <c r="Z518" s="49"/>
      <c r="AA518" s="49"/>
      <c r="AB518" s="42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42"/>
      <c r="AQ518" s="42"/>
      <c r="AR518" s="42"/>
      <c r="AS518" s="42"/>
      <c r="AT518" s="42"/>
      <c r="AU518" s="42"/>
      <c r="AV518" s="214"/>
      <c r="AW518" s="214"/>
      <c r="AX518" s="214"/>
      <c r="AY518" s="214"/>
      <c r="AZ518" s="214"/>
      <c r="BA518" s="214"/>
      <c r="BB518" s="214"/>
      <c r="BC518" s="214"/>
    </row>
    <row r="519" ht="20.25" customHeight="1">
      <c r="B519" s="41"/>
      <c r="C519" s="42"/>
      <c r="D519" s="69"/>
      <c r="E519" s="44"/>
      <c r="F519" s="45"/>
      <c r="G519" s="201"/>
      <c r="H519" s="202"/>
      <c r="I519" s="203"/>
      <c r="J519" s="204"/>
      <c r="K519" s="46"/>
      <c r="L519" s="205"/>
      <c r="M519" s="206"/>
      <c r="N519" s="207"/>
      <c r="O519" s="208"/>
      <c r="P519" s="209"/>
      <c r="Q519" s="210"/>
      <c r="R519" s="211"/>
      <c r="S519" s="212"/>
      <c r="T519" s="213"/>
      <c r="U519" s="45"/>
      <c r="V519" s="49"/>
      <c r="W519" s="49"/>
      <c r="X519" s="49"/>
      <c r="Y519" s="49"/>
      <c r="Z519" s="49"/>
      <c r="AA519" s="49"/>
      <c r="AB519" s="42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42"/>
      <c r="AQ519" s="42"/>
      <c r="AR519" s="42"/>
      <c r="AS519" s="42"/>
      <c r="AT519" s="42"/>
      <c r="AU519" s="42"/>
      <c r="AV519" s="214"/>
      <c r="AW519" s="214"/>
      <c r="AX519" s="214"/>
      <c r="AY519" s="214"/>
      <c r="AZ519" s="214"/>
      <c r="BA519" s="214"/>
      <c r="BB519" s="214"/>
      <c r="BC519" s="214"/>
    </row>
    <row r="520" ht="20.25" customHeight="1">
      <c r="B520" s="41"/>
      <c r="C520" s="42"/>
      <c r="D520" s="69"/>
      <c r="E520" s="44"/>
      <c r="F520" s="45"/>
      <c r="G520" s="201"/>
      <c r="H520" s="202"/>
      <c r="I520" s="203"/>
      <c r="J520" s="204"/>
      <c r="K520" s="46"/>
      <c r="L520" s="205"/>
      <c r="M520" s="206"/>
      <c r="N520" s="207"/>
      <c r="O520" s="208"/>
      <c r="P520" s="209"/>
      <c r="Q520" s="210"/>
      <c r="R520" s="211"/>
      <c r="S520" s="212"/>
      <c r="T520" s="213"/>
      <c r="U520" s="45"/>
      <c r="V520" s="49"/>
      <c r="W520" s="49"/>
      <c r="X520" s="49"/>
      <c r="Y520" s="49"/>
      <c r="Z520" s="49"/>
      <c r="AA520" s="49"/>
      <c r="AB520" s="42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42"/>
      <c r="AQ520" s="42"/>
      <c r="AR520" s="42"/>
      <c r="AS520" s="42"/>
      <c r="AT520" s="42"/>
      <c r="AU520" s="42"/>
      <c r="AV520" s="214"/>
      <c r="AW520" s="214"/>
      <c r="AX520" s="214"/>
      <c r="AY520" s="214"/>
      <c r="AZ520" s="214"/>
      <c r="BA520" s="214"/>
      <c r="BB520" s="214"/>
      <c r="BC520" s="214"/>
    </row>
    <row r="521" ht="20.25" customHeight="1">
      <c r="B521" s="41"/>
      <c r="C521" s="42"/>
      <c r="D521" s="69"/>
      <c r="E521" s="44"/>
      <c r="F521" s="45"/>
      <c r="G521" s="201"/>
      <c r="H521" s="202"/>
      <c r="I521" s="203"/>
      <c r="J521" s="204"/>
      <c r="K521" s="46"/>
      <c r="L521" s="205"/>
      <c r="M521" s="206"/>
      <c r="N521" s="207"/>
      <c r="O521" s="208"/>
      <c r="P521" s="209"/>
      <c r="Q521" s="210"/>
      <c r="R521" s="211"/>
      <c r="S521" s="212"/>
      <c r="T521" s="213"/>
      <c r="U521" s="45"/>
      <c r="V521" s="49"/>
      <c r="W521" s="49"/>
      <c r="X521" s="49"/>
      <c r="Y521" s="49"/>
      <c r="Z521" s="49"/>
      <c r="AA521" s="49"/>
      <c r="AB521" s="42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42"/>
      <c r="AQ521" s="42"/>
      <c r="AR521" s="42"/>
      <c r="AS521" s="42"/>
      <c r="AT521" s="42"/>
      <c r="AU521" s="42"/>
      <c r="AV521" s="214"/>
      <c r="AW521" s="214"/>
      <c r="AX521" s="214"/>
      <c r="AY521" s="214"/>
      <c r="AZ521" s="214"/>
      <c r="BA521" s="214"/>
      <c r="BB521" s="214"/>
      <c r="BC521" s="214"/>
    </row>
    <row r="522" ht="20.25" customHeight="1">
      <c r="B522" s="41"/>
      <c r="C522" s="42"/>
      <c r="D522" s="69"/>
      <c r="E522" s="44"/>
      <c r="F522" s="45"/>
      <c r="G522" s="201"/>
      <c r="H522" s="202"/>
      <c r="I522" s="203"/>
      <c r="J522" s="204"/>
      <c r="K522" s="46"/>
      <c r="L522" s="205"/>
      <c r="M522" s="206"/>
      <c r="N522" s="207"/>
      <c r="O522" s="208"/>
      <c r="P522" s="209"/>
      <c r="Q522" s="210"/>
      <c r="R522" s="211"/>
      <c r="S522" s="212"/>
      <c r="T522" s="213"/>
      <c r="U522" s="45"/>
      <c r="V522" s="49"/>
      <c r="W522" s="49"/>
      <c r="X522" s="49"/>
      <c r="Y522" s="49"/>
      <c r="Z522" s="49"/>
      <c r="AA522" s="49"/>
      <c r="AB522" s="42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42"/>
      <c r="AQ522" s="42"/>
      <c r="AR522" s="42"/>
      <c r="AS522" s="42"/>
      <c r="AT522" s="42"/>
      <c r="AU522" s="42"/>
      <c r="AV522" s="214"/>
      <c r="AW522" s="214"/>
      <c r="AX522" s="214"/>
      <c r="AY522" s="214"/>
      <c r="AZ522" s="214"/>
      <c r="BA522" s="214"/>
      <c r="BB522" s="214"/>
      <c r="BC522" s="214"/>
    </row>
    <row r="523" ht="20.25" customHeight="1">
      <c r="B523" s="41"/>
      <c r="C523" s="42"/>
      <c r="D523" s="69"/>
      <c r="E523" s="44"/>
      <c r="F523" s="45"/>
      <c r="G523" s="201"/>
      <c r="H523" s="202"/>
      <c r="I523" s="203"/>
      <c r="J523" s="204"/>
      <c r="K523" s="46"/>
      <c r="L523" s="205"/>
      <c r="M523" s="206"/>
      <c r="N523" s="207"/>
      <c r="O523" s="208"/>
      <c r="P523" s="209"/>
      <c r="Q523" s="210"/>
      <c r="R523" s="211"/>
      <c r="S523" s="212"/>
      <c r="T523" s="213"/>
      <c r="U523" s="45"/>
      <c r="V523" s="49"/>
      <c r="W523" s="49"/>
      <c r="X523" s="49"/>
      <c r="Y523" s="49"/>
      <c r="Z523" s="49"/>
      <c r="AA523" s="49"/>
      <c r="AB523" s="42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42"/>
      <c r="AQ523" s="42"/>
      <c r="AR523" s="42"/>
      <c r="AS523" s="42"/>
      <c r="AT523" s="42"/>
      <c r="AU523" s="42"/>
      <c r="AV523" s="214"/>
      <c r="AW523" s="214"/>
      <c r="AX523" s="214"/>
      <c r="AY523" s="214"/>
      <c r="AZ523" s="214"/>
      <c r="BA523" s="214"/>
      <c r="BB523" s="214"/>
      <c r="BC523" s="214"/>
    </row>
    <row r="524" ht="20.25" customHeight="1">
      <c r="B524" s="41"/>
      <c r="C524" s="42"/>
      <c r="D524" s="69"/>
      <c r="E524" s="44"/>
      <c r="F524" s="45"/>
      <c r="G524" s="201"/>
      <c r="H524" s="202"/>
      <c r="I524" s="203"/>
      <c r="J524" s="204"/>
      <c r="K524" s="46"/>
      <c r="L524" s="205"/>
      <c r="M524" s="206"/>
      <c r="N524" s="207"/>
      <c r="O524" s="208"/>
      <c r="P524" s="209"/>
      <c r="Q524" s="210"/>
      <c r="R524" s="211"/>
      <c r="S524" s="212"/>
      <c r="T524" s="213"/>
      <c r="U524" s="45"/>
      <c r="V524" s="49"/>
      <c r="W524" s="49"/>
      <c r="X524" s="49"/>
      <c r="Y524" s="49"/>
      <c r="Z524" s="49"/>
      <c r="AA524" s="49"/>
      <c r="AB524" s="42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42"/>
      <c r="AQ524" s="42"/>
      <c r="AR524" s="42"/>
      <c r="AS524" s="42"/>
      <c r="AT524" s="42"/>
      <c r="AU524" s="42"/>
      <c r="AV524" s="214"/>
      <c r="AW524" s="214"/>
      <c r="AX524" s="214"/>
      <c r="AY524" s="214"/>
      <c r="AZ524" s="214"/>
      <c r="BA524" s="214"/>
      <c r="BB524" s="214"/>
      <c r="BC524" s="214"/>
    </row>
    <row r="525" ht="20.25" customHeight="1">
      <c r="B525" s="41"/>
      <c r="C525" s="42"/>
      <c r="D525" s="69"/>
      <c r="E525" s="44"/>
      <c r="F525" s="45"/>
      <c r="G525" s="201"/>
      <c r="H525" s="202"/>
      <c r="I525" s="203"/>
      <c r="J525" s="204"/>
      <c r="K525" s="46"/>
      <c r="L525" s="205"/>
      <c r="M525" s="206"/>
      <c r="N525" s="207"/>
      <c r="O525" s="208"/>
      <c r="P525" s="209"/>
      <c r="Q525" s="210"/>
      <c r="R525" s="211"/>
      <c r="S525" s="212"/>
      <c r="T525" s="213"/>
      <c r="U525" s="45"/>
      <c r="V525" s="49"/>
      <c r="W525" s="49"/>
      <c r="X525" s="49"/>
      <c r="Y525" s="49"/>
      <c r="Z525" s="49"/>
      <c r="AA525" s="49"/>
      <c r="AB525" s="42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42"/>
      <c r="AQ525" s="42"/>
      <c r="AR525" s="42"/>
      <c r="AS525" s="42"/>
      <c r="AT525" s="42"/>
      <c r="AU525" s="42"/>
      <c r="AV525" s="214"/>
      <c r="AW525" s="214"/>
      <c r="AX525" s="214"/>
      <c r="AY525" s="214"/>
      <c r="AZ525" s="214"/>
      <c r="BA525" s="214"/>
      <c r="BB525" s="214"/>
      <c r="BC525" s="214"/>
    </row>
    <row r="526" ht="20.25" customHeight="1">
      <c r="B526" s="41"/>
      <c r="C526" s="42"/>
      <c r="D526" s="69"/>
      <c r="E526" s="44"/>
      <c r="F526" s="45"/>
      <c r="G526" s="201"/>
      <c r="H526" s="202"/>
      <c r="I526" s="203"/>
      <c r="J526" s="204"/>
      <c r="K526" s="46"/>
      <c r="L526" s="205"/>
      <c r="M526" s="206"/>
      <c r="N526" s="207"/>
      <c r="O526" s="208"/>
      <c r="P526" s="209"/>
      <c r="Q526" s="210"/>
      <c r="R526" s="211"/>
      <c r="S526" s="212"/>
      <c r="T526" s="213"/>
      <c r="U526" s="45"/>
      <c r="V526" s="49"/>
      <c r="W526" s="49"/>
      <c r="X526" s="49"/>
      <c r="Y526" s="49"/>
      <c r="Z526" s="49"/>
      <c r="AA526" s="49"/>
      <c r="AB526" s="42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42"/>
      <c r="AQ526" s="42"/>
      <c r="AR526" s="42"/>
      <c r="AS526" s="42"/>
      <c r="AT526" s="42"/>
      <c r="AU526" s="42"/>
      <c r="AV526" s="214"/>
      <c r="AW526" s="214"/>
      <c r="AX526" s="214"/>
      <c r="AY526" s="214"/>
      <c r="AZ526" s="214"/>
      <c r="BA526" s="214"/>
      <c r="BB526" s="214"/>
      <c r="BC526" s="214"/>
    </row>
    <row r="527" ht="20.25" customHeight="1">
      <c r="B527" s="41"/>
      <c r="C527" s="42"/>
      <c r="D527" s="69"/>
      <c r="E527" s="44"/>
      <c r="F527" s="45"/>
      <c r="G527" s="201"/>
      <c r="H527" s="202"/>
      <c r="I527" s="203"/>
      <c r="J527" s="204"/>
      <c r="K527" s="46"/>
      <c r="L527" s="205"/>
      <c r="M527" s="206"/>
      <c r="N527" s="207"/>
      <c r="O527" s="208"/>
      <c r="P527" s="209"/>
      <c r="Q527" s="210"/>
      <c r="R527" s="211"/>
      <c r="S527" s="212"/>
      <c r="T527" s="213"/>
      <c r="U527" s="45"/>
      <c r="V527" s="49"/>
      <c r="W527" s="49"/>
      <c r="X527" s="49"/>
      <c r="Y527" s="49"/>
      <c r="Z527" s="49"/>
      <c r="AA527" s="49"/>
      <c r="AB527" s="42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42"/>
      <c r="AQ527" s="42"/>
      <c r="AR527" s="42"/>
      <c r="AS527" s="42"/>
      <c r="AT527" s="42"/>
      <c r="AU527" s="42"/>
      <c r="AV527" s="214"/>
      <c r="AW527" s="214"/>
      <c r="AX527" s="214"/>
      <c r="AY527" s="214"/>
      <c r="AZ527" s="214"/>
      <c r="BA527" s="214"/>
      <c r="BB527" s="214"/>
      <c r="BC527" s="214"/>
    </row>
    <row r="528" ht="20.25" customHeight="1">
      <c r="B528" s="41"/>
      <c r="C528" s="42"/>
      <c r="D528" s="69"/>
      <c r="E528" s="44"/>
      <c r="F528" s="45"/>
      <c r="G528" s="201"/>
      <c r="H528" s="202"/>
      <c r="I528" s="203"/>
      <c r="J528" s="204"/>
      <c r="K528" s="46"/>
      <c r="L528" s="205"/>
      <c r="M528" s="206"/>
      <c r="N528" s="207"/>
      <c r="O528" s="208"/>
      <c r="P528" s="209"/>
      <c r="Q528" s="210"/>
      <c r="R528" s="211"/>
      <c r="S528" s="212"/>
      <c r="T528" s="213"/>
      <c r="U528" s="45"/>
      <c r="V528" s="49"/>
      <c r="W528" s="49"/>
      <c r="X528" s="49"/>
      <c r="Y528" s="49"/>
      <c r="Z528" s="49"/>
      <c r="AA528" s="49"/>
      <c r="AB528" s="42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42"/>
      <c r="AQ528" s="42"/>
      <c r="AR528" s="42"/>
      <c r="AS528" s="42"/>
      <c r="AT528" s="42"/>
      <c r="AU528" s="42"/>
      <c r="AV528" s="214"/>
      <c r="AW528" s="214"/>
      <c r="AX528" s="214"/>
      <c r="AY528" s="214"/>
      <c r="AZ528" s="214"/>
      <c r="BA528" s="214"/>
      <c r="BB528" s="214"/>
      <c r="BC528" s="214"/>
    </row>
    <row r="529" ht="20.25" customHeight="1">
      <c r="B529" s="41"/>
      <c r="C529" s="42"/>
      <c r="D529" s="69"/>
      <c r="E529" s="44"/>
      <c r="F529" s="45"/>
      <c r="G529" s="201"/>
      <c r="H529" s="202"/>
      <c r="I529" s="203"/>
      <c r="J529" s="204"/>
      <c r="K529" s="46"/>
      <c r="L529" s="205"/>
      <c r="M529" s="206"/>
      <c r="N529" s="207"/>
      <c r="O529" s="208"/>
      <c r="P529" s="209"/>
      <c r="Q529" s="210"/>
      <c r="R529" s="211"/>
      <c r="S529" s="212"/>
      <c r="T529" s="213"/>
      <c r="U529" s="45"/>
      <c r="V529" s="49"/>
      <c r="W529" s="49"/>
      <c r="X529" s="49"/>
      <c r="Y529" s="49"/>
      <c r="Z529" s="49"/>
      <c r="AA529" s="49"/>
      <c r="AB529" s="42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42"/>
      <c r="AQ529" s="42"/>
      <c r="AR529" s="42"/>
      <c r="AS529" s="42"/>
      <c r="AT529" s="42"/>
      <c r="AU529" s="42"/>
      <c r="AV529" s="214"/>
      <c r="AW529" s="214"/>
      <c r="AX529" s="214"/>
      <c r="AY529" s="214"/>
      <c r="AZ529" s="214"/>
      <c r="BA529" s="214"/>
      <c r="BB529" s="214"/>
      <c r="BC529" s="214"/>
    </row>
    <row r="530" ht="20.25" customHeight="1">
      <c r="B530" s="41"/>
      <c r="C530" s="42"/>
      <c r="D530" s="69"/>
      <c r="E530" s="44"/>
      <c r="F530" s="45"/>
      <c r="G530" s="201"/>
      <c r="H530" s="202"/>
      <c r="I530" s="203"/>
      <c r="J530" s="204"/>
      <c r="K530" s="46"/>
      <c r="L530" s="205"/>
      <c r="M530" s="206"/>
      <c r="N530" s="207"/>
      <c r="O530" s="208"/>
      <c r="P530" s="209"/>
      <c r="Q530" s="210"/>
      <c r="R530" s="211"/>
      <c r="S530" s="212"/>
      <c r="T530" s="213"/>
      <c r="U530" s="45"/>
      <c r="V530" s="49"/>
      <c r="W530" s="49"/>
      <c r="X530" s="49"/>
      <c r="Y530" s="49"/>
      <c r="Z530" s="49"/>
      <c r="AA530" s="49"/>
      <c r="AB530" s="42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42"/>
      <c r="AQ530" s="42"/>
      <c r="AR530" s="42"/>
      <c r="AS530" s="42"/>
      <c r="AT530" s="42"/>
      <c r="AU530" s="42"/>
      <c r="AV530" s="214"/>
      <c r="AW530" s="214"/>
      <c r="AX530" s="214"/>
      <c r="AY530" s="214"/>
      <c r="AZ530" s="214"/>
      <c r="BA530" s="214"/>
      <c r="BB530" s="214"/>
      <c r="BC530" s="214"/>
    </row>
    <row r="531" ht="20.25" customHeight="1">
      <c r="B531" s="41"/>
      <c r="C531" s="42"/>
      <c r="D531" s="69"/>
      <c r="E531" s="44"/>
      <c r="F531" s="45"/>
      <c r="G531" s="201"/>
      <c r="H531" s="202"/>
      <c r="I531" s="203"/>
      <c r="J531" s="204"/>
      <c r="K531" s="46"/>
      <c r="L531" s="205"/>
      <c r="M531" s="206"/>
      <c r="N531" s="207"/>
      <c r="O531" s="208"/>
      <c r="P531" s="209"/>
      <c r="Q531" s="210"/>
      <c r="R531" s="211"/>
      <c r="S531" s="212"/>
      <c r="T531" s="213"/>
      <c r="U531" s="45"/>
      <c r="V531" s="49"/>
      <c r="W531" s="49"/>
      <c r="X531" s="49"/>
      <c r="Y531" s="49"/>
      <c r="Z531" s="49"/>
      <c r="AA531" s="49"/>
      <c r="AB531" s="42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42"/>
      <c r="AQ531" s="42"/>
      <c r="AR531" s="42"/>
      <c r="AS531" s="42"/>
      <c r="AT531" s="42"/>
      <c r="AU531" s="42"/>
      <c r="AV531" s="214"/>
      <c r="AW531" s="214"/>
      <c r="AX531" s="214"/>
      <c r="AY531" s="214"/>
      <c r="AZ531" s="214"/>
      <c r="BA531" s="214"/>
      <c r="BB531" s="214"/>
      <c r="BC531" s="214"/>
    </row>
    <row r="532" ht="20.25" customHeight="1">
      <c r="B532" s="41"/>
      <c r="C532" s="42"/>
      <c r="D532" s="69"/>
      <c r="E532" s="44"/>
      <c r="F532" s="45"/>
      <c r="G532" s="201"/>
      <c r="H532" s="202"/>
      <c r="I532" s="203"/>
      <c r="J532" s="204"/>
      <c r="K532" s="46"/>
      <c r="L532" s="205"/>
      <c r="M532" s="206"/>
      <c r="N532" s="207"/>
      <c r="O532" s="208"/>
      <c r="P532" s="209"/>
      <c r="Q532" s="210"/>
      <c r="R532" s="211"/>
      <c r="S532" s="212"/>
      <c r="T532" s="213"/>
      <c r="U532" s="45"/>
      <c r="V532" s="49"/>
      <c r="W532" s="49"/>
      <c r="X532" s="49"/>
      <c r="Y532" s="49"/>
      <c r="Z532" s="49"/>
      <c r="AA532" s="49"/>
      <c r="AB532" s="42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42"/>
      <c r="AQ532" s="42"/>
      <c r="AR532" s="42"/>
      <c r="AS532" s="42"/>
      <c r="AT532" s="42"/>
      <c r="AU532" s="42"/>
      <c r="AV532" s="214"/>
      <c r="AW532" s="214"/>
      <c r="AX532" s="214"/>
      <c r="AY532" s="214"/>
      <c r="AZ532" s="214"/>
      <c r="BA532" s="214"/>
      <c r="BB532" s="214"/>
      <c r="BC532" s="214"/>
    </row>
    <row r="533" ht="20.25" customHeight="1">
      <c r="B533" s="41"/>
      <c r="C533" s="42"/>
      <c r="D533" s="69"/>
      <c r="E533" s="44"/>
      <c r="F533" s="45"/>
      <c r="G533" s="201"/>
      <c r="H533" s="202"/>
      <c r="I533" s="203"/>
      <c r="J533" s="204"/>
      <c r="K533" s="46"/>
      <c r="L533" s="205"/>
      <c r="M533" s="206"/>
      <c r="N533" s="207"/>
      <c r="O533" s="208"/>
      <c r="P533" s="209"/>
      <c r="Q533" s="210"/>
      <c r="R533" s="211"/>
      <c r="S533" s="212"/>
      <c r="T533" s="213"/>
      <c r="U533" s="45"/>
      <c r="V533" s="49"/>
      <c r="W533" s="49"/>
      <c r="X533" s="49"/>
      <c r="Y533" s="49"/>
      <c r="Z533" s="49"/>
      <c r="AA533" s="49"/>
      <c r="AB533" s="42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42"/>
      <c r="AQ533" s="42"/>
      <c r="AR533" s="42"/>
      <c r="AS533" s="42"/>
      <c r="AT533" s="42"/>
      <c r="AU533" s="42"/>
      <c r="AV533" s="214"/>
      <c r="AW533" s="214"/>
      <c r="AX533" s="214"/>
      <c r="AY533" s="214"/>
      <c r="AZ533" s="214"/>
      <c r="BA533" s="214"/>
      <c r="BB533" s="214"/>
      <c r="BC533" s="214"/>
    </row>
    <row r="534" ht="20.25" customHeight="1">
      <c r="B534" s="41"/>
      <c r="C534" s="42"/>
      <c r="D534" s="69"/>
      <c r="E534" s="44"/>
      <c r="F534" s="45"/>
      <c r="G534" s="201"/>
      <c r="H534" s="202"/>
      <c r="I534" s="203"/>
      <c r="J534" s="204"/>
      <c r="K534" s="46"/>
      <c r="L534" s="205"/>
      <c r="M534" s="206"/>
      <c r="N534" s="207"/>
      <c r="O534" s="208"/>
      <c r="P534" s="209"/>
      <c r="Q534" s="210"/>
      <c r="R534" s="211"/>
      <c r="S534" s="212"/>
      <c r="T534" s="213"/>
      <c r="U534" s="45"/>
      <c r="V534" s="49"/>
      <c r="W534" s="49"/>
      <c r="X534" s="49"/>
      <c r="Y534" s="49"/>
      <c r="Z534" s="49"/>
      <c r="AA534" s="49"/>
      <c r="AB534" s="42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42"/>
      <c r="AQ534" s="42"/>
      <c r="AR534" s="42"/>
      <c r="AS534" s="42"/>
      <c r="AT534" s="42"/>
      <c r="AU534" s="42"/>
      <c r="AV534" s="214"/>
      <c r="AW534" s="214"/>
      <c r="AX534" s="214"/>
      <c r="AY534" s="214"/>
      <c r="AZ534" s="214"/>
      <c r="BA534" s="214"/>
      <c r="BB534" s="214"/>
      <c r="BC534" s="214"/>
    </row>
    <row r="535" ht="20.25" customHeight="1">
      <c r="B535" s="41"/>
      <c r="C535" s="42"/>
      <c r="D535" s="69"/>
      <c r="E535" s="44"/>
      <c r="F535" s="45"/>
      <c r="G535" s="201"/>
      <c r="H535" s="202"/>
      <c r="I535" s="203"/>
      <c r="J535" s="204"/>
      <c r="K535" s="46"/>
      <c r="L535" s="205"/>
      <c r="M535" s="206"/>
      <c r="N535" s="207"/>
      <c r="O535" s="208"/>
      <c r="P535" s="209"/>
      <c r="Q535" s="210"/>
      <c r="R535" s="211"/>
      <c r="S535" s="212"/>
      <c r="T535" s="213"/>
      <c r="U535" s="45"/>
      <c r="V535" s="49"/>
      <c r="W535" s="49"/>
      <c r="X535" s="49"/>
      <c r="Y535" s="49"/>
      <c r="Z535" s="49"/>
      <c r="AA535" s="49"/>
      <c r="AB535" s="42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42"/>
      <c r="AQ535" s="42"/>
      <c r="AR535" s="42"/>
      <c r="AS535" s="42"/>
      <c r="AT535" s="42"/>
      <c r="AU535" s="42"/>
      <c r="AV535" s="214"/>
      <c r="AW535" s="214"/>
      <c r="AX535" s="214"/>
      <c r="AY535" s="214"/>
      <c r="AZ535" s="214"/>
      <c r="BA535" s="214"/>
      <c r="BB535" s="214"/>
      <c r="BC535" s="214"/>
    </row>
    <row r="536" ht="20.25" customHeight="1">
      <c r="B536" s="41"/>
      <c r="C536" s="42"/>
      <c r="D536" s="69"/>
      <c r="E536" s="44"/>
      <c r="F536" s="45"/>
      <c r="G536" s="201"/>
      <c r="H536" s="202"/>
      <c r="I536" s="203"/>
      <c r="J536" s="204"/>
      <c r="K536" s="46"/>
      <c r="L536" s="205"/>
      <c r="M536" s="206"/>
      <c r="N536" s="207"/>
      <c r="O536" s="208"/>
      <c r="P536" s="209"/>
      <c r="Q536" s="210"/>
      <c r="R536" s="211"/>
      <c r="S536" s="212"/>
      <c r="T536" s="213"/>
      <c r="U536" s="45"/>
      <c r="V536" s="49"/>
      <c r="W536" s="49"/>
      <c r="X536" s="49"/>
      <c r="Y536" s="49"/>
      <c r="Z536" s="49"/>
      <c r="AA536" s="49"/>
      <c r="AB536" s="42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42"/>
      <c r="AQ536" s="42"/>
      <c r="AR536" s="42"/>
      <c r="AS536" s="42"/>
      <c r="AT536" s="42"/>
      <c r="AU536" s="42"/>
      <c r="AV536" s="214"/>
      <c r="AW536" s="214"/>
      <c r="AX536" s="214"/>
      <c r="AY536" s="214"/>
      <c r="AZ536" s="214"/>
      <c r="BA536" s="214"/>
      <c r="BB536" s="214"/>
      <c r="BC536" s="214"/>
    </row>
    <row r="537" ht="20.25" customHeight="1">
      <c r="B537" s="41"/>
      <c r="C537" s="42"/>
      <c r="D537" s="69"/>
      <c r="E537" s="44"/>
      <c r="F537" s="45"/>
      <c r="G537" s="201"/>
      <c r="H537" s="202"/>
      <c r="I537" s="203"/>
      <c r="J537" s="204"/>
      <c r="K537" s="46"/>
      <c r="L537" s="205"/>
      <c r="M537" s="206"/>
      <c r="N537" s="207"/>
      <c r="O537" s="208"/>
      <c r="P537" s="209"/>
      <c r="Q537" s="210"/>
      <c r="R537" s="211"/>
      <c r="S537" s="212"/>
      <c r="T537" s="213"/>
      <c r="U537" s="45"/>
      <c r="V537" s="49"/>
      <c r="W537" s="49"/>
      <c r="X537" s="49"/>
      <c r="Y537" s="49"/>
      <c r="Z537" s="49"/>
      <c r="AA537" s="49"/>
      <c r="AB537" s="42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42"/>
      <c r="AQ537" s="42"/>
      <c r="AR537" s="42"/>
      <c r="AS537" s="42"/>
      <c r="AT537" s="42"/>
      <c r="AU537" s="42"/>
      <c r="AV537" s="214"/>
      <c r="AW537" s="214"/>
      <c r="AX537" s="214"/>
      <c r="AY537" s="214"/>
      <c r="AZ537" s="214"/>
      <c r="BA537" s="214"/>
      <c r="BB537" s="214"/>
      <c r="BC537" s="214"/>
    </row>
    <row r="538" ht="20.25" customHeight="1">
      <c r="B538" s="41"/>
      <c r="C538" s="42"/>
      <c r="D538" s="69"/>
      <c r="E538" s="44"/>
      <c r="F538" s="45"/>
      <c r="G538" s="201"/>
      <c r="H538" s="202"/>
      <c r="I538" s="203"/>
      <c r="J538" s="204"/>
      <c r="K538" s="46"/>
      <c r="L538" s="205"/>
      <c r="M538" s="206"/>
      <c r="N538" s="207"/>
      <c r="O538" s="208"/>
      <c r="P538" s="209"/>
      <c r="Q538" s="210"/>
      <c r="R538" s="211"/>
      <c r="S538" s="212"/>
      <c r="T538" s="213"/>
      <c r="U538" s="45"/>
      <c r="V538" s="49"/>
      <c r="W538" s="49"/>
      <c r="X538" s="49"/>
      <c r="Y538" s="49"/>
      <c r="Z538" s="49"/>
      <c r="AA538" s="49"/>
      <c r="AB538" s="42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42"/>
      <c r="AQ538" s="42"/>
      <c r="AR538" s="42"/>
      <c r="AS538" s="42"/>
      <c r="AT538" s="42"/>
      <c r="AU538" s="42"/>
      <c r="AV538" s="214"/>
      <c r="AW538" s="214"/>
      <c r="AX538" s="214"/>
      <c r="AY538" s="214"/>
      <c r="AZ538" s="214"/>
      <c r="BA538" s="214"/>
      <c r="BB538" s="214"/>
      <c r="BC538" s="214"/>
    </row>
    <row r="539" ht="20.25" customHeight="1">
      <c r="B539" s="41"/>
      <c r="C539" s="42"/>
      <c r="D539" s="69"/>
      <c r="E539" s="44"/>
      <c r="F539" s="45"/>
      <c r="G539" s="201"/>
      <c r="H539" s="202"/>
      <c r="I539" s="203"/>
      <c r="J539" s="204"/>
      <c r="K539" s="46"/>
      <c r="L539" s="205"/>
      <c r="M539" s="206"/>
      <c r="N539" s="207"/>
      <c r="O539" s="208"/>
      <c r="P539" s="209"/>
      <c r="Q539" s="210"/>
      <c r="R539" s="211"/>
      <c r="S539" s="212"/>
      <c r="T539" s="213"/>
      <c r="U539" s="45"/>
      <c r="V539" s="49"/>
      <c r="W539" s="49"/>
      <c r="X539" s="49"/>
      <c r="Y539" s="49"/>
      <c r="Z539" s="49"/>
      <c r="AA539" s="49"/>
      <c r="AB539" s="42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42"/>
      <c r="AQ539" s="42"/>
      <c r="AR539" s="42"/>
      <c r="AS539" s="42"/>
      <c r="AT539" s="42"/>
      <c r="AU539" s="42"/>
      <c r="AV539" s="214"/>
      <c r="AW539" s="214"/>
      <c r="AX539" s="214"/>
      <c r="AY539" s="214"/>
      <c r="AZ539" s="214"/>
      <c r="BA539" s="214"/>
      <c r="BB539" s="214"/>
      <c r="BC539" s="214"/>
    </row>
    <row r="540" ht="20.25" customHeight="1">
      <c r="B540" s="41"/>
      <c r="C540" s="42"/>
      <c r="D540" s="69"/>
      <c r="E540" s="44"/>
      <c r="F540" s="45"/>
      <c r="G540" s="201"/>
      <c r="H540" s="202"/>
      <c r="I540" s="203"/>
      <c r="J540" s="204"/>
      <c r="K540" s="46"/>
      <c r="L540" s="205"/>
      <c r="M540" s="206"/>
      <c r="N540" s="207"/>
      <c r="O540" s="208"/>
      <c r="P540" s="209"/>
      <c r="Q540" s="210"/>
      <c r="R540" s="211"/>
      <c r="S540" s="212"/>
      <c r="T540" s="213"/>
      <c r="U540" s="45"/>
      <c r="V540" s="49"/>
      <c r="W540" s="49"/>
      <c r="X540" s="49"/>
      <c r="Y540" s="49"/>
      <c r="Z540" s="49"/>
      <c r="AA540" s="49"/>
      <c r="AB540" s="42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42"/>
      <c r="AQ540" s="42"/>
      <c r="AR540" s="42"/>
      <c r="AS540" s="42"/>
      <c r="AT540" s="42"/>
      <c r="AU540" s="42"/>
      <c r="AV540" s="214"/>
      <c r="AW540" s="214"/>
      <c r="AX540" s="214"/>
      <c r="AY540" s="214"/>
      <c r="AZ540" s="214"/>
      <c r="BA540" s="214"/>
      <c r="BB540" s="214"/>
      <c r="BC540" s="214"/>
    </row>
    <row r="541" ht="20.25" customHeight="1">
      <c r="B541" s="41"/>
      <c r="C541" s="42"/>
      <c r="D541" s="69"/>
      <c r="E541" s="44"/>
      <c r="F541" s="45"/>
      <c r="G541" s="201"/>
      <c r="H541" s="202"/>
      <c r="I541" s="203"/>
      <c r="J541" s="204"/>
      <c r="K541" s="46"/>
      <c r="L541" s="205"/>
      <c r="M541" s="206"/>
      <c r="N541" s="207"/>
      <c r="O541" s="208"/>
      <c r="P541" s="209"/>
      <c r="Q541" s="210"/>
      <c r="R541" s="211"/>
      <c r="S541" s="212"/>
      <c r="T541" s="213"/>
      <c r="U541" s="45"/>
      <c r="V541" s="49"/>
      <c r="W541" s="49"/>
      <c r="X541" s="49"/>
      <c r="Y541" s="49"/>
      <c r="Z541" s="49"/>
      <c r="AA541" s="49"/>
      <c r="AB541" s="42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42"/>
      <c r="AQ541" s="42"/>
      <c r="AR541" s="42"/>
      <c r="AS541" s="42"/>
      <c r="AT541" s="42"/>
      <c r="AU541" s="42"/>
      <c r="AV541" s="214"/>
      <c r="AW541" s="214"/>
      <c r="AX541" s="214"/>
      <c r="AY541" s="214"/>
      <c r="AZ541" s="214"/>
      <c r="BA541" s="214"/>
      <c r="BB541" s="214"/>
      <c r="BC541" s="214"/>
    </row>
    <row r="542" ht="20.25" customHeight="1">
      <c r="B542" s="41"/>
      <c r="C542" s="42"/>
      <c r="D542" s="69"/>
      <c r="E542" s="44"/>
      <c r="F542" s="45"/>
      <c r="G542" s="201"/>
      <c r="H542" s="202"/>
      <c r="I542" s="203"/>
      <c r="J542" s="204"/>
      <c r="K542" s="46"/>
      <c r="L542" s="205"/>
      <c r="M542" s="206"/>
      <c r="N542" s="207"/>
      <c r="O542" s="208"/>
      <c r="P542" s="209"/>
      <c r="Q542" s="210"/>
      <c r="R542" s="211"/>
      <c r="S542" s="212"/>
      <c r="T542" s="213"/>
      <c r="U542" s="45"/>
      <c r="V542" s="49"/>
      <c r="W542" s="49"/>
      <c r="X542" s="49"/>
      <c r="Y542" s="49"/>
      <c r="Z542" s="49"/>
      <c r="AA542" s="49"/>
      <c r="AB542" s="42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42"/>
      <c r="AQ542" s="42"/>
      <c r="AR542" s="42"/>
      <c r="AS542" s="42"/>
      <c r="AT542" s="42"/>
      <c r="AU542" s="42"/>
      <c r="AV542" s="214"/>
      <c r="AW542" s="214"/>
      <c r="AX542" s="214"/>
      <c r="AY542" s="214"/>
      <c r="AZ542" s="214"/>
      <c r="BA542" s="214"/>
      <c r="BB542" s="214"/>
      <c r="BC542" s="214"/>
    </row>
    <row r="543" ht="20.25" customHeight="1">
      <c r="B543" s="41"/>
      <c r="C543" s="42"/>
      <c r="D543" s="69"/>
      <c r="E543" s="44"/>
      <c r="F543" s="45"/>
      <c r="G543" s="201"/>
      <c r="H543" s="202"/>
      <c r="I543" s="203"/>
      <c r="J543" s="204"/>
      <c r="K543" s="46"/>
      <c r="L543" s="205"/>
      <c r="M543" s="206"/>
      <c r="N543" s="207"/>
      <c r="O543" s="208"/>
      <c r="P543" s="209"/>
      <c r="Q543" s="210"/>
      <c r="R543" s="211"/>
      <c r="S543" s="212"/>
      <c r="T543" s="213"/>
      <c r="U543" s="45"/>
      <c r="V543" s="49"/>
      <c r="W543" s="49"/>
      <c r="X543" s="49"/>
      <c r="Y543" s="49"/>
      <c r="Z543" s="49"/>
      <c r="AA543" s="49"/>
      <c r="AB543" s="42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42"/>
      <c r="AQ543" s="42"/>
      <c r="AR543" s="42"/>
      <c r="AS543" s="42"/>
      <c r="AT543" s="42"/>
      <c r="AU543" s="42"/>
      <c r="AV543" s="214"/>
      <c r="AW543" s="214"/>
      <c r="AX543" s="214"/>
      <c r="AY543" s="214"/>
      <c r="AZ543" s="214"/>
      <c r="BA543" s="214"/>
      <c r="BB543" s="214"/>
      <c r="BC543" s="214"/>
    </row>
    <row r="544" ht="20.25" customHeight="1">
      <c r="B544" s="41"/>
      <c r="C544" s="42"/>
      <c r="D544" s="69"/>
      <c r="E544" s="44"/>
      <c r="F544" s="45"/>
      <c r="G544" s="201"/>
      <c r="H544" s="202"/>
      <c r="I544" s="203"/>
      <c r="J544" s="204"/>
      <c r="K544" s="46"/>
      <c r="L544" s="205"/>
      <c r="M544" s="206"/>
      <c r="N544" s="207"/>
      <c r="O544" s="208"/>
      <c r="P544" s="209"/>
      <c r="Q544" s="210"/>
      <c r="R544" s="211"/>
      <c r="S544" s="212"/>
      <c r="T544" s="213"/>
      <c r="U544" s="45"/>
      <c r="V544" s="49"/>
      <c r="W544" s="49"/>
      <c r="X544" s="49"/>
      <c r="Y544" s="49"/>
      <c r="Z544" s="49"/>
      <c r="AA544" s="49"/>
      <c r="AB544" s="42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42"/>
      <c r="AQ544" s="42"/>
      <c r="AR544" s="42"/>
      <c r="AS544" s="42"/>
      <c r="AT544" s="42"/>
      <c r="AU544" s="42"/>
      <c r="AV544" s="214"/>
      <c r="AW544" s="214"/>
      <c r="AX544" s="214"/>
      <c r="AY544" s="214"/>
      <c r="AZ544" s="214"/>
      <c r="BA544" s="214"/>
      <c r="BB544" s="214"/>
      <c r="BC544" s="214"/>
    </row>
    <row r="545" ht="20.25" customHeight="1">
      <c r="B545" s="41"/>
      <c r="C545" s="42"/>
      <c r="D545" s="69"/>
      <c r="E545" s="44"/>
      <c r="F545" s="45"/>
      <c r="G545" s="201"/>
      <c r="H545" s="202"/>
      <c r="I545" s="203"/>
      <c r="J545" s="204"/>
      <c r="K545" s="46"/>
      <c r="L545" s="205"/>
      <c r="M545" s="206"/>
      <c r="N545" s="207"/>
      <c r="O545" s="208"/>
      <c r="P545" s="209"/>
      <c r="Q545" s="210"/>
      <c r="R545" s="211"/>
      <c r="S545" s="212"/>
      <c r="T545" s="213"/>
      <c r="U545" s="45"/>
      <c r="V545" s="49"/>
      <c r="W545" s="49"/>
      <c r="X545" s="49"/>
      <c r="Y545" s="49"/>
      <c r="Z545" s="49"/>
      <c r="AA545" s="49"/>
      <c r="AB545" s="42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42"/>
      <c r="AQ545" s="42"/>
      <c r="AR545" s="42"/>
      <c r="AS545" s="42"/>
      <c r="AT545" s="42"/>
      <c r="AU545" s="42"/>
      <c r="AV545" s="214"/>
      <c r="AW545" s="214"/>
      <c r="AX545" s="214"/>
      <c r="AY545" s="214"/>
      <c r="AZ545" s="214"/>
      <c r="BA545" s="214"/>
      <c r="BB545" s="214"/>
      <c r="BC545" s="214"/>
    </row>
    <row r="546" ht="20.25" customHeight="1">
      <c r="B546" s="41"/>
      <c r="C546" s="42"/>
      <c r="D546" s="69"/>
      <c r="E546" s="44"/>
      <c r="F546" s="45"/>
      <c r="G546" s="201"/>
      <c r="H546" s="202"/>
      <c r="I546" s="203"/>
      <c r="J546" s="204"/>
      <c r="K546" s="46"/>
      <c r="L546" s="205"/>
      <c r="M546" s="206"/>
      <c r="N546" s="207"/>
      <c r="O546" s="208"/>
      <c r="P546" s="209"/>
      <c r="Q546" s="210"/>
      <c r="R546" s="211"/>
      <c r="S546" s="212"/>
      <c r="T546" s="213"/>
      <c r="U546" s="45"/>
      <c r="V546" s="49"/>
      <c r="W546" s="49"/>
      <c r="X546" s="49"/>
      <c r="Y546" s="49"/>
      <c r="Z546" s="49"/>
      <c r="AA546" s="49"/>
      <c r="AB546" s="42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42"/>
      <c r="AQ546" s="42"/>
      <c r="AR546" s="42"/>
      <c r="AS546" s="42"/>
      <c r="AT546" s="42"/>
      <c r="AU546" s="42"/>
      <c r="AV546" s="214"/>
      <c r="AW546" s="214"/>
      <c r="AX546" s="214"/>
      <c r="AY546" s="214"/>
      <c r="AZ546" s="214"/>
      <c r="BA546" s="214"/>
      <c r="BB546" s="214"/>
      <c r="BC546" s="214"/>
    </row>
    <row r="547" ht="20.25" customHeight="1">
      <c r="B547" s="41"/>
      <c r="C547" s="42"/>
      <c r="D547" s="69"/>
      <c r="E547" s="44"/>
      <c r="F547" s="45"/>
      <c r="G547" s="201"/>
      <c r="H547" s="202"/>
      <c r="I547" s="203"/>
      <c r="J547" s="204"/>
      <c r="K547" s="46"/>
      <c r="L547" s="205"/>
      <c r="M547" s="206"/>
      <c r="N547" s="207"/>
      <c r="O547" s="208"/>
      <c r="P547" s="209"/>
      <c r="Q547" s="210"/>
      <c r="R547" s="211"/>
      <c r="S547" s="212"/>
      <c r="T547" s="213"/>
      <c r="U547" s="45"/>
      <c r="V547" s="49"/>
      <c r="W547" s="49"/>
      <c r="X547" s="49"/>
      <c r="Y547" s="49"/>
      <c r="Z547" s="49"/>
      <c r="AA547" s="49"/>
      <c r="AB547" s="42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42"/>
      <c r="AQ547" s="42"/>
      <c r="AR547" s="42"/>
      <c r="AS547" s="42"/>
      <c r="AT547" s="42"/>
      <c r="AU547" s="42"/>
      <c r="AV547" s="214"/>
      <c r="AW547" s="214"/>
      <c r="AX547" s="214"/>
      <c r="AY547" s="214"/>
      <c r="AZ547" s="214"/>
      <c r="BA547" s="214"/>
      <c r="BB547" s="214"/>
      <c r="BC547" s="214"/>
    </row>
    <row r="548" ht="20.25" customHeight="1">
      <c r="B548" s="41"/>
      <c r="C548" s="42"/>
      <c r="D548" s="69"/>
      <c r="E548" s="44"/>
      <c r="F548" s="45"/>
      <c r="G548" s="201"/>
      <c r="H548" s="202"/>
      <c r="I548" s="203"/>
      <c r="J548" s="204"/>
      <c r="K548" s="46"/>
      <c r="L548" s="205"/>
      <c r="M548" s="206"/>
      <c r="N548" s="207"/>
      <c r="O548" s="208"/>
      <c r="P548" s="209"/>
      <c r="Q548" s="210"/>
      <c r="R548" s="211"/>
      <c r="S548" s="212"/>
      <c r="T548" s="213"/>
      <c r="U548" s="45"/>
      <c r="V548" s="49"/>
      <c r="W548" s="49"/>
      <c r="X548" s="49"/>
      <c r="Y548" s="49"/>
      <c r="Z548" s="49"/>
      <c r="AA548" s="49"/>
      <c r="AB548" s="42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42"/>
      <c r="AQ548" s="42"/>
      <c r="AR548" s="42"/>
      <c r="AS548" s="42"/>
      <c r="AT548" s="42"/>
      <c r="AU548" s="42"/>
      <c r="AV548" s="214"/>
      <c r="AW548" s="214"/>
      <c r="AX548" s="214"/>
      <c r="AY548" s="214"/>
      <c r="AZ548" s="214"/>
      <c r="BA548" s="214"/>
      <c r="BB548" s="214"/>
      <c r="BC548" s="214"/>
    </row>
    <row r="549" ht="20.25" customHeight="1">
      <c r="B549" s="41"/>
      <c r="C549" s="42"/>
      <c r="D549" s="69"/>
      <c r="E549" s="44"/>
      <c r="F549" s="45"/>
      <c r="G549" s="201"/>
      <c r="H549" s="202"/>
      <c r="I549" s="203"/>
      <c r="J549" s="204"/>
      <c r="K549" s="46"/>
      <c r="L549" s="205"/>
      <c r="M549" s="206"/>
      <c r="N549" s="207"/>
      <c r="O549" s="208"/>
      <c r="P549" s="209"/>
      <c r="Q549" s="210"/>
      <c r="R549" s="211"/>
      <c r="S549" s="212"/>
      <c r="T549" s="213"/>
      <c r="U549" s="45"/>
      <c r="V549" s="49"/>
      <c r="W549" s="49"/>
      <c r="X549" s="49"/>
      <c r="Y549" s="49"/>
      <c r="Z549" s="49"/>
      <c r="AA549" s="49"/>
      <c r="AB549" s="42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42"/>
      <c r="AQ549" s="42"/>
      <c r="AR549" s="42"/>
      <c r="AS549" s="42"/>
      <c r="AT549" s="42"/>
      <c r="AU549" s="42"/>
      <c r="AV549" s="214"/>
      <c r="AW549" s="214"/>
      <c r="AX549" s="214"/>
      <c r="AY549" s="214"/>
      <c r="AZ549" s="214"/>
      <c r="BA549" s="214"/>
      <c r="BB549" s="214"/>
      <c r="BC549" s="214"/>
    </row>
    <row r="550" ht="20.25" customHeight="1">
      <c r="B550" s="41"/>
      <c r="C550" s="42"/>
      <c r="D550" s="69"/>
      <c r="E550" s="44"/>
      <c r="F550" s="45"/>
      <c r="G550" s="201"/>
      <c r="H550" s="202"/>
      <c r="I550" s="203"/>
      <c r="J550" s="204"/>
      <c r="K550" s="46"/>
      <c r="L550" s="205"/>
      <c r="M550" s="206"/>
      <c r="N550" s="207"/>
      <c r="O550" s="208"/>
      <c r="P550" s="209"/>
      <c r="Q550" s="210"/>
      <c r="R550" s="211"/>
      <c r="S550" s="212"/>
      <c r="T550" s="213"/>
      <c r="U550" s="45"/>
      <c r="V550" s="49"/>
      <c r="W550" s="49"/>
      <c r="X550" s="49"/>
      <c r="Y550" s="49"/>
      <c r="Z550" s="49"/>
      <c r="AA550" s="49"/>
      <c r="AB550" s="42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42"/>
      <c r="AQ550" s="42"/>
      <c r="AR550" s="42"/>
      <c r="AS550" s="42"/>
      <c r="AT550" s="42"/>
      <c r="AU550" s="42"/>
      <c r="AV550" s="214"/>
      <c r="AW550" s="214"/>
      <c r="AX550" s="214"/>
      <c r="AY550" s="214"/>
      <c r="AZ550" s="214"/>
      <c r="BA550" s="214"/>
      <c r="BB550" s="214"/>
      <c r="BC550" s="214"/>
    </row>
    <row r="551" ht="20.25" customHeight="1">
      <c r="B551" s="41"/>
      <c r="C551" s="42"/>
      <c r="D551" s="69"/>
      <c r="E551" s="44"/>
      <c r="F551" s="45"/>
      <c r="G551" s="201"/>
      <c r="H551" s="202"/>
      <c r="I551" s="203"/>
      <c r="J551" s="204"/>
      <c r="K551" s="46"/>
      <c r="L551" s="205"/>
      <c r="M551" s="206"/>
      <c r="N551" s="207"/>
      <c r="O551" s="208"/>
      <c r="P551" s="209"/>
      <c r="Q551" s="210"/>
      <c r="R551" s="211"/>
      <c r="S551" s="212"/>
      <c r="T551" s="213"/>
      <c r="U551" s="45"/>
      <c r="V551" s="49"/>
      <c r="W551" s="49"/>
      <c r="X551" s="49"/>
      <c r="Y551" s="49"/>
      <c r="Z551" s="49"/>
      <c r="AA551" s="49"/>
      <c r="AB551" s="42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42"/>
      <c r="AQ551" s="42"/>
      <c r="AR551" s="42"/>
      <c r="AS551" s="42"/>
      <c r="AT551" s="42"/>
      <c r="AU551" s="42"/>
      <c r="AV551" s="214"/>
      <c r="AW551" s="214"/>
      <c r="AX551" s="214"/>
      <c r="AY551" s="214"/>
      <c r="AZ551" s="214"/>
      <c r="BA551" s="214"/>
      <c r="BB551" s="214"/>
      <c r="BC551" s="214"/>
    </row>
    <row r="552" ht="20.25" customHeight="1">
      <c r="B552" s="41"/>
      <c r="C552" s="42"/>
      <c r="D552" s="69"/>
      <c r="E552" s="44"/>
      <c r="F552" s="45"/>
      <c r="G552" s="201"/>
      <c r="H552" s="202"/>
      <c r="I552" s="203"/>
      <c r="J552" s="204"/>
      <c r="K552" s="46"/>
      <c r="L552" s="205"/>
      <c r="M552" s="206"/>
      <c r="N552" s="207"/>
      <c r="O552" s="208"/>
      <c r="P552" s="209"/>
      <c r="Q552" s="210"/>
      <c r="R552" s="211"/>
      <c r="S552" s="212"/>
      <c r="T552" s="213"/>
      <c r="U552" s="45"/>
      <c r="V552" s="49"/>
      <c r="W552" s="49"/>
      <c r="X552" s="49"/>
      <c r="Y552" s="49"/>
      <c r="Z552" s="49"/>
      <c r="AA552" s="49"/>
      <c r="AB552" s="42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42"/>
      <c r="AQ552" s="42"/>
      <c r="AR552" s="42"/>
      <c r="AS552" s="42"/>
      <c r="AT552" s="42"/>
      <c r="AU552" s="42"/>
      <c r="AV552" s="214"/>
      <c r="AW552" s="214"/>
      <c r="AX552" s="214"/>
      <c r="AY552" s="214"/>
      <c r="AZ552" s="214"/>
      <c r="BA552" s="214"/>
      <c r="BB552" s="214"/>
      <c r="BC552" s="214"/>
    </row>
    <row r="553" ht="20.25" customHeight="1">
      <c r="B553" s="41"/>
      <c r="C553" s="42"/>
      <c r="D553" s="69"/>
      <c r="E553" s="44"/>
      <c r="F553" s="45"/>
      <c r="G553" s="201"/>
      <c r="H553" s="202"/>
      <c r="I553" s="203"/>
      <c r="J553" s="204"/>
      <c r="K553" s="46"/>
      <c r="L553" s="205"/>
      <c r="M553" s="206"/>
      <c r="N553" s="207"/>
      <c r="O553" s="208"/>
      <c r="P553" s="209"/>
      <c r="Q553" s="210"/>
      <c r="R553" s="211"/>
      <c r="S553" s="212"/>
      <c r="T553" s="213"/>
      <c r="U553" s="45"/>
      <c r="V553" s="49"/>
      <c r="W553" s="49"/>
      <c r="X553" s="49"/>
      <c r="Y553" s="49"/>
      <c r="Z553" s="49"/>
      <c r="AA553" s="49"/>
      <c r="AB553" s="42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42"/>
      <c r="AQ553" s="42"/>
      <c r="AR553" s="42"/>
      <c r="AS553" s="42"/>
      <c r="AT553" s="42"/>
      <c r="AU553" s="42"/>
      <c r="AV553" s="214"/>
      <c r="AW553" s="214"/>
      <c r="AX553" s="214"/>
      <c r="AY553" s="214"/>
      <c r="AZ553" s="214"/>
      <c r="BA553" s="214"/>
      <c r="BB553" s="214"/>
      <c r="BC553" s="214"/>
    </row>
    <row r="554" ht="20.25" customHeight="1">
      <c r="B554" s="41"/>
      <c r="C554" s="42"/>
      <c r="D554" s="69"/>
      <c r="E554" s="44"/>
      <c r="F554" s="45"/>
      <c r="G554" s="201"/>
      <c r="H554" s="202"/>
      <c r="I554" s="203"/>
      <c r="J554" s="204"/>
      <c r="K554" s="46"/>
      <c r="L554" s="205"/>
      <c r="M554" s="206"/>
      <c r="N554" s="207"/>
      <c r="O554" s="208"/>
      <c r="P554" s="209"/>
      <c r="Q554" s="210"/>
      <c r="R554" s="211"/>
      <c r="S554" s="212"/>
      <c r="T554" s="213"/>
      <c r="U554" s="45"/>
      <c r="V554" s="49"/>
      <c r="W554" s="49"/>
      <c r="X554" s="49"/>
      <c r="Y554" s="49"/>
      <c r="Z554" s="49"/>
      <c r="AA554" s="49"/>
      <c r="AB554" s="42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42"/>
      <c r="AQ554" s="42"/>
      <c r="AR554" s="42"/>
      <c r="AS554" s="42"/>
      <c r="AT554" s="42"/>
      <c r="AU554" s="42"/>
      <c r="AV554" s="214"/>
      <c r="AW554" s="214"/>
      <c r="AX554" s="214"/>
      <c r="AY554" s="214"/>
      <c r="AZ554" s="214"/>
      <c r="BA554" s="214"/>
      <c r="BB554" s="214"/>
      <c r="BC554" s="214"/>
    </row>
    <row r="555" ht="20.25" customHeight="1">
      <c r="B555" s="41"/>
      <c r="C555" s="42"/>
      <c r="D555" s="69"/>
      <c r="E555" s="44"/>
      <c r="F555" s="45"/>
      <c r="G555" s="201"/>
      <c r="H555" s="202"/>
      <c r="I555" s="203"/>
      <c r="J555" s="204"/>
      <c r="K555" s="46"/>
      <c r="L555" s="205"/>
      <c r="M555" s="206"/>
      <c r="N555" s="207"/>
      <c r="O555" s="208"/>
      <c r="P555" s="209"/>
      <c r="Q555" s="210"/>
      <c r="R555" s="211"/>
      <c r="S555" s="212"/>
      <c r="T555" s="213"/>
      <c r="U555" s="45"/>
      <c r="V555" s="49"/>
      <c r="W555" s="49"/>
      <c r="X555" s="49"/>
      <c r="Y555" s="49"/>
      <c r="Z555" s="49"/>
      <c r="AA555" s="49"/>
      <c r="AB555" s="42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42"/>
      <c r="AQ555" s="42"/>
      <c r="AR555" s="42"/>
      <c r="AS555" s="42"/>
      <c r="AT555" s="42"/>
      <c r="AU555" s="42"/>
      <c r="AV555" s="214"/>
      <c r="AW555" s="214"/>
      <c r="AX555" s="214"/>
      <c r="AY555" s="214"/>
      <c r="AZ555" s="214"/>
      <c r="BA555" s="214"/>
      <c r="BB555" s="214"/>
      <c r="BC555" s="214"/>
    </row>
    <row r="556" ht="20.25" customHeight="1">
      <c r="B556" s="41"/>
      <c r="C556" s="42"/>
      <c r="D556" s="69"/>
      <c r="E556" s="44"/>
      <c r="F556" s="45"/>
      <c r="G556" s="201"/>
      <c r="H556" s="202"/>
      <c r="I556" s="203"/>
      <c r="J556" s="204"/>
      <c r="K556" s="46"/>
      <c r="L556" s="205"/>
      <c r="M556" s="206"/>
      <c r="N556" s="207"/>
      <c r="O556" s="208"/>
      <c r="P556" s="209"/>
      <c r="Q556" s="210"/>
      <c r="R556" s="211"/>
      <c r="S556" s="212"/>
      <c r="T556" s="213"/>
      <c r="U556" s="45"/>
      <c r="V556" s="49"/>
      <c r="W556" s="49"/>
      <c r="X556" s="49"/>
      <c r="Y556" s="49"/>
      <c r="Z556" s="49"/>
      <c r="AA556" s="49"/>
      <c r="AB556" s="42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42"/>
      <c r="AQ556" s="42"/>
      <c r="AR556" s="42"/>
      <c r="AS556" s="42"/>
      <c r="AT556" s="42"/>
      <c r="AU556" s="42"/>
      <c r="AV556" s="214"/>
      <c r="AW556" s="214"/>
      <c r="AX556" s="214"/>
      <c r="AY556" s="214"/>
      <c r="AZ556" s="214"/>
      <c r="BA556" s="214"/>
      <c r="BB556" s="214"/>
      <c r="BC556" s="214"/>
    </row>
    <row r="557" ht="20.25" customHeight="1">
      <c r="B557" s="41"/>
      <c r="C557" s="42"/>
      <c r="D557" s="69"/>
      <c r="E557" s="44"/>
      <c r="F557" s="45"/>
      <c r="G557" s="201"/>
      <c r="H557" s="202"/>
      <c r="I557" s="203"/>
      <c r="J557" s="204"/>
      <c r="K557" s="46"/>
      <c r="L557" s="205"/>
      <c r="M557" s="206"/>
      <c r="N557" s="207"/>
      <c r="O557" s="208"/>
      <c r="P557" s="209"/>
      <c r="Q557" s="210"/>
      <c r="R557" s="211"/>
      <c r="S557" s="212"/>
      <c r="T557" s="213"/>
      <c r="U557" s="45"/>
      <c r="V557" s="49"/>
      <c r="W557" s="49"/>
      <c r="X557" s="49"/>
      <c r="Y557" s="49"/>
      <c r="Z557" s="49"/>
      <c r="AA557" s="49"/>
      <c r="AB557" s="42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42"/>
      <c r="AQ557" s="42"/>
      <c r="AR557" s="42"/>
      <c r="AS557" s="42"/>
      <c r="AT557" s="42"/>
      <c r="AU557" s="42"/>
      <c r="AV557" s="214"/>
      <c r="AW557" s="214"/>
      <c r="AX557" s="214"/>
      <c r="AY557" s="214"/>
      <c r="AZ557" s="214"/>
      <c r="BA557" s="214"/>
      <c r="BB557" s="214"/>
      <c r="BC557" s="214"/>
    </row>
    <row r="558" ht="20.25" customHeight="1">
      <c r="B558" s="41"/>
      <c r="C558" s="42"/>
      <c r="D558" s="69"/>
      <c r="E558" s="44"/>
      <c r="F558" s="45"/>
      <c r="G558" s="201"/>
      <c r="H558" s="202"/>
      <c r="I558" s="203"/>
      <c r="J558" s="204"/>
      <c r="K558" s="46"/>
      <c r="L558" s="205"/>
      <c r="M558" s="206"/>
      <c r="N558" s="207"/>
      <c r="O558" s="208"/>
      <c r="P558" s="209"/>
      <c r="Q558" s="210"/>
      <c r="R558" s="211"/>
      <c r="S558" s="212"/>
      <c r="T558" s="213"/>
      <c r="U558" s="45"/>
      <c r="V558" s="49"/>
      <c r="W558" s="49"/>
      <c r="X558" s="49"/>
      <c r="Y558" s="49"/>
      <c r="Z558" s="49"/>
      <c r="AA558" s="49"/>
      <c r="AB558" s="42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42"/>
      <c r="AQ558" s="42"/>
      <c r="AR558" s="42"/>
      <c r="AS558" s="42"/>
      <c r="AT558" s="42"/>
      <c r="AU558" s="42"/>
      <c r="AV558" s="214"/>
      <c r="AW558" s="214"/>
      <c r="AX558" s="214"/>
      <c r="AY558" s="214"/>
      <c r="AZ558" s="214"/>
      <c r="BA558" s="214"/>
      <c r="BB558" s="214"/>
      <c r="BC558" s="214"/>
    </row>
    <row r="559" ht="20.25" customHeight="1">
      <c r="B559" s="41"/>
      <c r="C559" s="42"/>
      <c r="D559" s="69"/>
      <c r="E559" s="44"/>
      <c r="F559" s="45"/>
      <c r="G559" s="201"/>
      <c r="H559" s="202"/>
      <c r="I559" s="203"/>
      <c r="J559" s="204"/>
      <c r="K559" s="46"/>
      <c r="L559" s="205"/>
      <c r="M559" s="206"/>
      <c r="N559" s="207"/>
      <c r="O559" s="208"/>
      <c r="P559" s="209"/>
      <c r="Q559" s="210"/>
      <c r="R559" s="211"/>
      <c r="S559" s="212"/>
      <c r="T559" s="213"/>
      <c r="U559" s="45"/>
      <c r="V559" s="49"/>
      <c r="W559" s="49"/>
      <c r="X559" s="49"/>
      <c r="Y559" s="49"/>
      <c r="Z559" s="49"/>
      <c r="AA559" s="49"/>
      <c r="AB559" s="42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42"/>
      <c r="AQ559" s="42"/>
      <c r="AR559" s="42"/>
      <c r="AS559" s="42"/>
      <c r="AT559" s="42"/>
      <c r="AU559" s="42"/>
      <c r="AV559" s="214"/>
      <c r="AW559" s="214"/>
      <c r="AX559" s="214"/>
      <c r="AY559" s="214"/>
      <c r="AZ559" s="214"/>
      <c r="BA559" s="214"/>
      <c r="BB559" s="214"/>
      <c r="BC559" s="214"/>
    </row>
    <row r="560" ht="20.25" customHeight="1">
      <c r="B560" s="41"/>
      <c r="C560" s="42"/>
      <c r="D560" s="69"/>
      <c r="E560" s="44"/>
      <c r="F560" s="45"/>
      <c r="G560" s="201"/>
      <c r="H560" s="202"/>
      <c r="I560" s="203"/>
      <c r="J560" s="204"/>
      <c r="K560" s="46"/>
      <c r="L560" s="205"/>
      <c r="M560" s="206"/>
      <c r="N560" s="207"/>
      <c r="O560" s="208"/>
      <c r="P560" s="209"/>
      <c r="Q560" s="210"/>
      <c r="R560" s="211"/>
      <c r="S560" s="212"/>
      <c r="T560" s="213"/>
      <c r="U560" s="45"/>
      <c r="V560" s="49"/>
      <c r="W560" s="49"/>
      <c r="X560" s="49"/>
      <c r="Y560" s="49"/>
      <c r="Z560" s="49"/>
      <c r="AA560" s="49"/>
      <c r="AB560" s="42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42"/>
      <c r="AQ560" s="42"/>
      <c r="AR560" s="42"/>
      <c r="AS560" s="42"/>
      <c r="AT560" s="42"/>
      <c r="AU560" s="42"/>
      <c r="AV560" s="214"/>
      <c r="AW560" s="214"/>
      <c r="AX560" s="214"/>
      <c r="AY560" s="214"/>
      <c r="AZ560" s="214"/>
      <c r="BA560" s="214"/>
      <c r="BB560" s="214"/>
      <c r="BC560" s="214"/>
    </row>
    <row r="561" ht="20.25" customHeight="1">
      <c r="B561" s="41"/>
      <c r="C561" s="42"/>
      <c r="D561" s="69"/>
      <c r="E561" s="44"/>
      <c r="F561" s="45"/>
      <c r="G561" s="201"/>
      <c r="H561" s="202"/>
      <c r="I561" s="203"/>
      <c r="J561" s="204"/>
      <c r="K561" s="46"/>
      <c r="L561" s="205"/>
      <c r="M561" s="206"/>
      <c r="N561" s="207"/>
      <c r="O561" s="208"/>
      <c r="P561" s="209"/>
      <c r="Q561" s="210"/>
      <c r="R561" s="211"/>
      <c r="S561" s="212"/>
      <c r="T561" s="213"/>
      <c r="U561" s="45"/>
      <c r="V561" s="49"/>
      <c r="W561" s="49"/>
      <c r="X561" s="49"/>
      <c r="Y561" s="49"/>
      <c r="Z561" s="49"/>
      <c r="AA561" s="49"/>
      <c r="AB561" s="42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42"/>
      <c r="AQ561" s="42"/>
      <c r="AR561" s="42"/>
      <c r="AS561" s="42"/>
      <c r="AT561" s="42"/>
      <c r="AU561" s="42"/>
      <c r="AV561" s="214"/>
      <c r="AW561" s="214"/>
      <c r="AX561" s="214"/>
      <c r="AY561" s="214"/>
      <c r="AZ561" s="214"/>
      <c r="BA561" s="214"/>
      <c r="BB561" s="214"/>
      <c r="BC561" s="214"/>
    </row>
    <row r="562" ht="20.25" customHeight="1">
      <c r="B562" s="41"/>
      <c r="C562" s="42"/>
      <c r="D562" s="69"/>
      <c r="E562" s="44"/>
      <c r="F562" s="45"/>
      <c r="G562" s="201"/>
      <c r="H562" s="202"/>
      <c r="I562" s="203"/>
      <c r="J562" s="204"/>
      <c r="K562" s="46"/>
      <c r="L562" s="205"/>
      <c r="M562" s="206"/>
      <c r="N562" s="207"/>
      <c r="O562" s="208"/>
      <c r="P562" s="209"/>
      <c r="Q562" s="210"/>
      <c r="R562" s="211"/>
      <c r="S562" s="212"/>
      <c r="T562" s="213"/>
      <c r="U562" s="45"/>
      <c r="V562" s="49"/>
      <c r="W562" s="49"/>
      <c r="X562" s="49"/>
      <c r="Y562" s="49"/>
      <c r="Z562" s="49"/>
      <c r="AA562" s="49"/>
      <c r="AB562" s="42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42"/>
      <c r="AQ562" s="42"/>
      <c r="AR562" s="42"/>
      <c r="AS562" s="42"/>
      <c r="AT562" s="42"/>
      <c r="AU562" s="42"/>
      <c r="AV562" s="214"/>
      <c r="AW562" s="214"/>
      <c r="AX562" s="214"/>
      <c r="AY562" s="214"/>
      <c r="AZ562" s="214"/>
      <c r="BA562" s="214"/>
      <c r="BB562" s="214"/>
      <c r="BC562" s="214"/>
    </row>
    <row r="563" ht="20.25" customHeight="1">
      <c r="B563" s="41"/>
      <c r="C563" s="42"/>
      <c r="D563" s="69"/>
      <c r="E563" s="44"/>
      <c r="F563" s="45"/>
      <c r="G563" s="201"/>
      <c r="H563" s="202"/>
      <c r="I563" s="203"/>
      <c r="J563" s="204"/>
      <c r="K563" s="46"/>
      <c r="L563" s="205"/>
      <c r="M563" s="206"/>
      <c r="N563" s="207"/>
      <c r="O563" s="208"/>
      <c r="P563" s="209"/>
      <c r="Q563" s="210"/>
      <c r="R563" s="211"/>
      <c r="S563" s="212"/>
      <c r="T563" s="213"/>
      <c r="U563" s="45"/>
      <c r="V563" s="49"/>
      <c r="W563" s="49"/>
      <c r="X563" s="49"/>
      <c r="Y563" s="49"/>
      <c r="Z563" s="49"/>
      <c r="AA563" s="49"/>
      <c r="AB563" s="42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42"/>
      <c r="AQ563" s="42"/>
      <c r="AR563" s="42"/>
      <c r="AS563" s="42"/>
      <c r="AT563" s="42"/>
      <c r="AU563" s="42"/>
      <c r="AV563" s="214"/>
      <c r="AW563" s="214"/>
      <c r="AX563" s="214"/>
      <c r="AY563" s="214"/>
      <c r="AZ563" s="214"/>
      <c r="BA563" s="214"/>
      <c r="BB563" s="214"/>
      <c r="BC563" s="214"/>
    </row>
    <row r="564" ht="20.25" customHeight="1">
      <c r="B564" s="41"/>
      <c r="C564" s="42"/>
      <c r="D564" s="69"/>
      <c r="E564" s="44"/>
      <c r="F564" s="45"/>
      <c r="G564" s="201"/>
      <c r="H564" s="202"/>
      <c r="I564" s="203"/>
      <c r="J564" s="204"/>
      <c r="K564" s="46"/>
      <c r="L564" s="205"/>
      <c r="M564" s="206"/>
      <c r="N564" s="207"/>
      <c r="O564" s="208"/>
      <c r="P564" s="209"/>
      <c r="Q564" s="210"/>
      <c r="R564" s="211"/>
      <c r="S564" s="212"/>
      <c r="T564" s="213"/>
      <c r="U564" s="45"/>
      <c r="V564" s="49"/>
      <c r="W564" s="49"/>
      <c r="X564" s="49"/>
      <c r="Y564" s="49"/>
      <c r="Z564" s="49"/>
      <c r="AA564" s="49"/>
      <c r="AB564" s="42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42"/>
      <c r="AQ564" s="42"/>
      <c r="AR564" s="42"/>
      <c r="AS564" s="42"/>
      <c r="AT564" s="42"/>
      <c r="AU564" s="42"/>
      <c r="AV564" s="214"/>
      <c r="AW564" s="214"/>
      <c r="AX564" s="214"/>
      <c r="AY564" s="214"/>
      <c r="AZ564" s="214"/>
      <c r="BA564" s="214"/>
      <c r="BB564" s="214"/>
      <c r="BC564" s="214"/>
    </row>
    <row r="565" ht="20.25" customHeight="1">
      <c r="B565" s="41"/>
      <c r="C565" s="42"/>
      <c r="D565" s="69"/>
      <c r="E565" s="44"/>
      <c r="F565" s="45"/>
      <c r="G565" s="201"/>
      <c r="H565" s="202"/>
      <c r="I565" s="203"/>
      <c r="J565" s="204"/>
      <c r="K565" s="46"/>
      <c r="L565" s="205"/>
      <c r="M565" s="206"/>
      <c r="N565" s="207"/>
      <c r="O565" s="208"/>
      <c r="P565" s="209"/>
      <c r="Q565" s="210"/>
      <c r="R565" s="211"/>
      <c r="S565" s="212"/>
      <c r="T565" s="213"/>
      <c r="U565" s="45"/>
      <c r="V565" s="49"/>
      <c r="W565" s="49"/>
      <c r="X565" s="49"/>
      <c r="Y565" s="49"/>
      <c r="Z565" s="49"/>
      <c r="AA565" s="49"/>
      <c r="AB565" s="42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42"/>
      <c r="AQ565" s="42"/>
      <c r="AR565" s="42"/>
      <c r="AS565" s="42"/>
      <c r="AT565" s="42"/>
      <c r="AU565" s="42"/>
      <c r="AV565" s="214"/>
      <c r="AW565" s="214"/>
      <c r="AX565" s="214"/>
      <c r="AY565" s="214"/>
      <c r="AZ565" s="214"/>
      <c r="BA565" s="214"/>
      <c r="BB565" s="214"/>
      <c r="BC565" s="214"/>
    </row>
    <row r="566" ht="20.25" customHeight="1">
      <c r="B566" s="41"/>
      <c r="C566" s="42"/>
      <c r="D566" s="69"/>
      <c r="E566" s="44"/>
      <c r="F566" s="45"/>
      <c r="G566" s="201"/>
      <c r="H566" s="202"/>
      <c r="I566" s="203"/>
      <c r="J566" s="204"/>
      <c r="K566" s="46"/>
      <c r="L566" s="205"/>
      <c r="M566" s="206"/>
      <c r="N566" s="207"/>
      <c r="O566" s="208"/>
      <c r="P566" s="209"/>
      <c r="Q566" s="210"/>
      <c r="R566" s="211"/>
      <c r="S566" s="212"/>
      <c r="T566" s="213"/>
      <c r="U566" s="45"/>
      <c r="V566" s="49"/>
      <c r="W566" s="49"/>
      <c r="X566" s="49"/>
      <c r="Y566" s="49"/>
      <c r="Z566" s="49"/>
      <c r="AA566" s="49"/>
      <c r="AB566" s="42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42"/>
      <c r="AQ566" s="42"/>
      <c r="AR566" s="42"/>
      <c r="AS566" s="42"/>
      <c r="AT566" s="42"/>
      <c r="AU566" s="42"/>
      <c r="AV566" s="214"/>
      <c r="AW566" s="214"/>
      <c r="AX566" s="214"/>
      <c r="AY566" s="214"/>
      <c r="AZ566" s="214"/>
      <c r="BA566" s="214"/>
      <c r="BB566" s="214"/>
      <c r="BC566" s="214"/>
    </row>
    <row r="567" ht="20.25" customHeight="1">
      <c r="B567" s="41"/>
      <c r="C567" s="42"/>
      <c r="D567" s="69"/>
      <c r="E567" s="44"/>
      <c r="F567" s="45"/>
      <c r="G567" s="201"/>
      <c r="H567" s="202"/>
      <c r="I567" s="203"/>
      <c r="J567" s="204"/>
      <c r="K567" s="46"/>
      <c r="L567" s="205"/>
      <c r="M567" s="206"/>
      <c r="N567" s="207"/>
      <c r="O567" s="208"/>
      <c r="P567" s="209"/>
      <c r="Q567" s="210"/>
      <c r="R567" s="211"/>
      <c r="S567" s="212"/>
      <c r="T567" s="213"/>
      <c r="U567" s="45"/>
      <c r="V567" s="49"/>
      <c r="W567" s="49"/>
      <c r="X567" s="49"/>
      <c r="Y567" s="49"/>
      <c r="Z567" s="49"/>
      <c r="AA567" s="49"/>
      <c r="AB567" s="42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42"/>
      <c r="AQ567" s="42"/>
      <c r="AR567" s="42"/>
      <c r="AS567" s="42"/>
      <c r="AT567" s="42"/>
      <c r="AU567" s="42"/>
      <c r="AV567" s="214"/>
      <c r="AW567" s="214"/>
      <c r="AX567" s="214"/>
      <c r="AY567" s="214"/>
      <c r="AZ567" s="214"/>
      <c r="BA567" s="214"/>
      <c r="BB567" s="214"/>
      <c r="BC567" s="214"/>
    </row>
    <row r="568" ht="20.25" customHeight="1">
      <c r="B568" s="41"/>
      <c r="C568" s="42"/>
      <c r="D568" s="69"/>
      <c r="E568" s="44"/>
      <c r="F568" s="45"/>
      <c r="G568" s="201"/>
      <c r="H568" s="202"/>
      <c r="I568" s="203"/>
      <c r="J568" s="204"/>
      <c r="K568" s="46"/>
      <c r="L568" s="205"/>
      <c r="M568" s="206"/>
      <c r="N568" s="207"/>
      <c r="O568" s="208"/>
      <c r="P568" s="209"/>
      <c r="Q568" s="210"/>
      <c r="R568" s="211"/>
      <c r="S568" s="212"/>
      <c r="T568" s="213"/>
      <c r="U568" s="45"/>
      <c r="V568" s="49"/>
      <c r="W568" s="49"/>
      <c r="X568" s="49"/>
      <c r="Y568" s="49"/>
      <c r="Z568" s="49"/>
      <c r="AA568" s="49"/>
      <c r="AB568" s="42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42"/>
      <c r="AQ568" s="42"/>
      <c r="AR568" s="42"/>
      <c r="AS568" s="42"/>
      <c r="AT568" s="42"/>
      <c r="AU568" s="42"/>
      <c r="AV568" s="214"/>
      <c r="AW568" s="214"/>
      <c r="AX568" s="214"/>
      <c r="AY568" s="214"/>
      <c r="AZ568" s="214"/>
      <c r="BA568" s="214"/>
      <c r="BB568" s="214"/>
      <c r="BC568" s="214"/>
    </row>
    <row r="569" ht="20.25" customHeight="1">
      <c r="B569" s="41"/>
      <c r="C569" s="42"/>
      <c r="D569" s="69"/>
      <c r="E569" s="44"/>
      <c r="F569" s="45"/>
      <c r="G569" s="201"/>
      <c r="H569" s="202"/>
      <c r="I569" s="203"/>
      <c r="J569" s="204"/>
      <c r="K569" s="46"/>
      <c r="L569" s="205"/>
      <c r="M569" s="206"/>
      <c r="N569" s="207"/>
      <c r="O569" s="208"/>
      <c r="P569" s="209"/>
      <c r="Q569" s="210"/>
      <c r="R569" s="211"/>
      <c r="S569" s="212"/>
      <c r="T569" s="213"/>
      <c r="U569" s="45"/>
      <c r="V569" s="49"/>
      <c r="W569" s="49"/>
      <c r="X569" s="49"/>
      <c r="Y569" s="49"/>
      <c r="Z569" s="49"/>
      <c r="AA569" s="49"/>
      <c r="AB569" s="42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42"/>
      <c r="AQ569" s="42"/>
      <c r="AR569" s="42"/>
      <c r="AS569" s="42"/>
      <c r="AT569" s="42"/>
      <c r="AU569" s="42"/>
      <c r="AV569" s="214"/>
      <c r="AW569" s="214"/>
      <c r="AX569" s="214"/>
      <c r="AY569" s="214"/>
      <c r="AZ569" s="214"/>
      <c r="BA569" s="214"/>
      <c r="BB569" s="214"/>
      <c r="BC569" s="214"/>
    </row>
    <row r="570" ht="20.25" customHeight="1">
      <c r="B570" s="41"/>
      <c r="C570" s="42"/>
      <c r="D570" s="69"/>
      <c r="E570" s="44"/>
      <c r="F570" s="45"/>
      <c r="G570" s="201"/>
      <c r="H570" s="202"/>
      <c r="I570" s="203"/>
      <c r="J570" s="204"/>
      <c r="K570" s="46"/>
      <c r="L570" s="205"/>
      <c r="M570" s="206"/>
      <c r="N570" s="207"/>
      <c r="O570" s="208"/>
      <c r="P570" s="209"/>
      <c r="Q570" s="210"/>
      <c r="R570" s="211"/>
      <c r="S570" s="212"/>
      <c r="T570" s="213"/>
      <c r="U570" s="45"/>
      <c r="V570" s="49"/>
      <c r="W570" s="49"/>
      <c r="X570" s="49"/>
      <c r="Y570" s="49"/>
      <c r="Z570" s="49"/>
      <c r="AA570" s="49"/>
      <c r="AB570" s="42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42"/>
      <c r="AQ570" s="42"/>
      <c r="AR570" s="42"/>
      <c r="AS570" s="42"/>
      <c r="AT570" s="42"/>
      <c r="AU570" s="42"/>
      <c r="AV570" s="214"/>
      <c r="AW570" s="214"/>
      <c r="AX570" s="214"/>
      <c r="AY570" s="214"/>
      <c r="AZ570" s="214"/>
      <c r="BA570" s="214"/>
      <c r="BB570" s="214"/>
      <c r="BC570" s="214"/>
    </row>
    <row r="571" ht="20.25" customHeight="1">
      <c r="B571" s="41"/>
      <c r="C571" s="42"/>
      <c r="D571" s="69"/>
      <c r="E571" s="44"/>
      <c r="F571" s="45"/>
      <c r="G571" s="201"/>
      <c r="H571" s="202"/>
      <c r="I571" s="203"/>
      <c r="J571" s="204"/>
      <c r="K571" s="46"/>
      <c r="L571" s="205"/>
      <c r="M571" s="206"/>
      <c r="N571" s="207"/>
      <c r="O571" s="208"/>
      <c r="P571" s="209"/>
      <c r="Q571" s="210"/>
      <c r="R571" s="211"/>
      <c r="S571" s="212"/>
      <c r="T571" s="213"/>
      <c r="U571" s="45"/>
      <c r="V571" s="49"/>
      <c r="W571" s="49"/>
      <c r="X571" s="49"/>
      <c r="Y571" s="49"/>
      <c r="Z571" s="49"/>
      <c r="AA571" s="49"/>
      <c r="AB571" s="42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42"/>
      <c r="AQ571" s="42"/>
      <c r="AR571" s="42"/>
      <c r="AS571" s="42"/>
      <c r="AT571" s="42"/>
      <c r="AU571" s="42"/>
      <c r="AV571" s="214"/>
      <c r="AW571" s="214"/>
      <c r="AX571" s="214"/>
      <c r="AY571" s="214"/>
      <c r="AZ571" s="214"/>
      <c r="BA571" s="214"/>
      <c r="BB571" s="214"/>
      <c r="BC571" s="214"/>
    </row>
    <row r="572" ht="20.25" customHeight="1">
      <c r="B572" s="41"/>
      <c r="C572" s="42"/>
      <c r="D572" s="69"/>
      <c r="E572" s="44"/>
      <c r="F572" s="45"/>
      <c r="G572" s="201"/>
      <c r="H572" s="202"/>
      <c r="I572" s="203"/>
      <c r="J572" s="204"/>
      <c r="K572" s="46"/>
      <c r="L572" s="205"/>
      <c r="M572" s="206"/>
      <c r="N572" s="207"/>
      <c r="O572" s="208"/>
      <c r="P572" s="209"/>
      <c r="Q572" s="210"/>
      <c r="R572" s="211"/>
      <c r="S572" s="212"/>
      <c r="T572" s="213"/>
      <c r="U572" s="45"/>
      <c r="V572" s="49"/>
      <c r="W572" s="49"/>
      <c r="X572" s="49"/>
      <c r="Y572" s="49"/>
      <c r="Z572" s="49"/>
      <c r="AA572" s="49"/>
      <c r="AB572" s="42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42"/>
      <c r="AQ572" s="42"/>
      <c r="AR572" s="42"/>
      <c r="AS572" s="42"/>
      <c r="AT572" s="42"/>
      <c r="AU572" s="42"/>
      <c r="AV572" s="214"/>
      <c r="AW572" s="214"/>
      <c r="AX572" s="214"/>
      <c r="AY572" s="214"/>
      <c r="AZ572" s="214"/>
      <c r="BA572" s="214"/>
      <c r="BB572" s="214"/>
      <c r="BC572" s="214"/>
    </row>
    <row r="573" ht="20.25" customHeight="1">
      <c r="B573" s="41"/>
      <c r="C573" s="42"/>
      <c r="D573" s="69"/>
      <c r="E573" s="44"/>
      <c r="F573" s="45"/>
      <c r="G573" s="201"/>
      <c r="H573" s="202"/>
      <c r="I573" s="203"/>
      <c r="J573" s="204"/>
      <c r="K573" s="46"/>
      <c r="L573" s="205"/>
      <c r="M573" s="206"/>
      <c r="N573" s="207"/>
      <c r="O573" s="208"/>
      <c r="P573" s="209"/>
      <c r="Q573" s="210"/>
      <c r="R573" s="211"/>
      <c r="S573" s="212"/>
      <c r="T573" s="213"/>
      <c r="U573" s="45"/>
      <c r="V573" s="49"/>
      <c r="W573" s="49"/>
      <c r="X573" s="49"/>
      <c r="Y573" s="49"/>
      <c r="Z573" s="49"/>
      <c r="AA573" s="49"/>
      <c r="AB573" s="42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42"/>
      <c r="AQ573" s="42"/>
      <c r="AR573" s="42"/>
      <c r="AS573" s="42"/>
      <c r="AT573" s="42"/>
      <c r="AU573" s="42"/>
      <c r="AV573" s="214"/>
      <c r="AW573" s="214"/>
      <c r="AX573" s="214"/>
      <c r="AY573" s="214"/>
      <c r="AZ573" s="214"/>
      <c r="BA573" s="214"/>
      <c r="BB573" s="214"/>
      <c r="BC573" s="214"/>
    </row>
    <row r="574" ht="20.25" customHeight="1">
      <c r="B574" s="41"/>
      <c r="C574" s="42"/>
      <c r="D574" s="69"/>
      <c r="E574" s="44"/>
      <c r="F574" s="45"/>
      <c r="G574" s="201"/>
      <c r="H574" s="202"/>
      <c r="I574" s="203"/>
      <c r="J574" s="204"/>
      <c r="K574" s="46"/>
      <c r="L574" s="205"/>
      <c r="M574" s="206"/>
      <c r="N574" s="207"/>
      <c r="O574" s="208"/>
      <c r="P574" s="209"/>
      <c r="Q574" s="210"/>
      <c r="R574" s="211"/>
      <c r="S574" s="212"/>
      <c r="T574" s="213"/>
      <c r="U574" s="45"/>
      <c r="V574" s="49"/>
      <c r="W574" s="49"/>
      <c r="X574" s="49"/>
      <c r="Y574" s="49"/>
      <c r="Z574" s="49"/>
      <c r="AA574" s="49"/>
      <c r="AB574" s="42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42"/>
      <c r="AQ574" s="42"/>
      <c r="AR574" s="42"/>
      <c r="AS574" s="42"/>
      <c r="AT574" s="42"/>
      <c r="AU574" s="42"/>
      <c r="AV574" s="214"/>
      <c r="AW574" s="214"/>
      <c r="AX574" s="214"/>
      <c r="AY574" s="214"/>
      <c r="AZ574" s="214"/>
      <c r="BA574" s="214"/>
      <c r="BB574" s="214"/>
      <c r="BC574" s="214"/>
    </row>
    <row r="575" ht="20.25" customHeight="1">
      <c r="B575" s="41"/>
      <c r="C575" s="42"/>
      <c r="D575" s="69"/>
      <c r="E575" s="44"/>
      <c r="F575" s="45"/>
      <c r="G575" s="201"/>
      <c r="H575" s="202"/>
      <c r="I575" s="203"/>
      <c r="J575" s="204"/>
      <c r="K575" s="46"/>
      <c r="L575" s="205"/>
      <c r="M575" s="206"/>
      <c r="N575" s="207"/>
      <c r="O575" s="208"/>
      <c r="P575" s="209"/>
      <c r="Q575" s="210"/>
      <c r="R575" s="211"/>
      <c r="S575" s="212"/>
      <c r="T575" s="213"/>
      <c r="U575" s="45"/>
      <c r="V575" s="49"/>
      <c r="W575" s="49"/>
      <c r="X575" s="49"/>
      <c r="Y575" s="49"/>
      <c r="Z575" s="49"/>
      <c r="AA575" s="49"/>
      <c r="AB575" s="42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42"/>
      <c r="AQ575" s="42"/>
      <c r="AR575" s="42"/>
      <c r="AS575" s="42"/>
      <c r="AT575" s="42"/>
      <c r="AU575" s="42"/>
      <c r="AV575" s="214"/>
      <c r="AW575" s="214"/>
      <c r="AX575" s="214"/>
      <c r="AY575" s="214"/>
      <c r="AZ575" s="214"/>
      <c r="BA575" s="214"/>
      <c r="BB575" s="214"/>
      <c r="BC575" s="214"/>
    </row>
    <row r="576" ht="20.25" customHeight="1">
      <c r="B576" s="41"/>
      <c r="C576" s="42"/>
      <c r="D576" s="69"/>
      <c r="E576" s="44"/>
      <c r="F576" s="45"/>
      <c r="G576" s="201"/>
      <c r="H576" s="202"/>
      <c r="I576" s="203"/>
      <c r="J576" s="204"/>
      <c r="K576" s="46"/>
      <c r="L576" s="205"/>
      <c r="M576" s="206"/>
      <c r="N576" s="207"/>
      <c r="O576" s="208"/>
      <c r="P576" s="209"/>
      <c r="Q576" s="210"/>
      <c r="R576" s="211"/>
      <c r="S576" s="212"/>
      <c r="T576" s="213"/>
      <c r="U576" s="45"/>
      <c r="V576" s="49"/>
      <c r="W576" s="49"/>
      <c r="X576" s="49"/>
      <c r="Y576" s="49"/>
      <c r="Z576" s="49"/>
      <c r="AA576" s="49"/>
      <c r="AB576" s="42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42"/>
      <c r="AQ576" s="42"/>
      <c r="AR576" s="42"/>
      <c r="AS576" s="42"/>
      <c r="AT576" s="42"/>
      <c r="AU576" s="42"/>
      <c r="AV576" s="214"/>
      <c r="AW576" s="214"/>
      <c r="AX576" s="214"/>
      <c r="AY576" s="214"/>
      <c r="AZ576" s="214"/>
      <c r="BA576" s="214"/>
      <c r="BB576" s="214"/>
      <c r="BC576" s="214"/>
    </row>
    <row r="577" ht="20.25" customHeight="1">
      <c r="B577" s="41"/>
      <c r="C577" s="42"/>
      <c r="D577" s="69"/>
      <c r="E577" s="44"/>
      <c r="F577" s="45"/>
      <c r="G577" s="201"/>
      <c r="H577" s="202"/>
      <c r="I577" s="203"/>
      <c r="J577" s="204"/>
      <c r="K577" s="46"/>
      <c r="L577" s="205"/>
      <c r="M577" s="206"/>
      <c r="N577" s="207"/>
      <c r="O577" s="208"/>
      <c r="P577" s="209"/>
      <c r="Q577" s="210"/>
      <c r="R577" s="211"/>
      <c r="S577" s="212"/>
      <c r="T577" s="213"/>
      <c r="U577" s="45"/>
      <c r="V577" s="49"/>
      <c r="W577" s="49"/>
      <c r="X577" s="49"/>
      <c r="Y577" s="49"/>
      <c r="Z577" s="49"/>
      <c r="AA577" s="49"/>
      <c r="AB577" s="42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42"/>
      <c r="AQ577" s="42"/>
      <c r="AR577" s="42"/>
      <c r="AS577" s="42"/>
      <c r="AT577" s="42"/>
      <c r="AU577" s="42"/>
      <c r="AV577" s="214"/>
      <c r="AW577" s="214"/>
      <c r="AX577" s="214"/>
      <c r="AY577" s="214"/>
      <c r="AZ577" s="214"/>
      <c r="BA577" s="214"/>
      <c r="BB577" s="214"/>
      <c r="BC577" s="214"/>
    </row>
    <row r="578" ht="20.25" customHeight="1">
      <c r="B578" s="41"/>
      <c r="C578" s="42"/>
      <c r="D578" s="69"/>
      <c r="E578" s="44"/>
      <c r="F578" s="45"/>
      <c r="G578" s="201"/>
      <c r="H578" s="202"/>
      <c r="I578" s="203"/>
      <c r="J578" s="204"/>
      <c r="K578" s="46"/>
      <c r="L578" s="205"/>
      <c r="M578" s="206"/>
      <c r="N578" s="207"/>
      <c r="O578" s="208"/>
      <c r="P578" s="209"/>
      <c r="Q578" s="210"/>
      <c r="R578" s="211"/>
      <c r="S578" s="212"/>
      <c r="T578" s="213"/>
      <c r="U578" s="45"/>
      <c r="V578" s="49"/>
      <c r="W578" s="49"/>
      <c r="X578" s="49"/>
      <c r="Y578" s="49"/>
      <c r="Z578" s="49"/>
      <c r="AA578" s="49"/>
      <c r="AB578" s="42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42"/>
      <c r="AQ578" s="42"/>
      <c r="AR578" s="42"/>
      <c r="AS578" s="42"/>
      <c r="AT578" s="42"/>
      <c r="AU578" s="42"/>
      <c r="AV578" s="214"/>
      <c r="AW578" s="214"/>
      <c r="AX578" s="214"/>
      <c r="AY578" s="214"/>
      <c r="AZ578" s="214"/>
      <c r="BA578" s="214"/>
      <c r="BB578" s="214"/>
      <c r="BC578" s="214"/>
    </row>
    <row r="579" ht="20.25" customHeight="1">
      <c r="B579" s="41"/>
      <c r="C579" s="42"/>
      <c r="D579" s="69"/>
      <c r="E579" s="44"/>
      <c r="F579" s="45"/>
      <c r="G579" s="201"/>
      <c r="H579" s="202"/>
      <c r="I579" s="203"/>
      <c r="J579" s="204"/>
      <c r="K579" s="46"/>
      <c r="L579" s="205"/>
      <c r="M579" s="206"/>
      <c r="N579" s="207"/>
      <c r="O579" s="208"/>
      <c r="P579" s="209"/>
      <c r="Q579" s="210"/>
      <c r="R579" s="211"/>
      <c r="S579" s="212"/>
      <c r="T579" s="213"/>
      <c r="U579" s="45"/>
      <c r="V579" s="49"/>
      <c r="W579" s="49"/>
      <c r="X579" s="49"/>
      <c r="Y579" s="49"/>
      <c r="Z579" s="49"/>
      <c r="AA579" s="49"/>
      <c r="AB579" s="42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42"/>
      <c r="AQ579" s="42"/>
      <c r="AR579" s="42"/>
      <c r="AS579" s="42"/>
      <c r="AT579" s="42"/>
      <c r="AU579" s="42"/>
      <c r="AV579" s="214"/>
      <c r="AW579" s="214"/>
      <c r="AX579" s="214"/>
      <c r="AY579" s="214"/>
      <c r="AZ579" s="214"/>
      <c r="BA579" s="214"/>
      <c r="BB579" s="214"/>
      <c r="BC579" s="214"/>
    </row>
    <row r="580" ht="20.25" customHeight="1">
      <c r="B580" s="41"/>
      <c r="C580" s="42"/>
      <c r="D580" s="69"/>
      <c r="E580" s="44"/>
      <c r="F580" s="45"/>
      <c r="G580" s="201"/>
      <c r="H580" s="202"/>
      <c r="I580" s="203"/>
      <c r="J580" s="204"/>
      <c r="K580" s="46"/>
      <c r="L580" s="205"/>
      <c r="M580" s="206"/>
      <c r="N580" s="207"/>
      <c r="O580" s="208"/>
      <c r="P580" s="209"/>
      <c r="Q580" s="210"/>
      <c r="R580" s="211"/>
      <c r="S580" s="212"/>
      <c r="T580" s="213"/>
      <c r="U580" s="45"/>
      <c r="V580" s="49"/>
      <c r="W580" s="49"/>
      <c r="X580" s="49"/>
      <c r="Y580" s="49"/>
      <c r="Z580" s="49"/>
      <c r="AA580" s="49"/>
      <c r="AB580" s="42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42"/>
      <c r="AQ580" s="42"/>
      <c r="AR580" s="42"/>
      <c r="AS580" s="42"/>
      <c r="AT580" s="42"/>
      <c r="AU580" s="42"/>
      <c r="AV580" s="214"/>
      <c r="AW580" s="214"/>
      <c r="AX580" s="214"/>
      <c r="AY580" s="214"/>
      <c r="AZ580" s="214"/>
      <c r="BA580" s="214"/>
      <c r="BB580" s="214"/>
      <c r="BC580" s="214"/>
    </row>
    <row r="581" ht="20.25" customHeight="1">
      <c r="B581" s="41"/>
      <c r="C581" s="42"/>
      <c r="D581" s="69"/>
      <c r="E581" s="44"/>
      <c r="F581" s="45"/>
      <c r="G581" s="201"/>
      <c r="H581" s="202"/>
      <c r="I581" s="203"/>
      <c r="J581" s="204"/>
      <c r="K581" s="46"/>
      <c r="L581" s="205"/>
      <c r="M581" s="206"/>
      <c r="N581" s="207"/>
      <c r="O581" s="208"/>
      <c r="P581" s="209"/>
      <c r="Q581" s="210"/>
      <c r="R581" s="211"/>
      <c r="S581" s="212"/>
      <c r="T581" s="213"/>
      <c r="U581" s="45"/>
      <c r="V581" s="49"/>
      <c r="W581" s="49"/>
      <c r="X581" s="49"/>
      <c r="Y581" s="49"/>
      <c r="Z581" s="49"/>
      <c r="AA581" s="49"/>
      <c r="AB581" s="42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42"/>
      <c r="AQ581" s="42"/>
      <c r="AR581" s="42"/>
      <c r="AS581" s="42"/>
      <c r="AT581" s="42"/>
      <c r="AU581" s="42"/>
      <c r="AV581" s="214"/>
      <c r="AW581" s="214"/>
      <c r="AX581" s="214"/>
      <c r="AY581" s="214"/>
      <c r="AZ581" s="214"/>
      <c r="BA581" s="214"/>
      <c r="BB581" s="214"/>
      <c r="BC581" s="214"/>
    </row>
    <row r="582" ht="20.25" customHeight="1">
      <c r="B582" s="41"/>
      <c r="C582" s="42"/>
      <c r="D582" s="69"/>
      <c r="E582" s="44"/>
      <c r="F582" s="45"/>
      <c r="G582" s="201"/>
      <c r="H582" s="202"/>
      <c r="I582" s="203"/>
      <c r="J582" s="204"/>
      <c r="K582" s="46"/>
      <c r="L582" s="205"/>
      <c r="M582" s="206"/>
      <c r="N582" s="207"/>
      <c r="O582" s="208"/>
      <c r="P582" s="209"/>
      <c r="Q582" s="210"/>
      <c r="R582" s="211"/>
      <c r="S582" s="212"/>
      <c r="T582" s="213"/>
      <c r="U582" s="45"/>
      <c r="V582" s="49"/>
      <c r="W582" s="49"/>
      <c r="X582" s="49"/>
      <c r="Y582" s="49"/>
      <c r="Z582" s="49"/>
      <c r="AA582" s="49"/>
      <c r="AB582" s="42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42"/>
      <c r="AQ582" s="42"/>
      <c r="AR582" s="42"/>
      <c r="AS582" s="42"/>
      <c r="AT582" s="42"/>
      <c r="AU582" s="42"/>
      <c r="AV582" s="214"/>
      <c r="AW582" s="214"/>
      <c r="AX582" s="214"/>
      <c r="AY582" s="214"/>
      <c r="AZ582" s="214"/>
      <c r="BA582" s="214"/>
      <c r="BB582" s="214"/>
      <c r="BC582" s="214"/>
    </row>
    <row r="583" ht="20.25" customHeight="1">
      <c r="B583" s="41"/>
      <c r="C583" s="42"/>
      <c r="D583" s="69"/>
      <c r="E583" s="44"/>
      <c r="F583" s="45"/>
      <c r="G583" s="201"/>
      <c r="H583" s="202"/>
      <c r="I583" s="203"/>
      <c r="J583" s="204"/>
      <c r="K583" s="46"/>
      <c r="L583" s="205"/>
      <c r="M583" s="206"/>
      <c r="N583" s="207"/>
      <c r="O583" s="208"/>
      <c r="P583" s="209"/>
      <c r="Q583" s="210"/>
      <c r="R583" s="211"/>
      <c r="S583" s="212"/>
      <c r="T583" s="213"/>
      <c r="U583" s="45"/>
      <c r="V583" s="49"/>
      <c r="W583" s="49"/>
      <c r="X583" s="49"/>
      <c r="Y583" s="49"/>
      <c r="Z583" s="49"/>
      <c r="AA583" s="49"/>
      <c r="AB583" s="42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42"/>
      <c r="AQ583" s="42"/>
      <c r="AR583" s="42"/>
      <c r="AS583" s="42"/>
      <c r="AT583" s="42"/>
      <c r="AU583" s="42"/>
      <c r="AV583" s="214"/>
      <c r="AW583" s="214"/>
      <c r="AX583" s="214"/>
      <c r="AY583" s="214"/>
      <c r="AZ583" s="214"/>
      <c r="BA583" s="214"/>
      <c r="BB583" s="214"/>
      <c r="BC583" s="214"/>
    </row>
    <row r="584" ht="20.25" customHeight="1">
      <c r="B584" s="41"/>
      <c r="C584" s="42"/>
      <c r="D584" s="69"/>
      <c r="E584" s="44"/>
      <c r="F584" s="45"/>
      <c r="G584" s="201"/>
      <c r="H584" s="202"/>
      <c r="I584" s="203"/>
      <c r="J584" s="204"/>
      <c r="K584" s="46"/>
      <c r="L584" s="205"/>
      <c r="M584" s="206"/>
      <c r="N584" s="207"/>
      <c r="O584" s="208"/>
      <c r="P584" s="209"/>
      <c r="Q584" s="210"/>
      <c r="R584" s="211"/>
      <c r="S584" s="212"/>
      <c r="T584" s="213"/>
      <c r="U584" s="45"/>
      <c r="V584" s="49"/>
      <c r="W584" s="49"/>
      <c r="X584" s="49"/>
      <c r="Y584" s="49"/>
      <c r="Z584" s="49"/>
      <c r="AA584" s="49"/>
      <c r="AB584" s="42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42"/>
      <c r="AQ584" s="42"/>
      <c r="AR584" s="42"/>
      <c r="AS584" s="42"/>
      <c r="AT584" s="42"/>
      <c r="AU584" s="42"/>
      <c r="AV584" s="214"/>
      <c r="AW584" s="214"/>
      <c r="AX584" s="214"/>
      <c r="AY584" s="214"/>
      <c r="AZ584" s="214"/>
      <c r="BA584" s="214"/>
      <c r="BB584" s="214"/>
      <c r="BC584" s="214"/>
    </row>
    <row r="585" ht="20.25" customHeight="1">
      <c r="B585" s="41"/>
      <c r="C585" s="42"/>
      <c r="D585" s="69"/>
      <c r="E585" s="44"/>
      <c r="F585" s="45"/>
      <c r="G585" s="201"/>
      <c r="H585" s="202"/>
      <c r="I585" s="203"/>
      <c r="J585" s="204"/>
      <c r="K585" s="46"/>
      <c r="L585" s="205"/>
      <c r="M585" s="206"/>
      <c r="N585" s="207"/>
      <c r="O585" s="208"/>
      <c r="P585" s="209"/>
      <c r="Q585" s="210"/>
      <c r="R585" s="211"/>
      <c r="S585" s="212"/>
      <c r="T585" s="213"/>
      <c r="U585" s="45"/>
      <c r="V585" s="49"/>
      <c r="W585" s="49"/>
      <c r="X585" s="49"/>
      <c r="Y585" s="49"/>
      <c r="Z585" s="49"/>
      <c r="AA585" s="49"/>
      <c r="AB585" s="42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42"/>
      <c r="AQ585" s="42"/>
      <c r="AR585" s="42"/>
      <c r="AS585" s="42"/>
      <c r="AT585" s="42"/>
      <c r="AU585" s="42"/>
      <c r="AV585" s="214"/>
      <c r="AW585" s="214"/>
      <c r="AX585" s="214"/>
      <c r="AY585" s="214"/>
      <c r="AZ585" s="214"/>
      <c r="BA585" s="214"/>
      <c r="BB585" s="214"/>
      <c r="BC585" s="214"/>
    </row>
    <row r="586" ht="20.25" customHeight="1">
      <c r="B586" s="41"/>
      <c r="C586" s="42"/>
      <c r="D586" s="69"/>
      <c r="E586" s="44"/>
      <c r="F586" s="45"/>
      <c r="G586" s="201"/>
      <c r="H586" s="202"/>
      <c r="I586" s="203"/>
      <c r="J586" s="204"/>
      <c r="K586" s="46"/>
      <c r="L586" s="205"/>
      <c r="M586" s="206"/>
      <c r="N586" s="207"/>
      <c r="O586" s="208"/>
      <c r="P586" s="209"/>
      <c r="Q586" s="210"/>
      <c r="R586" s="211"/>
      <c r="S586" s="212"/>
      <c r="T586" s="213"/>
      <c r="U586" s="45"/>
      <c r="V586" s="49"/>
      <c r="W586" s="49"/>
      <c r="X586" s="49"/>
      <c r="Y586" s="49"/>
      <c r="Z586" s="49"/>
      <c r="AA586" s="49"/>
      <c r="AB586" s="42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42"/>
      <c r="AQ586" s="42"/>
      <c r="AR586" s="42"/>
      <c r="AS586" s="42"/>
      <c r="AT586" s="42"/>
      <c r="AU586" s="42"/>
      <c r="AV586" s="214"/>
      <c r="AW586" s="214"/>
      <c r="AX586" s="214"/>
      <c r="AY586" s="214"/>
      <c r="AZ586" s="214"/>
      <c r="BA586" s="214"/>
      <c r="BB586" s="214"/>
      <c r="BC586" s="214"/>
    </row>
    <row r="587" ht="20.25" customHeight="1">
      <c r="B587" s="41"/>
      <c r="C587" s="42"/>
      <c r="D587" s="69"/>
      <c r="E587" s="44"/>
      <c r="F587" s="45"/>
      <c r="G587" s="201"/>
      <c r="H587" s="202"/>
      <c r="I587" s="203"/>
      <c r="J587" s="204"/>
      <c r="K587" s="46"/>
      <c r="L587" s="205"/>
      <c r="M587" s="206"/>
      <c r="N587" s="207"/>
      <c r="O587" s="208"/>
      <c r="P587" s="209"/>
      <c r="Q587" s="210"/>
      <c r="R587" s="211"/>
      <c r="S587" s="212"/>
      <c r="T587" s="213"/>
      <c r="U587" s="45"/>
      <c r="V587" s="49"/>
      <c r="W587" s="49"/>
      <c r="X587" s="49"/>
      <c r="Y587" s="49"/>
      <c r="Z587" s="49"/>
      <c r="AA587" s="49"/>
      <c r="AB587" s="42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42"/>
      <c r="AQ587" s="42"/>
      <c r="AR587" s="42"/>
      <c r="AS587" s="42"/>
      <c r="AT587" s="42"/>
      <c r="AU587" s="42"/>
      <c r="AV587" s="214"/>
      <c r="AW587" s="214"/>
      <c r="AX587" s="214"/>
      <c r="AY587" s="214"/>
      <c r="AZ587" s="214"/>
      <c r="BA587" s="214"/>
      <c r="BB587" s="214"/>
      <c r="BC587" s="214"/>
    </row>
    <row r="588" ht="20.25" customHeight="1">
      <c r="B588" s="41"/>
      <c r="C588" s="42"/>
      <c r="D588" s="69"/>
      <c r="E588" s="44"/>
      <c r="F588" s="45"/>
      <c r="G588" s="201"/>
      <c r="H588" s="202"/>
      <c r="I588" s="203"/>
      <c r="J588" s="204"/>
      <c r="K588" s="46"/>
      <c r="L588" s="205"/>
      <c r="M588" s="206"/>
      <c r="N588" s="207"/>
      <c r="O588" s="208"/>
      <c r="P588" s="209"/>
      <c r="Q588" s="210"/>
      <c r="R588" s="211"/>
      <c r="S588" s="212"/>
      <c r="T588" s="213"/>
      <c r="U588" s="45"/>
      <c r="V588" s="49"/>
      <c r="W588" s="49"/>
      <c r="X588" s="49"/>
      <c r="Y588" s="49"/>
      <c r="Z588" s="49"/>
      <c r="AA588" s="49"/>
      <c r="AB588" s="42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42"/>
      <c r="AQ588" s="42"/>
      <c r="AR588" s="42"/>
      <c r="AS588" s="42"/>
      <c r="AT588" s="42"/>
      <c r="AU588" s="42"/>
      <c r="AV588" s="214"/>
      <c r="AW588" s="214"/>
      <c r="AX588" s="214"/>
      <c r="AY588" s="214"/>
      <c r="AZ588" s="214"/>
      <c r="BA588" s="214"/>
      <c r="BB588" s="214"/>
      <c r="BC588" s="214"/>
    </row>
    <row r="589" ht="20.25" customHeight="1">
      <c r="B589" s="41"/>
      <c r="C589" s="42"/>
      <c r="D589" s="69"/>
      <c r="E589" s="44"/>
      <c r="F589" s="45"/>
      <c r="G589" s="201"/>
      <c r="H589" s="202"/>
      <c r="I589" s="203"/>
      <c r="J589" s="204"/>
      <c r="K589" s="46"/>
      <c r="L589" s="205"/>
      <c r="M589" s="206"/>
      <c r="N589" s="207"/>
      <c r="O589" s="208"/>
      <c r="P589" s="209"/>
      <c r="Q589" s="210"/>
      <c r="R589" s="211"/>
      <c r="S589" s="212"/>
      <c r="T589" s="213"/>
      <c r="U589" s="45"/>
      <c r="V589" s="49"/>
      <c r="W589" s="49"/>
      <c r="X589" s="49"/>
      <c r="Y589" s="49"/>
      <c r="Z589" s="49"/>
      <c r="AA589" s="49"/>
      <c r="AB589" s="42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42"/>
      <c r="AQ589" s="42"/>
      <c r="AR589" s="42"/>
      <c r="AS589" s="42"/>
      <c r="AT589" s="42"/>
      <c r="AU589" s="42"/>
      <c r="AV589" s="214"/>
      <c r="AW589" s="214"/>
      <c r="AX589" s="214"/>
      <c r="AY589" s="214"/>
      <c r="AZ589" s="214"/>
      <c r="BA589" s="214"/>
      <c r="BB589" s="214"/>
      <c r="BC589" s="214"/>
    </row>
    <row r="590" ht="20.25" customHeight="1">
      <c r="B590" s="41"/>
      <c r="C590" s="42"/>
      <c r="D590" s="69"/>
      <c r="E590" s="44"/>
      <c r="F590" s="45"/>
      <c r="G590" s="201"/>
      <c r="H590" s="202"/>
      <c r="I590" s="203"/>
      <c r="J590" s="204"/>
      <c r="K590" s="46"/>
      <c r="L590" s="205"/>
      <c r="M590" s="206"/>
      <c r="N590" s="207"/>
      <c r="O590" s="208"/>
      <c r="P590" s="209"/>
      <c r="Q590" s="210"/>
      <c r="R590" s="211"/>
      <c r="S590" s="212"/>
      <c r="T590" s="213"/>
      <c r="U590" s="45"/>
      <c r="V590" s="49"/>
      <c r="W590" s="49"/>
      <c r="X590" s="49"/>
      <c r="Y590" s="49"/>
      <c r="Z590" s="49"/>
      <c r="AA590" s="49"/>
      <c r="AB590" s="42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42"/>
      <c r="AQ590" s="42"/>
      <c r="AR590" s="42"/>
      <c r="AS590" s="42"/>
      <c r="AT590" s="42"/>
      <c r="AU590" s="42"/>
      <c r="AV590" s="214"/>
      <c r="AW590" s="214"/>
      <c r="AX590" s="214"/>
      <c r="AY590" s="214"/>
      <c r="AZ590" s="214"/>
      <c r="BA590" s="214"/>
      <c r="BB590" s="214"/>
      <c r="BC590" s="214"/>
    </row>
    <row r="591" ht="20.25" customHeight="1">
      <c r="B591" s="41"/>
      <c r="C591" s="42"/>
      <c r="D591" s="69"/>
      <c r="E591" s="44"/>
      <c r="F591" s="45"/>
      <c r="G591" s="201"/>
      <c r="H591" s="202"/>
      <c r="I591" s="203"/>
      <c r="J591" s="204"/>
      <c r="K591" s="46"/>
      <c r="L591" s="205"/>
      <c r="M591" s="206"/>
      <c r="N591" s="207"/>
      <c r="O591" s="208"/>
      <c r="P591" s="209"/>
      <c r="Q591" s="210"/>
      <c r="R591" s="211"/>
      <c r="S591" s="212"/>
      <c r="T591" s="213"/>
      <c r="U591" s="45"/>
      <c r="V591" s="49"/>
      <c r="W591" s="49"/>
      <c r="X591" s="49"/>
      <c r="Y591" s="49"/>
      <c r="Z591" s="49"/>
      <c r="AA591" s="49"/>
      <c r="AB591" s="42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42"/>
      <c r="AQ591" s="42"/>
      <c r="AR591" s="42"/>
      <c r="AS591" s="42"/>
      <c r="AT591" s="42"/>
      <c r="AU591" s="42"/>
      <c r="AV591" s="214"/>
      <c r="AW591" s="214"/>
      <c r="AX591" s="214"/>
      <c r="AY591" s="214"/>
      <c r="AZ591" s="214"/>
      <c r="BA591" s="214"/>
      <c r="BB591" s="214"/>
      <c r="BC591" s="214"/>
    </row>
    <row r="592" ht="20.25" customHeight="1">
      <c r="B592" s="41"/>
      <c r="C592" s="42"/>
      <c r="D592" s="69"/>
      <c r="E592" s="44"/>
      <c r="F592" s="45"/>
      <c r="G592" s="201"/>
      <c r="H592" s="202"/>
      <c r="I592" s="203"/>
      <c r="J592" s="204"/>
      <c r="K592" s="46"/>
      <c r="L592" s="205"/>
      <c r="M592" s="206"/>
      <c r="N592" s="207"/>
      <c r="O592" s="208"/>
      <c r="P592" s="209"/>
      <c r="Q592" s="210"/>
      <c r="R592" s="211"/>
      <c r="S592" s="212"/>
      <c r="T592" s="213"/>
      <c r="U592" s="45"/>
      <c r="V592" s="49"/>
      <c r="W592" s="49"/>
      <c r="X592" s="49"/>
      <c r="Y592" s="49"/>
      <c r="Z592" s="49"/>
      <c r="AA592" s="49"/>
      <c r="AB592" s="42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42"/>
      <c r="AQ592" s="42"/>
      <c r="AR592" s="42"/>
      <c r="AS592" s="42"/>
      <c r="AT592" s="42"/>
      <c r="AU592" s="42"/>
      <c r="AV592" s="214"/>
      <c r="AW592" s="214"/>
      <c r="AX592" s="214"/>
      <c r="AY592" s="214"/>
      <c r="AZ592" s="214"/>
      <c r="BA592" s="214"/>
      <c r="BB592" s="214"/>
      <c r="BC592" s="214"/>
    </row>
    <row r="593" ht="20.25" customHeight="1">
      <c r="B593" s="41"/>
      <c r="C593" s="42"/>
      <c r="D593" s="69"/>
      <c r="E593" s="44"/>
      <c r="F593" s="45"/>
      <c r="G593" s="201"/>
      <c r="H593" s="202"/>
      <c r="I593" s="203"/>
      <c r="J593" s="204"/>
      <c r="K593" s="46"/>
      <c r="L593" s="205"/>
      <c r="M593" s="206"/>
      <c r="N593" s="207"/>
      <c r="O593" s="208"/>
      <c r="P593" s="209"/>
      <c r="Q593" s="210"/>
      <c r="R593" s="211"/>
      <c r="S593" s="212"/>
      <c r="T593" s="213"/>
      <c r="U593" s="45"/>
      <c r="V593" s="49"/>
      <c r="W593" s="49"/>
      <c r="X593" s="49"/>
      <c r="Y593" s="49"/>
      <c r="Z593" s="49"/>
      <c r="AA593" s="49"/>
      <c r="AB593" s="42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42"/>
      <c r="AQ593" s="42"/>
      <c r="AR593" s="42"/>
      <c r="AS593" s="42"/>
      <c r="AT593" s="42"/>
      <c r="AU593" s="42"/>
      <c r="AV593" s="214"/>
      <c r="AW593" s="214"/>
      <c r="AX593" s="214"/>
      <c r="AY593" s="214"/>
      <c r="AZ593" s="214"/>
      <c r="BA593" s="214"/>
      <c r="BB593" s="214"/>
      <c r="BC593" s="214"/>
    </row>
    <row r="594" ht="20.25" customHeight="1">
      <c r="B594" s="41"/>
      <c r="C594" s="42"/>
      <c r="D594" s="69"/>
      <c r="E594" s="44"/>
      <c r="F594" s="45"/>
      <c r="G594" s="201"/>
      <c r="H594" s="202"/>
      <c r="I594" s="203"/>
      <c r="J594" s="204"/>
      <c r="K594" s="46"/>
      <c r="L594" s="205"/>
      <c r="M594" s="206"/>
      <c r="N594" s="207"/>
      <c r="O594" s="208"/>
      <c r="P594" s="209"/>
      <c r="Q594" s="210"/>
      <c r="R594" s="211"/>
      <c r="S594" s="212"/>
      <c r="T594" s="213"/>
      <c r="U594" s="45"/>
      <c r="V594" s="49"/>
      <c r="W594" s="49"/>
      <c r="X594" s="49"/>
      <c r="Y594" s="49"/>
      <c r="Z594" s="49"/>
      <c r="AA594" s="49"/>
      <c r="AB594" s="42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42"/>
      <c r="AQ594" s="42"/>
      <c r="AR594" s="42"/>
      <c r="AS594" s="42"/>
      <c r="AT594" s="42"/>
      <c r="AU594" s="42"/>
      <c r="AV594" s="214"/>
      <c r="AW594" s="214"/>
      <c r="AX594" s="214"/>
      <c r="AY594" s="214"/>
      <c r="AZ594" s="214"/>
      <c r="BA594" s="214"/>
      <c r="BB594" s="214"/>
      <c r="BC594" s="214"/>
    </row>
    <row r="595" ht="20.25" customHeight="1">
      <c r="B595" s="41"/>
      <c r="C595" s="42"/>
      <c r="D595" s="69"/>
      <c r="E595" s="44"/>
      <c r="F595" s="45"/>
      <c r="G595" s="201"/>
      <c r="H595" s="202"/>
      <c r="I595" s="203"/>
      <c r="J595" s="204"/>
      <c r="K595" s="46"/>
      <c r="L595" s="205"/>
      <c r="M595" s="206"/>
      <c r="N595" s="207"/>
      <c r="O595" s="208"/>
      <c r="P595" s="209"/>
      <c r="Q595" s="210"/>
      <c r="R595" s="211"/>
      <c r="S595" s="212"/>
      <c r="T595" s="213"/>
      <c r="U595" s="45"/>
      <c r="V595" s="49"/>
      <c r="W595" s="49"/>
      <c r="X595" s="49"/>
      <c r="Y595" s="49"/>
      <c r="Z595" s="49"/>
      <c r="AA595" s="49"/>
      <c r="AB595" s="42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42"/>
      <c r="AQ595" s="42"/>
      <c r="AR595" s="42"/>
      <c r="AS595" s="42"/>
      <c r="AT595" s="42"/>
      <c r="AU595" s="42"/>
      <c r="AV595" s="214"/>
      <c r="AW595" s="214"/>
      <c r="AX595" s="214"/>
      <c r="AY595" s="214"/>
      <c r="AZ595" s="214"/>
      <c r="BA595" s="214"/>
      <c r="BB595" s="214"/>
      <c r="BC595" s="214"/>
    </row>
    <row r="596" ht="20.25" customHeight="1">
      <c r="B596" s="41"/>
      <c r="C596" s="42"/>
      <c r="D596" s="69"/>
      <c r="E596" s="44"/>
      <c r="F596" s="45"/>
      <c r="G596" s="201"/>
      <c r="H596" s="202"/>
      <c r="I596" s="203"/>
      <c r="J596" s="204"/>
      <c r="K596" s="46"/>
      <c r="L596" s="205"/>
      <c r="M596" s="206"/>
      <c r="N596" s="207"/>
      <c r="O596" s="208"/>
      <c r="P596" s="209"/>
      <c r="Q596" s="210"/>
      <c r="R596" s="211"/>
      <c r="S596" s="212"/>
      <c r="T596" s="213"/>
      <c r="U596" s="45"/>
      <c r="V596" s="49"/>
      <c r="W596" s="49"/>
      <c r="X596" s="49"/>
      <c r="Y596" s="49"/>
      <c r="Z596" s="49"/>
      <c r="AA596" s="49"/>
      <c r="AB596" s="42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42"/>
      <c r="AQ596" s="42"/>
      <c r="AR596" s="42"/>
      <c r="AS596" s="42"/>
      <c r="AT596" s="42"/>
      <c r="AU596" s="42"/>
      <c r="AV596" s="214"/>
      <c r="AW596" s="214"/>
      <c r="AX596" s="214"/>
      <c r="AY596" s="214"/>
      <c r="AZ596" s="214"/>
      <c r="BA596" s="214"/>
      <c r="BB596" s="214"/>
      <c r="BC596" s="214"/>
    </row>
    <row r="597" ht="20.25" customHeight="1">
      <c r="B597" s="41"/>
      <c r="C597" s="42"/>
      <c r="D597" s="69"/>
      <c r="E597" s="44"/>
      <c r="F597" s="45"/>
      <c r="G597" s="201"/>
      <c r="H597" s="202"/>
      <c r="I597" s="203"/>
      <c r="J597" s="204"/>
      <c r="K597" s="46"/>
      <c r="L597" s="205"/>
      <c r="M597" s="206"/>
      <c r="N597" s="207"/>
      <c r="O597" s="208"/>
      <c r="P597" s="209"/>
      <c r="Q597" s="210"/>
      <c r="R597" s="211"/>
      <c r="S597" s="212"/>
      <c r="T597" s="213"/>
      <c r="U597" s="45"/>
      <c r="V597" s="49"/>
      <c r="W597" s="49"/>
      <c r="X597" s="49"/>
      <c r="Y597" s="49"/>
      <c r="Z597" s="49"/>
      <c r="AA597" s="49"/>
      <c r="AB597" s="42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42"/>
      <c r="AQ597" s="42"/>
      <c r="AR597" s="42"/>
      <c r="AS597" s="42"/>
      <c r="AT597" s="42"/>
      <c r="AU597" s="42"/>
      <c r="AV597" s="214"/>
      <c r="AW597" s="214"/>
      <c r="AX597" s="214"/>
      <c r="AY597" s="214"/>
      <c r="AZ597" s="214"/>
      <c r="BA597" s="214"/>
      <c r="BB597" s="214"/>
      <c r="BC597" s="214"/>
    </row>
    <row r="598" ht="20.25" customHeight="1">
      <c r="B598" s="41"/>
      <c r="C598" s="42"/>
      <c r="D598" s="69"/>
      <c r="E598" s="44"/>
      <c r="F598" s="45"/>
      <c r="G598" s="201"/>
      <c r="H598" s="202"/>
      <c r="I598" s="203"/>
      <c r="J598" s="204"/>
      <c r="K598" s="46"/>
      <c r="L598" s="205"/>
      <c r="M598" s="206"/>
      <c r="N598" s="207"/>
      <c r="O598" s="208"/>
      <c r="P598" s="209"/>
      <c r="Q598" s="210"/>
      <c r="R598" s="211"/>
      <c r="S598" s="212"/>
      <c r="T598" s="213"/>
      <c r="U598" s="45"/>
      <c r="V598" s="49"/>
      <c r="W598" s="49"/>
      <c r="X598" s="49"/>
      <c r="Y598" s="49"/>
      <c r="Z598" s="49"/>
      <c r="AA598" s="49"/>
      <c r="AB598" s="42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42"/>
      <c r="AQ598" s="42"/>
      <c r="AR598" s="42"/>
      <c r="AS598" s="42"/>
      <c r="AT598" s="42"/>
      <c r="AU598" s="42"/>
      <c r="AV598" s="214"/>
      <c r="AW598" s="214"/>
      <c r="AX598" s="214"/>
      <c r="AY598" s="214"/>
      <c r="AZ598" s="214"/>
      <c r="BA598" s="214"/>
      <c r="BB598" s="214"/>
      <c r="BC598" s="214"/>
    </row>
    <row r="599" ht="20.25" customHeight="1">
      <c r="B599" s="41"/>
      <c r="C599" s="42"/>
      <c r="D599" s="69"/>
      <c r="E599" s="44"/>
      <c r="F599" s="45"/>
      <c r="G599" s="201"/>
      <c r="H599" s="202"/>
      <c r="I599" s="203"/>
      <c r="J599" s="204"/>
      <c r="K599" s="46"/>
      <c r="L599" s="205"/>
      <c r="M599" s="206"/>
      <c r="N599" s="207"/>
      <c r="O599" s="208"/>
      <c r="P599" s="209"/>
      <c r="Q599" s="210"/>
      <c r="R599" s="211"/>
      <c r="S599" s="212"/>
      <c r="T599" s="213"/>
      <c r="U599" s="45"/>
      <c r="V599" s="49"/>
      <c r="W599" s="49"/>
      <c r="X599" s="49"/>
      <c r="Y599" s="49"/>
      <c r="Z599" s="49"/>
      <c r="AA599" s="49"/>
      <c r="AB599" s="42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42"/>
      <c r="AQ599" s="42"/>
      <c r="AR599" s="42"/>
      <c r="AS599" s="42"/>
      <c r="AT599" s="42"/>
      <c r="AU599" s="42"/>
      <c r="AV599" s="214"/>
      <c r="AW599" s="214"/>
      <c r="AX599" s="214"/>
      <c r="AY599" s="214"/>
      <c r="AZ599" s="214"/>
      <c r="BA599" s="214"/>
      <c r="BB599" s="214"/>
      <c r="BC599" s="214"/>
    </row>
    <row r="600" ht="20.25" customHeight="1">
      <c r="B600" s="41"/>
      <c r="C600" s="42"/>
      <c r="D600" s="69"/>
      <c r="E600" s="44"/>
      <c r="F600" s="45"/>
      <c r="G600" s="201"/>
      <c r="H600" s="202"/>
      <c r="I600" s="203"/>
      <c r="J600" s="204"/>
      <c r="K600" s="46"/>
      <c r="L600" s="205"/>
      <c r="M600" s="206"/>
      <c r="N600" s="207"/>
      <c r="O600" s="208"/>
      <c r="P600" s="209"/>
      <c r="Q600" s="210"/>
      <c r="R600" s="211"/>
      <c r="S600" s="212"/>
      <c r="T600" s="213"/>
      <c r="U600" s="45"/>
      <c r="V600" s="49"/>
      <c r="W600" s="49"/>
      <c r="X600" s="49"/>
      <c r="Y600" s="49"/>
      <c r="Z600" s="49"/>
      <c r="AA600" s="49"/>
      <c r="AB600" s="42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42"/>
      <c r="AQ600" s="42"/>
      <c r="AR600" s="42"/>
      <c r="AS600" s="42"/>
      <c r="AT600" s="42"/>
      <c r="AU600" s="42"/>
      <c r="AV600" s="214"/>
      <c r="AW600" s="214"/>
      <c r="AX600" s="214"/>
      <c r="AY600" s="214"/>
      <c r="AZ600" s="214"/>
      <c r="BA600" s="214"/>
      <c r="BB600" s="214"/>
      <c r="BC600" s="214"/>
    </row>
    <row r="601" ht="20.25" customHeight="1">
      <c r="B601" s="41"/>
      <c r="C601" s="42"/>
      <c r="D601" s="69"/>
      <c r="E601" s="44"/>
      <c r="F601" s="45"/>
      <c r="G601" s="201"/>
      <c r="H601" s="202"/>
      <c r="I601" s="203"/>
      <c r="J601" s="204"/>
      <c r="K601" s="46"/>
      <c r="L601" s="205"/>
      <c r="M601" s="206"/>
      <c r="N601" s="207"/>
      <c r="O601" s="208"/>
      <c r="P601" s="209"/>
      <c r="Q601" s="210"/>
      <c r="R601" s="211"/>
      <c r="S601" s="212"/>
      <c r="T601" s="213"/>
      <c r="U601" s="45"/>
      <c r="V601" s="49"/>
      <c r="W601" s="49"/>
      <c r="X601" s="49"/>
      <c r="Y601" s="49"/>
      <c r="Z601" s="49"/>
      <c r="AA601" s="49"/>
      <c r="AB601" s="42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42"/>
      <c r="AQ601" s="42"/>
      <c r="AR601" s="42"/>
      <c r="AS601" s="42"/>
      <c r="AT601" s="42"/>
      <c r="AU601" s="42"/>
      <c r="AV601" s="214"/>
      <c r="AW601" s="214"/>
      <c r="AX601" s="214"/>
      <c r="AY601" s="214"/>
      <c r="AZ601" s="214"/>
      <c r="BA601" s="214"/>
      <c r="BB601" s="214"/>
      <c r="BC601" s="214"/>
    </row>
    <row r="602" ht="20.25" customHeight="1">
      <c r="B602" s="41"/>
      <c r="C602" s="42"/>
      <c r="D602" s="69"/>
      <c r="E602" s="44"/>
      <c r="F602" s="45"/>
      <c r="G602" s="201"/>
      <c r="H602" s="202"/>
      <c r="I602" s="203"/>
      <c r="J602" s="204"/>
      <c r="K602" s="46"/>
      <c r="L602" s="205"/>
      <c r="M602" s="206"/>
      <c r="N602" s="207"/>
      <c r="O602" s="208"/>
      <c r="P602" s="209"/>
      <c r="Q602" s="210"/>
      <c r="R602" s="211"/>
      <c r="S602" s="212"/>
      <c r="T602" s="213"/>
      <c r="U602" s="45"/>
      <c r="V602" s="49"/>
      <c r="W602" s="49"/>
      <c r="X602" s="49"/>
      <c r="Y602" s="49"/>
      <c r="Z602" s="49"/>
      <c r="AA602" s="49"/>
      <c r="AB602" s="42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42"/>
      <c r="AQ602" s="42"/>
      <c r="AR602" s="42"/>
      <c r="AS602" s="42"/>
      <c r="AT602" s="42"/>
      <c r="AU602" s="42"/>
      <c r="AV602" s="214"/>
      <c r="AW602" s="214"/>
      <c r="AX602" s="214"/>
      <c r="AY602" s="214"/>
      <c r="AZ602" s="214"/>
      <c r="BA602" s="214"/>
      <c r="BB602" s="214"/>
      <c r="BC602" s="214"/>
    </row>
    <row r="603" ht="20.25" customHeight="1">
      <c r="B603" s="41"/>
      <c r="C603" s="42"/>
      <c r="D603" s="69"/>
      <c r="E603" s="44"/>
      <c r="F603" s="45"/>
      <c r="G603" s="201"/>
      <c r="H603" s="202"/>
      <c r="I603" s="203"/>
      <c r="J603" s="204"/>
      <c r="K603" s="46"/>
      <c r="L603" s="205"/>
      <c r="M603" s="206"/>
      <c r="N603" s="207"/>
      <c r="O603" s="208"/>
      <c r="P603" s="209"/>
      <c r="Q603" s="210"/>
      <c r="R603" s="211"/>
      <c r="S603" s="212"/>
      <c r="T603" s="213"/>
      <c r="U603" s="45"/>
      <c r="V603" s="49"/>
      <c r="W603" s="49"/>
      <c r="X603" s="49"/>
      <c r="Y603" s="49"/>
      <c r="Z603" s="49"/>
      <c r="AA603" s="49"/>
      <c r="AB603" s="42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42"/>
      <c r="AQ603" s="42"/>
      <c r="AR603" s="42"/>
      <c r="AS603" s="42"/>
      <c r="AT603" s="42"/>
      <c r="AU603" s="42"/>
      <c r="AV603" s="214"/>
      <c r="AW603" s="214"/>
      <c r="AX603" s="214"/>
      <c r="AY603" s="214"/>
      <c r="AZ603" s="214"/>
      <c r="BA603" s="214"/>
      <c r="BB603" s="214"/>
      <c r="BC603" s="214"/>
    </row>
    <row r="604" ht="20.25" customHeight="1">
      <c r="B604" s="41"/>
      <c r="C604" s="42"/>
      <c r="D604" s="69"/>
      <c r="E604" s="44"/>
      <c r="F604" s="45"/>
      <c r="G604" s="201"/>
      <c r="H604" s="202"/>
      <c r="I604" s="203"/>
      <c r="J604" s="204"/>
      <c r="K604" s="46"/>
      <c r="L604" s="205"/>
      <c r="M604" s="206"/>
      <c r="N604" s="207"/>
      <c r="O604" s="208"/>
      <c r="P604" s="209"/>
      <c r="Q604" s="210"/>
      <c r="R604" s="211"/>
      <c r="S604" s="212"/>
      <c r="T604" s="213"/>
      <c r="U604" s="45"/>
      <c r="V604" s="49"/>
      <c r="W604" s="49"/>
      <c r="X604" s="49"/>
      <c r="Y604" s="49"/>
      <c r="Z604" s="49"/>
      <c r="AA604" s="49"/>
      <c r="AB604" s="42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42"/>
      <c r="AQ604" s="42"/>
      <c r="AR604" s="42"/>
      <c r="AS604" s="42"/>
      <c r="AT604" s="42"/>
      <c r="AU604" s="42"/>
      <c r="AV604" s="214"/>
      <c r="AW604" s="214"/>
      <c r="AX604" s="214"/>
      <c r="AY604" s="214"/>
      <c r="AZ604" s="214"/>
      <c r="BA604" s="214"/>
      <c r="BB604" s="214"/>
      <c r="BC604" s="214"/>
    </row>
    <row r="605" ht="20.25" customHeight="1">
      <c r="B605" s="41"/>
      <c r="C605" s="42"/>
      <c r="D605" s="69"/>
      <c r="E605" s="44"/>
      <c r="F605" s="45"/>
      <c r="G605" s="201"/>
      <c r="H605" s="202"/>
      <c r="I605" s="203"/>
      <c r="J605" s="204"/>
      <c r="K605" s="46"/>
      <c r="L605" s="205"/>
      <c r="M605" s="206"/>
      <c r="N605" s="207"/>
      <c r="O605" s="208"/>
      <c r="P605" s="209"/>
      <c r="Q605" s="210"/>
      <c r="R605" s="211"/>
      <c r="S605" s="212"/>
      <c r="T605" s="213"/>
      <c r="U605" s="45"/>
      <c r="V605" s="49"/>
      <c r="W605" s="49"/>
      <c r="X605" s="49"/>
      <c r="Y605" s="49"/>
      <c r="Z605" s="49"/>
      <c r="AA605" s="49"/>
      <c r="AB605" s="42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42"/>
      <c r="AQ605" s="42"/>
      <c r="AR605" s="42"/>
      <c r="AS605" s="42"/>
      <c r="AT605" s="42"/>
      <c r="AU605" s="42"/>
      <c r="AV605" s="214"/>
      <c r="AW605" s="214"/>
      <c r="AX605" s="214"/>
      <c r="AY605" s="214"/>
      <c r="AZ605" s="214"/>
      <c r="BA605" s="214"/>
      <c r="BB605" s="214"/>
      <c r="BC605" s="214"/>
    </row>
    <row r="606" ht="20.25" customHeight="1">
      <c r="B606" s="41"/>
      <c r="C606" s="42"/>
      <c r="D606" s="69"/>
      <c r="E606" s="44"/>
      <c r="F606" s="45"/>
      <c r="G606" s="201"/>
      <c r="H606" s="202"/>
      <c r="I606" s="203"/>
      <c r="J606" s="204"/>
      <c r="K606" s="46"/>
      <c r="L606" s="205"/>
      <c r="M606" s="206"/>
      <c r="N606" s="207"/>
      <c r="O606" s="208"/>
      <c r="P606" s="209"/>
      <c r="Q606" s="210"/>
      <c r="R606" s="211"/>
      <c r="S606" s="212"/>
      <c r="T606" s="213"/>
      <c r="U606" s="45"/>
      <c r="V606" s="49"/>
      <c r="W606" s="49"/>
      <c r="X606" s="49"/>
      <c r="Y606" s="49"/>
      <c r="Z606" s="49"/>
      <c r="AA606" s="49"/>
      <c r="AB606" s="42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42"/>
      <c r="AQ606" s="42"/>
      <c r="AR606" s="42"/>
      <c r="AS606" s="42"/>
      <c r="AT606" s="42"/>
      <c r="AU606" s="42"/>
      <c r="AV606" s="214"/>
      <c r="AW606" s="214"/>
      <c r="AX606" s="214"/>
      <c r="AY606" s="214"/>
      <c r="AZ606" s="214"/>
      <c r="BA606" s="214"/>
      <c r="BB606" s="214"/>
      <c r="BC606" s="214"/>
    </row>
    <row r="607" ht="20.25" customHeight="1">
      <c r="B607" s="41"/>
      <c r="C607" s="42"/>
      <c r="D607" s="69"/>
      <c r="E607" s="44"/>
      <c r="F607" s="45"/>
      <c r="G607" s="201"/>
      <c r="H607" s="202"/>
      <c r="I607" s="203"/>
      <c r="J607" s="204"/>
      <c r="K607" s="46"/>
      <c r="L607" s="205"/>
      <c r="M607" s="206"/>
      <c r="N607" s="207"/>
      <c r="O607" s="208"/>
      <c r="P607" s="209"/>
      <c r="Q607" s="210"/>
      <c r="R607" s="211"/>
      <c r="S607" s="212"/>
      <c r="T607" s="213"/>
      <c r="U607" s="45"/>
      <c r="V607" s="49"/>
      <c r="W607" s="49"/>
      <c r="X607" s="49"/>
      <c r="Y607" s="49"/>
      <c r="Z607" s="49"/>
      <c r="AA607" s="49"/>
      <c r="AB607" s="42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42"/>
      <c r="AQ607" s="42"/>
      <c r="AR607" s="42"/>
      <c r="AS607" s="42"/>
      <c r="AT607" s="42"/>
      <c r="AU607" s="42"/>
      <c r="AV607" s="214"/>
      <c r="AW607" s="214"/>
      <c r="AX607" s="214"/>
      <c r="AY607" s="214"/>
      <c r="AZ607" s="214"/>
      <c r="BA607" s="214"/>
      <c r="BB607" s="214"/>
      <c r="BC607" s="214"/>
    </row>
    <row r="608" ht="20.25" customHeight="1">
      <c r="B608" s="41"/>
      <c r="C608" s="42"/>
      <c r="D608" s="69"/>
      <c r="E608" s="44"/>
      <c r="F608" s="45"/>
      <c r="G608" s="201"/>
      <c r="H608" s="202"/>
      <c r="I608" s="203"/>
      <c r="J608" s="204"/>
      <c r="K608" s="46"/>
      <c r="L608" s="205"/>
      <c r="M608" s="206"/>
      <c r="N608" s="207"/>
      <c r="O608" s="208"/>
      <c r="P608" s="209"/>
      <c r="Q608" s="210"/>
      <c r="R608" s="211"/>
      <c r="S608" s="212"/>
      <c r="T608" s="213"/>
      <c r="U608" s="45"/>
      <c r="V608" s="49"/>
      <c r="W608" s="49"/>
      <c r="X608" s="49"/>
      <c r="Y608" s="49"/>
      <c r="Z608" s="49"/>
      <c r="AA608" s="49"/>
      <c r="AB608" s="42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42"/>
      <c r="AQ608" s="42"/>
      <c r="AR608" s="42"/>
      <c r="AS608" s="42"/>
      <c r="AT608" s="42"/>
      <c r="AU608" s="42"/>
      <c r="AV608" s="214"/>
      <c r="AW608" s="214"/>
      <c r="AX608" s="214"/>
      <c r="AY608" s="214"/>
      <c r="AZ608" s="214"/>
      <c r="BA608" s="214"/>
      <c r="BB608" s="214"/>
      <c r="BC608" s="214"/>
    </row>
    <row r="609" ht="20.25" customHeight="1">
      <c r="B609" s="41"/>
      <c r="C609" s="42"/>
      <c r="D609" s="69"/>
      <c r="E609" s="44"/>
      <c r="F609" s="45"/>
      <c r="G609" s="201"/>
      <c r="H609" s="202"/>
      <c r="I609" s="203"/>
      <c r="J609" s="204"/>
      <c r="K609" s="46"/>
      <c r="L609" s="205"/>
      <c r="M609" s="206"/>
      <c r="N609" s="207"/>
      <c r="O609" s="208"/>
      <c r="P609" s="209"/>
      <c r="Q609" s="210"/>
      <c r="R609" s="211"/>
      <c r="S609" s="212"/>
      <c r="T609" s="213"/>
      <c r="U609" s="45"/>
      <c r="V609" s="49"/>
      <c r="W609" s="49"/>
      <c r="X609" s="49"/>
      <c r="Y609" s="49"/>
      <c r="Z609" s="49"/>
      <c r="AA609" s="49"/>
      <c r="AB609" s="42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42"/>
      <c r="AQ609" s="42"/>
      <c r="AR609" s="42"/>
      <c r="AS609" s="42"/>
      <c r="AT609" s="42"/>
      <c r="AU609" s="42"/>
      <c r="AV609" s="214"/>
      <c r="AW609" s="214"/>
      <c r="AX609" s="214"/>
      <c r="AY609" s="214"/>
      <c r="AZ609" s="214"/>
      <c r="BA609" s="214"/>
      <c r="BB609" s="214"/>
      <c r="BC609" s="214"/>
    </row>
    <row r="610" ht="20.25" customHeight="1">
      <c r="B610" s="41"/>
      <c r="C610" s="42"/>
      <c r="D610" s="69"/>
      <c r="E610" s="44"/>
      <c r="F610" s="45"/>
      <c r="G610" s="201"/>
      <c r="H610" s="202"/>
      <c r="I610" s="203"/>
      <c r="J610" s="204"/>
      <c r="K610" s="46"/>
      <c r="L610" s="205"/>
      <c r="M610" s="206"/>
      <c r="N610" s="207"/>
      <c r="O610" s="208"/>
      <c r="P610" s="209"/>
      <c r="Q610" s="210"/>
      <c r="R610" s="211"/>
      <c r="S610" s="212"/>
      <c r="T610" s="213"/>
      <c r="U610" s="45"/>
      <c r="V610" s="49"/>
      <c r="W610" s="49"/>
      <c r="X610" s="49"/>
      <c r="Y610" s="49"/>
      <c r="Z610" s="49"/>
      <c r="AA610" s="49"/>
      <c r="AB610" s="42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42"/>
      <c r="AQ610" s="42"/>
      <c r="AR610" s="42"/>
      <c r="AS610" s="42"/>
      <c r="AT610" s="42"/>
      <c r="AU610" s="42"/>
      <c r="AV610" s="214"/>
      <c r="AW610" s="214"/>
      <c r="AX610" s="214"/>
      <c r="AY610" s="214"/>
      <c r="AZ610" s="214"/>
      <c r="BA610" s="214"/>
      <c r="BB610" s="214"/>
      <c r="BC610" s="214"/>
    </row>
    <row r="611" ht="20.25" customHeight="1">
      <c r="B611" s="41"/>
      <c r="C611" s="42"/>
      <c r="D611" s="69"/>
      <c r="E611" s="44"/>
      <c r="F611" s="45"/>
      <c r="G611" s="201"/>
      <c r="H611" s="202"/>
      <c r="I611" s="203"/>
      <c r="J611" s="204"/>
      <c r="K611" s="46"/>
      <c r="L611" s="205"/>
      <c r="M611" s="206"/>
      <c r="N611" s="207"/>
      <c r="O611" s="208"/>
      <c r="P611" s="209"/>
      <c r="Q611" s="210"/>
      <c r="R611" s="211"/>
      <c r="S611" s="212"/>
      <c r="T611" s="213"/>
      <c r="U611" s="45"/>
      <c r="V611" s="49"/>
      <c r="W611" s="49"/>
      <c r="X611" s="49"/>
      <c r="Y611" s="49"/>
      <c r="Z611" s="49"/>
      <c r="AA611" s="49"/>
      <c r="AB611" s="42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42"/>
      <c r="AQ611" s="42"/>
      <c r="AR611" s="42"/>
      <c r="AS611" s="42"/>
      <c r="AT611" s="42"/>
      <c r="AU611" s="42"/>
      <c r="AV611" s="214"/>
      <c r="AW611" s="214"/>
      <c r="AX611" s="214"/>
      <c r="AY611" s="214"/>
      <c r="AZ611" s="214"/>
      <c r="BA611" s="214"/>
      <c r="BB611" s="214"/>
      <c r="BC611" s="214"/>
    </row>
    <row r="612" ht="20.25" customHeight="1">
      <c r="B612" s="41"/>
      <c r="C612" s="42"/>
      <c r="D612" s="69"/>
      <c r="E612" s="44"/>
      <c r="F612" s="45"/>
      <c r="G612" s="201"/>
      <c r="H612" s="202"/>
      <c r="I612" s="203"/>
      <c r="J612" s="204"/>
      <c r="K612" s="46"/>
      <c r="L612" s="205"/>
      <c r="M612" s="206"/>
      <c r="N612" s="207"/>
      <c r="O612" s="208"/>
      <c r="P612" s="209"/>
      <c r="Q612" s="210"/>
      <c r="R612" s="211"/>
      <c r="S612" s="212"/>
      <c r="T612" s="213"/>
      <c r="U612" s="45"/>
      <c r="V612" s="49"/>
      <c r="W612" s="49"/>
      <c r="X612" s="49"/>
      <c r="Y612" s="49"/>
      <c r="Z612" s="49"/>
      <c r="AA612" s="49"/>
      <c r="AB612" s="42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42"/>
      <c r="AQ612" s="42"/>
      <c r="AR612" s="42"/>
      <c r="AS612" s="42"/>
      <c r="AT612" s="42"/>
      <c r="AU612" s="42"/>
      <c r="AV612" s="214"/>
      <c r="AW612" s="214"/>
      <c r="AX612" s="214"/>
      <c r="AY612" s="214"/>
      <c r="AZ612" s="214"/>
      <c r="BA612" s="214"/>
      <c r="BB612" s="214"/>
      <c r="BC612" s="214"/>
    </row>
    <row r="613" ht="20.25" customHeight="1">
      <c r="B613" s="41"/>
      <c r="C613" s="42"/>
      <c r="D613" s="69"/>
      <c r="E613" s="44"/>
      <c r="F613" s="45"/>
      <c r="G613" s="201"/>
      <c r="H613" s="202"/>
      <c r="I613" s="203"/>
      <c r="J613" s="204"/>
      <c r="K613" s="46"/>
      <c r="L613" s="205"/>
      <c r="M613" s="206"/>
      <c r="N613" s="207"/>
      <c r="O613" s="208"/>
      <c r="P613" s="209"/>
      <c r="Q613" s="210"/>
      <c r="R613" s="211"/>
      <c r="S613" s="212"/>
      <c r="T613" s="213"/>
      <c r="U613" s="45"/>
      <c r="V613" s="49"/>
      <c r="W613" s="49"/>
      <c r="X613" s="49"/>
      <c r="Y613" s="49"/>
      <c r="Z613" s="49"/>
      <c r="AA613" s="49"/>
      <c r="AB613" s="42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42"/>
      <c r="AQ613" s="42"/>
      <c r="AR613" s="42"/>
      <c r="AS613" s="42"/>
      <c r="AT613" s="42"/>
      <c r="AU613" s="42"/>
      <c r="AV613" s="214"/>
      <c r="AW613" s="214"/>
      <c r="AX613" s="214"/>
      <c r="AY613" s="214"/>
      <c r="AZ613" s="214"/>
      <c r="BA613" s="214"/>
      <c r="BB613" s="214"/>
      <c r="BC613" s="214"/>
    </row>
    <row r="614" ht="20.25" customHeight="1">
      <c r="B614" s="41"/>
      <c r="C614" s="42"/>
      <c r="D614" s="69"/>
      <c r="E614" s="44"/>
      <c r="F614" s="45"/>
      <c r="G614" s="201"/>
      <c r="H614" s="202"/>
      <c r="I614" s="203"/>
      <c r="J614" s="204"/>
      <c r="K614" s="46"/>
      <c r="L614" s="205"/>
      <c r="M614" s="206"/>
      <c r="N614" s="207"/>
      <c r="O614" s="208"/>
      <c r="P614" s="209"/>
      <c r="Q614" s="210"/>
      <c r="R614" s="211"/>
      <c r="S614" s="212"/>
      <c r="T614" s="213"/>
      <c r="U614" s="45"/>
      <c r="V614" s="49"/>
      <c r="W614" s="49"/>
      <c r="X614" s="49"/>
      <c r="Y614" s="49"/>
      <c r="Z614" s="49"/>
      <c r="AA614" s="49"/>
      <c r="AB614" s="42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42"/>
      <c r="AQ614" s="42"/>
      <c r="AR614" s="42"/>
      <c r="AS614" s="42"/>
      <c r="AT614" s="42"/>
      <c r="AU614" s="42"/>
      <c r="AV614" s="214"/>
      <c r="AW614" s="214"/>
      <c r="AX614" s="214"/>
      <c r="AY614" s="214"/>
      <c r="AZ614" s="214"/>
      <c r="BA614" s="214"/>
      <c r="BB614" s="214"/>
      <c r="BC614" s="214"/>
    </row>
    <row r="615" ht="20.25" customHeight="1">
      <c r="B615" s="41"/>
      <c r="C615" s="42"/>
      <c r="D615" s="69"/>
      <c r="E615" s="44"/>
      <c r="F615" s="45"/>
      <c r="G615" s="201"/>
      <c r="H615" s="202"/>
      <c r="I615" s="203"/>
      <c r="J615" s="204"/>
      <c r="K615" s="46"/>
      <c r="L615" s="205"/>
      <c r="M615" s="206"/>
      <c r="N615" s="207"/>
      <c r="O615" s="208"/>
      <c r="P615" s="209"/>
      <c r="Q615" s="210"/>
      <c r="R615" s="211"/>
      <c r="S615" s="212"/>
      <c r="T615" s="213"/>
      <c r="U615" s="45"/>
      <c r="V615" s="49"/>
      <c r="W615" s="49"/>
      <c r="X615" s="49"/>
      <c r="Y615" s="49"/>
      <c r="Z615" s="49"/>
      <c r="AA615" s="49"/>
      <c r="AB615" s="42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42"/>
      <c r="AQ615" s="42"/>
      <c r="AR615" s="42"/>
      <c r="AS615" s="42"/>
      <c r="AT615" s="42"/>
      <c r="AU615" s="42"/>
      <c r="AV615" s="214"/>
      <c r="AW615" s="214"/>
      <c r="AX615" s="214"/>
      <c r="AY615" s="214"/>
      <c r="AZ615" s="214"/>
      <c r="BA615" s="214"/>
      <c r="BB615" s="214"/>
      <c r="BC615" s="214"/>
    </row>
    <row r="616" ht="20.25" customHeight="1">
      <c r="B616" s="41"/>
      <c r="C616" s="42"/>
      <c r="D616" s="69"/>
      <c r="E616" s="44"/>
      <c r="F616" s="45"/>
      <c r="G616" s="201"/>
      <c r="H616" s="202"/>
      <c r="I616" s="203"/>
      <c r="J616" s="204"/>
      <c r="K616" s="46"/>
      <c r="L616" s="205"/>
      <c r="M616" s="206"/>
      <c r="N616" s="207"/>
      <c r="O616" s="208"/>
      <c r="P616" s="209"/>
      <c r="Q616" s="210"/>
      <c r="R616" s="211"/>
      <c r="S616" s="212"/>
      <c r="T616" s="213"/>
      <c r="U616" s="45"/>
      <c r="V616" s="49"/>
      <c r="W616" s="49"/>
      <c r="X616" s="49"/>
      <c r="Y616" s="49"/>
      <c r="Z616" s="49"/>
      <c r="AA616" s="49"/>
      <c r="AB616" s="42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42"/>
      <c r="AQ616" s="42"/>
      <c r="AR616" s="42"/>
      <c r="AS616" s="42"/>
      <c r="AT616" s="42"/>
      <c r="AU616" s="42"/>
      <c r="AV616" s="214"/>
      <c r="AW616" s="214"/>
      <c r="AX616" s="214"/>
      <c r="AY616" s="214"/>
      <c r="AZ616" s="214"/>
      <c r="BA616" s="214"/>
      <c r="BB616" s="214"/>
      <c r="BC616" s="214"/>
    </row>
    <row r="617" ht="20.25" customHeight="1">
      <c r="B617" s="41"/>
      <c r="C617" s="42"/>
      <c r="D617" s="69"/>
      <c r="E617" s="44"/>
      <c r="F617" s="45"/>
      <c r="G617" s="201"/>
      <c r="H617" s="202"/>
      <c r="I617" s="203"/>
      <c r="J617" s="204"/>
      <c r="K617" s="46"/>
      <c r="L617" s="205"/>
      <c r="M617" s="206"/>
      <c r="N617" s="207"/>
      <c r="O617" s="208"/>
      <c r="P617" s="209"/>
      <c r="Q617" s="210"/>
      <c r="R617" s="211"/>
      <c r="S617" s="212"/>
      <c r="T617" s="213"/>
      <c r="U617" s="45"/>
      <c r="V617" s="49"/>
      <c r="W617" s="49"/>
      <c r="X617" s="49"/>
      <c r="Y617" s="49"/>
      <c r="Z617" s="49"/>
      <c r="AA617" s="49"/>
      <c r="AB617" s="42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42"/>
      <c r="AQ617" s="42"/>
      <c r="AR617" s="42"/>
      <c r="AS617" s="42"/>
      <c r="AT617" s="42"/>
      <c r="AU617" s="42"/>
      <c r="AV617" s="214"/>
      <c r="AW617" s="214"/>
      <c r="AX617" s="214"/>
      <c r="AY617" s="214"/>
      <c r="AZ617" s="214"/>
      <c r="BA617" s="214"/>
      <c r="BB617" s="214"/>
      <c r="BC617" s="214"/>
    </row>
    <row r="618" ht="20.25" customHeight="1">
      <c r="B618" s="41"/>
      <c r="C618" s="42"/>
      <c r="D618" s="69"/>
      <c r="E618" s="44"/>
      <c r="F618" s="45"/>
      <c r="G618" s="201"/>
      <c r="H618" s="202"/>
      <c r="I618" s="203"/>
      <c r="J618" s="204"/>
      <c r="K618" s="46"/>
      <c r="L618" s="205"/>
      <c r="M618" s="206"/>
      <c r="N618" s="207"/>
      <c r="O618" s="208"/>
      <c r="P618" s="209"/>
      <c r="Q618" s="210"/>
      <c r="R618" s="211"/>
      <c r="S618" s="212"/>
      <c r="T618" s="213"/>
      <c r="U618" s="45"/>
      <c r="V618" s="49"/>
      <c r="W618" s="49"/>
      <c r="X618" s="49"/>
      <c r="Y618" s="49"/>
      <c r="Z618" s="49"/>
      <c r="AA618" s="49"/>
      <c r="AB618" s="42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42"/>
      <c r="AQ618" s="42"/>
      <c r="AR618" s="42"/>
      <c r="AS618" s="42"/>
      <c r="AT618" s="42"/>
      <c r="AU618" s="42"/>
      <c r="AV618" s="214"/>
      <c r="AW618" s="214"/>
      <c r="AX618" s="214"/>
      <c r="AY618" s="214"/>
      <c r="AZ618" s="214"/>
      <c r="BA618" s="214"/>
      <c r="BB618" s="214"/>
      <c r="BC618" s="214"/>
    </row>
    <row r="619" ht="20.25" customHeight="1">
      <c r="B619" s="41"/>
      <c r="C619" s="42"/>
      <c r="D619" s="69"/>
      <c r="E619" s="44"/>
      <c r="F619" s="45"/>
      <c r="G619" s="201"/>
      <c r="H619" s="202"/>
      <c r="I619" s="203"/>
      <c r="J619" s="204"/>
      <c r="K619" s="46"/>
      <c r="L619" s="205"/>
      <c r="M619" s="206"/>
      <c r="N619" s="207"/>
      <c r="O619" s="208"/>
      <c r="P619" s="209"/>
      <c r="Q619" s="210"/>
      <c r="R619" s="211"/>
      <c r="S619" s="212"/>
      <c r="T619" s="213"/>
      <c r="U619" s="45"/>
      <c r="V619" s="49"/>
      <c r="W619" s="49"/>
      <c r="X619" s="49"/>
      <c r="Y619" s="49"/>
      <c r="Z619" s="49"/>
      <c r="AA619" s="49"/>
      <c r="AB619" s="42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42"/>
      <c r="AQ619" s="42"/>
      <c r="AR619" s="42"/>
      <c r="AS619" s="42"/>
      <c r="AT619" s="42"/>
      <c r="AU619" s="42"/>
      <c r="AV619" s="214"/>
      <c r="AW619" s="214"/>
      <c r="AX619" s="214"/>
      <c r="AY619" s="214"/>
      <c r="AZ619" s="214"/>
      <c r="BA619" s="214"/>
      <c r="BB619" s="214"/>
      <c r="BC619" s="214"/>
    </row>
    <row r="620" ht="20.25" customHeight="1">
      <c r="B620" s="41"/>
      <c r="C620" s="42"/>
      <c r="D620" s="69"/>
      <c r="E620" s="44"/>
      <c r="F620" s="45"/>
      <c r="G620" s="201"/>
      <c r="H620" s="202"/>
      <c r="I620" s="203"/>
      <c r="J620" s="204"/>
      <c r="K620" s="46"/>
      <c r="L620" s="205"/>
      <c r="M620" s="206"/>
      <c r="N620" s="207"/>
      <c r="O620" s="208"/>
      <c r="P620" s="209"/>
      <c r="Q620" s="210"/>
      <c r="R620" s="211"/>
      <c r="S620" s="212"/>
      <c r="T620" s="213"/>
      <c r="U620" s="45"/>
      <c r="V620" s="49"/>
      <c r="W620" s="49"/>
      <c r="X620" s="49"/>
      <c r="Y620" s="49"/>
      <c r="Z620" s="49"/>
      <c r="AA620" s="49"/>
      <c r="AB620" s="42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42"/>
      <c r="AQ620" s="42"/>
      <c r="AR620" s="42"/>
      <c r="AS620" s="42"/>
      <c r="AT620" s="42"/>
      <c r="AU620" s="42"/>
      <c r="AV620" s="214"/>
      <c r="AW620" s="214"/>
      <c r="AX620" s="214"/>
      <c r="AY620" s="214"/>
      <c r="AZ620" s="214"/>
      <c r="BA620" s="214"/>
      <c r="BB620" s="214"/>
      <c r="BC620" s="214"/>
    </row>
    <row r="621" ht="20.25" customHeight="1">
      <c r="B621" s="41"/>
      <c r="C621" s="42"/>
      <c r="D621" s="69"/>
      <c r="E621" s="44"/>
      <c r="F621" s="45"/>
      <c r="G621" s="201"/>
      <c r="H621" s="202"/>
      <c r="I621" s="203"/>
      <c r="J621" s="204"/>
      <c r="K621" s="46"/>
      <c r="L621" s="205"/>
      <c r="M621" s="206"/>
      <c r="N621" s="207"/>
      <c r="O621" s="208"/>
      <c r="P621" s="209"/>
      <c r="Q621" s="210"/>
      <c r="R621" s="211"/>
      <c r="S621" s="212"/>
      <c r="T621" s="213"/>
      <c r="U621" s="45"/>
      <c r="V621" s="49"/>
      <c r="W621" s="49"/>
      <c r="X621" s="49"/>
      <c r="Y621" s="49"/>
      <c r="Z621" s="49"/>
      <c r="AA621" s="49"/>
      <c r="AB621" s="42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42"/>
      <c r="AQ621" s="42"/>
      <c r="AR621" s="42"/>
      <c r="AS621" s="42"/>
      <c r="AT621" s="42"/>
      <c r="AU621" s="42"/>
      <c r="AV621" s="214"/>
      <c r="AW621" s="214"/>
      <c r="AX621" s="214"/>
      <c r="AY621" s="214"/>
      <c r="AZ621" s="214"/>
      <c r="BA621" s="214"/>
      <c r="BB621" s="214"/>
      <c r="BC621" s="214"/>
    </row>
    <row r="622" ht="20.25" customHeight="1">
      <c r="B622" s="41"/>
      <c r="C622" s="42"/>
      <c r="D622" s="69"/>
      <c r="E622" s="44"/>
      <c r="F622" s="45"/>
      <c r="G622" s="201"/>
      <c r="H622" s="202"/>
      <c r="I622" s="203"/>
      <c r="J622" s="204"/>
      <c r="K622" s="46"/>
      <c r="L622" s="205"/>
      <c r="M622" s="206"/>
      <c r="N622" s="207"/>
      <c r="O622" s="208"/>
      <c r="P622" s="209"/>
      <c r="Q622" s="210"/>
      <c r="R622" s="211"/>
      <c r="S622" s="212"/>
      <c r="T622" s="213"/>
      <c r="U622" s="45"/>
      <c r="V622" s="49"/>
      <c r="W622" s="49"/>
      <c r="X622" s="49"/>
      <c r="Y622" s="49"/>
      <c r="Z622" s="49"/>
      <c r="AA622" s="49"/>
      <c r="AB622" s="42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42"/>
      <c r="AQ622" s="42"/>
      <c r="AR622" s="42"/>
      <c r="AS622" s="42"/>
      <c r="AT622" s="42"/>
      <c r="AU622" s="42"/>
      <c r="AV622" s="214"/>
      <c r="AW622" s="214"/>
      <c r="AX622" s="214"/>
      <c r="AY622" s="214"/>
      <c r="AZ622" s="214"/>
      <c r="BA622" s="214"/>
      <c r="BB622" s="214"/>
      <c r="BC622" s="214"/>
    </row>
    <row r="623" ht="20.25" customHeight="1">
      <c r="B623" s="41"/>
      <c r="C623" s="42"/>
      <c r="D623" s="69"/>
      <c r="E623" s="44"/>
      <c r="F623" s="45"/>
      <c r="G623" s="201"/>
      <c r="H623" s="202"/>
      <c r="I623" s="203"/>
      <c r="J623" s="204"/>
      <c r="K623" s="46"/>
      <c r="L623" s="205"/>
      <c r="M623" s="206"/>
      <c r="N623" s="207"/>
      <c r="O623" s="208"/>
      <c r="P623" s="209"/>
      <c r="Q623" s="210"/>
      <c r="R623" s="211"/>
      <c r="S623" s="212"/>
      <c r="T623" s="213"/>
      <c r="U623" s="45"/>
      <c r="V623" s="49"/>
      <c r="W623" s="49"/>
      <c r="X623" s="49"/>
      <c r="Y623" s="49"/>
      <c r="Z623" s="49"/>
      <c r="AA623" s="49"/>
      <c r="AB623" s="42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42"/>
      <c r="AQ623" s="42"/>
      <c r="AR623" s="42"/>
      <c r="AS623" s="42"/>
      <c r="AT623" s="42"/>
      <c r="AU623" s="42"/>
      <c r="AV623" s="214"/>
      <c r="AW623" s="214"/>
      <c r="AX623" s="214"/>
      <c r="AY623" s="214"/>
      <c r="AZ623" s="214"/>
      <c r="BA623" s="214"/>
      <c r="BB623" s="214"/>
      <c r="BC623" s="214"/>
    </row>
    <row r="624" ht="20.25" customHeight="1">
      <c r="B624" s="41"/>
      <c r="C624" s="42"/>
      <c r="D624" s="69"/>
      <c r="E624" s="44"/>
      <c r="F624" s="45"/>
      <c r="G624" s="201"/>
      <c r="H624" s="202"/>
      <c r="I624" s="203"/>
      <c r="J624" s="204"/>
      <c r="K624" s="46"/>
      <c r="L624" s="205"/>
      <c r="M624" s="206"/>
      <c r="N624" s="207"/>
      <c r="O624" s="208"/>
      <c r="P624" s="209"/>
      <c r="Q624" s="210"/>
      <c r="R624" s="211"/>
      <c r="S624" s="212"/>
      <c r="T624" s="213"/>
      <c r="U624" s="45"/>
      <c r="V624" s="49"/>
      <c r="W624" s="49"/>
      <c r="X624" s="49"/>
      <c r="Y624" s="49"/>
      <c r="Z624" s="49"/>
      <c r="AA624" s="49"/>
      <c r="AB624" s="42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42"/>
      <c r="AQ624" s="42"/>
      <c r="AR624" s="42"/>
      <c r="AS624" s="42"/>
      <c r="AT624" s="42"/>
      <c r="AU624" s="42"/>
      <c r="AV624" s="214"/>
      <c r="AW624" s="214"/>
      <c r="AX624" s="214"/>
      <c r="AY624" s="214"/>
      <c r="AZ624" s="214"/>
      <c r="BA624" s="214"/>
      <c r="BB624" s="214"/>
      <c r="BC624" s="214"/>
    </row>
    <row r="625" ht="20.25" customHeight="1">
      <c r="B625" s="41"/>
      <c r="C625" s="42"/>
      <c r="D625" s="69"/>
      <c r="E625" s="44"/>
      <c r="F625" s="45"/>
      <c r="G625" s="201"/>
      <c r="H625" s="202"/>
      <c r="I625" s="203"/>
      <c r="J625" s="204"/>
      <c r="K625" s="46"/>
      <c r="L625" s="205"/>
      <c r="M625" s="206"/>
      <c r="N625" s="207"/>
      <c r="O625" s="208"/>
      <c r="P625" s="209"/>
      <c r="Q625" s="210"/>
      <c r="R625" s="211"/>
      <c r="S625" s="212"/>
      <c r="T625" s="213"/>
      <c r="U625" s="45"/>
      <c r="V625" s="49"/>
      <c r="W625" s="49"/>
      <c r="X625" s="49"/>
      <c r="Y625" s="49"/>
      <c r="Z625" s="49"/>
      <c r="AA625" s="49"/>
      <c r="AB625" s="42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42"/>
      <c r="AQ625" s="42"/>
      <c r="AR625" s="42"/>
      <c r="AS625" s="42"/>
      <c r="AT625" s="42"/>
      <c r="AU625" s="42"/>
      <c r="AV625" s="214"/>
      <c r="AW625" s="214"/>
      <c r="AX625" s="214"/>
      <c r="AY625" s="214"/>
      <c r="AZ625" s="214"/>
      <c r="BA625" s="214"/>
      <c r="BB625" s="214"/>
      <c r="BC625" s="214"/>
    </row>
    <row r="626" ht="20.25" customHeight="1">
      <c r="B626" s="41"/>
      <c r="C626" s="42"/>
      <c r="D626" s="69"/>
      <c r="E626" s="44"/>
      <c r="F626" s="45"/>
      <c r="G626" s="201"/>
      <c r="H626" s="202"/>
      <c r="I626" s="203"/>
      <c r="J626" s="204"/>
      <c r="K626" s="46"/>
      <c r="L626" s="205"/>
      <c r="M626" s="206"/>
      <c r="N626" s="207"/>
      <c r="O626" s="208"/>
      <c r="P626" s="209"/>
      <c r="Q626" s="210"/>
      <c r="R626" s="211"/>
      <c r="S626" s="212"/>
      <c r="T626" s="213"/>
      <c r="U626" s="45"/>
      <c r="V626" s="49"/>
      <c r="W626" s="49"/>
      <c r="X626" s="49"/>
      <c r="Y626" s="49"/>
      <c r="Z626" s="49"/>
      <c r="AA626" s="49"/>
      <c r="AB626" s="42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42"/>
      <c r="AQ626" s="42"/>
      <c r="AR626" s="42"/>
      <c r="AS626" s="42"/>
      <c r="AT626" s="42"/>
      <c r="AU626" s="42"/>
      <c r="AV626" s="214"/>
      <c r="AW626" s="214"/>
      <c r="AX626" s="214"/>
      <c r="AY626" s="214"/>
      <c r="AZ626" s="214"/>
      <c r="BA626" s="214"/>
      <c r="BB626" s="214"/>
      <c r="BC626" s="214"/>
    </row>
    <row r="627" ht="20.25" customHeight="1">
      <c r="B627" s="41"/>
      <c r="C627" s="42"/>
      <c r="D627" s="69"/>
      <c r="E627" s="44"/>
      <c r="F627" s="45"/>
      <c r="G627" s="201"/>
      <c r="H627" s="202"/>
      <c r="I627" s="203"/>
      <c r="J627" s="204"/>
      <c r="K627" s="46"/>
      <c r="L627" s="205"/>
      <c r="M627" s="206"/>
      <c r="N627" s="207"/>
      <c r="O627" s="208"/>
      <c r="P627" s="209"/>
      <c r="Q627" s="210"/>
      <c r="R627" s="211"/>
      <c r="S627" s="212"/>
      <c r="T627" s="213"/>
      <c r="U627" s="45"/>
      <c r="V627" s="49"/>
      <c r="W627" s="49"/>
      <c r="X627" s="49"/>
      <c r="Y627" s="49"/>
      <c r="Z627" s="49"/>
      <c r="AA627" s="49"/>
      <c r="AB627" s="42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42"/>
      <c r="AQ627" s="42"/>
      <c r="AR627" s="42"/>
      <c r="AS627" s="42"/>
      <c r="AT627" s="42"/>
      <c r="AU627" s="42"/>
      <c r="AV627" s="214"/>
      <c r="AW627" s="214"/>
      <c r="AX627" s="214"/>
      <c r="AY627" s="214"/>
      <c r="AZ627" s="214"/>
      <c r="BA627" s="214"/>
      <c r="BB627" s="214"/>
      <c r="BC627" s="214"/>
    </row>
    <row r="628" ht="20.25" customHeight="1">
      <c r="B628" s="41"/>
      <c r="C628" s="42"/>
      <c r="D628" s="69"/>
      <c r="E628" s="44"/>
      <c r="F628" s="45"/>
      <c r="G628" s="201"/>
      <c r="H628" s="202"/>
      <c r="I628" s="203"/>
      <c r="J628" s="204"/>
      <c r="K628" s="46"/>
      <c r="L628" s="205"/>
      <c r="M628" s="206"/>
      <c r="N628" s="207"/>
      <c r="O628" s="208"/>
      <c r="P628" s="209"/>
      <c r="Q628" s="210"/>
      <c r="R628" s="211"/>
      <c r="S628" s="212"/>
      <c r="T628" s="213"/>
      <c r="U628" s="45"/>
      <c r="V628" s="49"/>
      <c r="W628" s="49"/>
      <c r="X628" s="49"/>
      <c r="Y628" s="49"/>
      <c r="Z628" s="49"/>
      <c r="AA628" s="49"/>
      <c r="AB628" s="42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42"/>
      <c r="AQ628" s="42"/>
      <c r="AR628" s="42"/>
      <c r="AS628" s="42"/>
      <c r="AT628" s="42"/>
      <c r="AU628" s="42"/>
      <c r="AV628" s="214"/>
      <c r="AW628" s="214"/>
      <c r="AX628" s="214"/>
      <c r="AY628" s="214"/>
      <c r="AZ628" s="214"/>
      <c r="BA628" s="214"/>
      <c r="BB628" s="214"/>
      <c r="BC628" s="214"/>
    </row>
    <row r="629" ht="20.25" customHeight="1">
      <c r="B629" s="41"/>
      <c r="C629" s="42"/>
      <c r="D629" s="69"/>
      <c r="E629" s="44"/>
      <c r="F629" s="45"/>
      <c r="G629" s="201"/>
      <c r="H629" s="202"/>
      <c r="I629" s="203"/>
      <c r="J629" s="204"/>
      <c r="K629" s="46"/>
      <c r="L629" s="205"/>
      <c r="M629" s="206"/>
      <c r="N629" s="207"/>
      <c r="O629" s="208"/>
      <c r="P629" s="209"/>
      <c r="Q629" s="210"/>
      <c r="R629" s="211"/>
      <c r="S629" s="212"/>
      <c r="T629" s="213"/>
      <c r="U629" s="45"/>
      <c r="V629" s="49"/>
      <c r="W629" s="49"/>
      <c r="X629" s="49"/>
      <c r="Y629" s="49"/>
      <c r="Z629" s="49"/>
      <c r="AA629" s="49"/>
      <c r="AB629" s="42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42"/>
      <c r="AQ629" s="42"/>
      <c r="AR629" s="42"/>
      <c r="AS629" s="42"/>
      <c r="AT629" s="42"/>
      <c r="AU629" s="42"/>
      <c r="AV629" s="214"/>
      <c r="AW629" s="214"/>
      <c r="AX629" s="214"/>
      <c r="AY629" s="214"/>
      <c r="AZ629" s="214"/>
      <c r="BA629" s="214"/>
      <c r="BB629" s="214"/>
      <c r="BC629" s="214"/>
    </row>
    <row r="630" ht="20.25" customHeight="1">
      <c r="B630" s="41"/>
      <c r="C630" s="42"/>
      <c r="D630" s="69"/>
      <c r="E630" s="44"/>
      <c r="F630" s="45"/>
      <c r="G630" s="201"/>
      <c r="H630" s="202"/>
      <c r="I630" s="203"/>
      <c r="J630" s="204"/>
      <c r="K630" s="46"/>
      <c r="L630" s="205"/>
      <c r="M630" s="206"/>
      <c r="N630" s="207"/>
      <c r="O630" s="208"/>
      <c r="P630" s="209"/>
      <c r="Q630" s="210"/>
      <c r="R630" s="211"/>
      <c r="S630" s="212"/>
      <c r="T630" s="213"/>
      <c r="U630" s="45"/>
      <c r="V630" s="49"/>
      <c r="W630" s="49"/>
      <c r="X630" s="49"/>
      <c r="Y630" s="49"/>
      <c r="Z630" s="49"/>
      <c r="AA630" s="49"/>
      <c r="AB630" s="42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42"/>
      <c r="AQ630" s="42"/>
      <c r="AR630" s="42"/>
      <c r="AS630" s="42"/>
      <c r="AT630" s="42"/>
      <c r="AU630" s="42"/>
      <c r="AV630" s="214"/>
      <c r="AW630" s="214"/>
      <c r="AX630" s="214"/>
      <c r="AY630" s="214"/>
      <c r="AZ630" s="214"/>
      <c r="BA630" s="214"/>
      <c r="BB630" s="214"/>
      <c r="BC630" s="214"/>
    </row>
    <row r="631" ht="20.25" customHeight="1">
      <c r="B631" s="41"/>
      <c r="C631" s="42"/>
      <c r="D631" s="69"/>
      <c r="E631" s="44"/>
      <c r="F631" s="45"/>
      <c r="G631" s="201"/>
      <c r="H631" s="202"/>
      <c r="I631" s="203"/>
      <c r="J631" s="204"/>
      <c r="K631" s="46"/>
      <c r="L631" s="205"/>
      <c r="M631" s="206"/>
      <c r="N631" s="207"/>
      <c r="O631" s="208"/>
      <c r="P631" s="209"/>
      <c r="Q631" s="210"/>
      <c r="R631" s="211"/>
      <c r="S631" s="212"/>
      <c r="T631" s="213"/>
      <c r="U631" s="45"/>
      <c r="V631" s="49"/>
      <c r="W631" s="49"/>
      <c r="X631" s="49"/>
      <c r="Y631" s="49"/>
      <c r="Z631" s="49"/>
      <c r="AA631" s="49"/>
      <c r="AB631" s="42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42"/>
      <c r="AQ631" s="42"/>
      <c r="AR631" s="42"/>
      <c r="AS631" s="42"/>
      <c r="AT631" s="42"/>
      <c r="AU631" s="42"/>
      <c r="AV631" s="214"/>
      <c r="AW631" s="214"/>
      <c r="AX631" s="214"/>
      <c r="AY631" s="214"/>
      <c r="AZ631" s="214"/>
      <c r="BA631" s="214"/>
      <c r="BB631" s="214"/>
      <c r="BC631" s="214"/>
    </row>
    <row r="632" ht="20.25" customHeight="1">
      <c r="B632" s="41"/>
      <c r="C632" s="42"/>
      <c r="D632" s="69"/>
      <c r="E632" s="44"/>
      <c r="F632" s="45"/>
      <c r="G632" s="201"/>
      <c r="H632" s="202"/>
      <c r="I632" s="203"/>
      <c r="J632" s="204"/>
      <c r="K632" s="46"/>
      <c r="L632" s="205"/>
      <c r="M632" s="206"/>
      <c r="N632" s="207"/>
      <c r="O632" s="208"/>
      <c r="P632" s="209"/>
      <c r="Q632" s="210"/>
      <c r="R632" s="211"/>
      <c r="S632" s="212"/>
      <c r="T632" s="213"/>
      <c r="U632" s="45"/>
      <c r="V632" s="49"/>
      <c r="W632" s="49"/>
      <c r="X632" s="49"/>
      <c r="Y632" s="49"/>
      <c r="Z632" s="49"/>
      <c r="AA632" s="49"/>
      <c r="AB632" s="42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42"/>
      <c r="AQ632" s="42"/>
      <c r="AR632" s="42"/>
      <c r="AS632" s="42"/>
      <c r="AT632" s="42"/>
      <c r="AU632" s="42"/>
      <c r="AV632" s="214"/>
      <c r="AW632" s="214"/>
      <c r="AX632" s="214"/>
      <c r="AY632" s="214"/>
      <c r="AZ632" s="214"/>
      <c r="BA632" s="214"/>
      <c r="BB632" s="214"/>
      <c r="BC632" s="214"/>
    </row>
    <row r="633" ht="20.25" customHeight="1">
      <c r="B633" s="41"/>
      <c r="C633" s="42"/>
      <c r="D633" s="69"/>
      <c r="E633" s="44"/>
      <c r="F633" s="45"/>
      <c r="G633" s="201"/>
      <c r="H633" s="202"/>
      <c r="I633" s="203"/>
      <c r="J633" s="204"/>
      <c r="K633" s="46"/>
      <c r="L633" s="205"/>
      <c r="M633" s="206"/>
      <c r="N633" s="207"/>
      <c r="O633" s="208"/>
      <c r="P633" s="209"/>
      <c r="Q633" s="210"/>
      <c r="R633" s="211"/>
      <c r="S633" s="212"/>
      <c r="T633" s="213"/>
      <c r="U633" s="45"/>
      <c r="V633" s="49"/>
      <c r="W633" s="49"/>
      <c r="X633" s="49"/>
      <c r="Y633" s="49"/>
      <c r="Z633" s="49"/>
      <c r="AA633" s="49"/>
      <c r="AB633" s="42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42"/>
      <c r="AQ633" s="42"/>
      <c r="AR633" s="42"/>
      <c r="AS633" s="42"/>
      <c r="AT633" s="42"/>
      <c r="AU633" s="42"/>
      <c r="AV633" s="214"/>
      <c r="AW633" s="214"/>
      <c r="AX633" s="214"/>
      <c r="AY633" s="214"/>
      <c r="AZ633" s="214"/>
      <c r="BA633" s="214"/>
      <c r="BB633" s="214"/>
      <c r="BC633" s="214"/>
    </row>
    <row r="634" ht="20.25" customHeight="1">
      <c r="B634" s="41"/>
      <c r="C634" s="42"/>
      <c r="D634" s="69"/>
      <c r="E634" s="44"/>
      <c r="F634" s="45"/>
      <c r="G634" s="201"/>
      <c r="H634" s="202"/>
      <c r="I634" s="203"/>
      <c r="J634" s="204"/>
      <c r="K634" s="46"/>
      <c r="L634" s="205"/>
      <c r="M634" s="206"/>
      <c r="N634" s="207"/>
      <c r="O634" s="208"/>
      <c r="P634" s="209"/>
      <c r="Q634" s="210"/>
      <c r="R634" s="211"/>
      <c r="S634" s="212"/>
      <c r="T634" s="213"/>
      <c r="U634" s="45"/>
      <c r="V634" s="49"/>
      <c r="W634" s="49"/>
      <c r="X634" s="49"/>
      <c r="Y634" s="49"/>
      <c r="Z634" s="49"/>
      <c r="AA634" s="49"/>
      <c r="AB634" s="42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42"/>
      <c r="AQ634" s="42"/>
      <c r="AR634" s="42"/>
      <c r="AS634" s="42"/>
      <c r="AT634" s="42"/>
      <c r="AU634" s="42"/>
      <c r="AV634" s="214"/>
      <c r="AW634" s="214"/>
      <c r="AX634" s="214"/>
      <c r="AY634" s="214"/>
      <c r="AZ634" s="214"/>
      <c r="BA634" s="214"/>
      <c r="BB634" s="214"/>
      <c r="BC634" s="214"/>
    </row>
    <row r="635" ht="20.25" customHeight="1">
      <c r="B635" s="41"/>
      <c r="C635" s="42"/>
      <c r="D635" s="69"/>
      <c r="E635" s="44"/>
      <c r="F635" s="45"/>
      <c r="G635" s="201"/>
      <c r="H635" s="202"/>
      <c r="I635" s="203"/>
      <c r="J635" s="204"/>
      <c r="K635" s="46"/>
      <c r="L635" s="205"/>
      <c r="M635" s="206"/>
      <c r="N635" s="207"/>
      <c r="O635" s="208"/>
      <c r="P635" s="209"/>
      <c r="Q635" s="210"/>
      <c r="R635" s="211"/>
      <c r="S635" s="212"/>
      <c r="T635" s="213"/>
      <c r="U635" s="45"/>
      <c r="V635" s="49"/>
      <c r="W635" s="49"/>
      <c r="X635" s="49"/>
      <c r="Y635" s="49"/>
      <c r="Z635" s="49"/>
      <c r="AA635" s="49"/>
      <c r="AB635" s="42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42"/>
      <c r="AQ635" s="42"/>
      <c r="AR635" s="42"/>
      <c r="AS635" s="42"/>
      <c r="AT635" s="42"/>
      <c r="AU635" s="42"/>
      <c r="AV635" s="214"/>
      <c r="AW635" s="214"/>
      <c r="AX635" s="214"/>
      <c r="AY635" s="214"/>
      <c r="AZ635" s="214"/>
      <c r="BA635" s="214"/>
      <c r="BB635" s="214"/>
      <c r="BC635" s="214"/>
    </row>
    <row r="636" ht="20.25" customHeight="1">
      <c r="B636" s="41"/>
      <c r="C636" s="42"/>
      <c r="D636" s="69"/>
      <c r="E636" s="44"/>
      <c r="F636" s="45"/>
      <c r="G636" s="201"/>
      <c r="H636" s="202"/>
      <c r="I636" s="203"/>
      <c r="J636" s="204"/>
      <c r="K636" s="46"/>
      <c r="L636" s="205"/>
      <c r="M636" s="206"/>
      <c r="N636" s="207"/>
      <c r="O636" s="208"/>
      <c r="P636" s="209"/>
      <c r="Q636" s="210"/>
      <c r="R636" s="211"/>
      <c r="S636" s="212"/>
      <c r="T636" s="213"/>
      <c r="U636" s="45"/>
      <c r="V636" s="49"/>
      <c r="W636" s="49"/>
      <c r="X636" s="49"/>
      <c r="Y636" s="49"/>
      <c r="Z636" s="49"/>
      <c r="AA636" s="49"/>
      <c r="AB636" s="42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42"/>
      <c r="AQ636" s="42"/>
      <c r="AR636" s="42"/>
      <c r="AS636" s="42"/>
      <c r="AT636" s="42"/>
      <c r="AU636" s="42"/>
      <c r="AV636" s="214"/>
      <c r="AW636" s="214"/>
      <c r="AX636" s="214"/>
      <c r="AY636" s="214"/>
      <c r="AZ636" s="214"/>
      <c r="BA636" s="214"/>
      <c r="BB636" s="214"/>
      <c r="BC636" s="214"/>
    </row>
    <row r="637" ht="20.25" customHeight="1">
      <c r="B637" s="41"/>
      <c r="C637" s="42"/>
      <c r="D637" s="69"/>
      <c r="E637" s="44"/>
      <c r="F637" s="45"/>
      <c r="G637" s="201"/>
      <c r="H637" s="202"/>
      <c r="I637" s="203"/>
      <c r="J637" s="204"/>
      <c r="K637" s="46"/>
      <c r="L637" s="205"/>
      <c r="M637" s="206"/>
      <c r="N637" s="207"/>
      <c r="O637" s="208"/>
      <c r="P637" s="209"/>
      <c r="Q637" s="210"/>
      <c r="R637" s="211"/>
      <c r="S637" s="212"/>
      <c r="T637" s="213"/>
      <c r="U637" s="45"/>
      <c r="V637" s="49"/>
      <c r="W637" s="49"/>
      <c r="X637" s="49"/>
      <c r="Y637" s="49"/>
      <c r="Z637" s="49"/>
      <c r="AA637" s="49"/>
      <c r="AB637" s="42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42"/>
      <c r="AQ637" s="42"/>
      <c r="AR637" s="42"/>
      <c r="AS637" s="42"/>
      <c r="AT637" s="42"/>
      <c r="AU637" s="42"/>
      <c r="AV637" s="214"/>
      <c r="AW637" s="214"/>
      <c r="AX637" s="214"/>
      <c r="AY637" s="214"/>
      <c r="AZ637" s="214"/>
      <c r="BA637" s="214"/>
      <c r="BB637" s="214"/>
      <c r="BC637" s="214"/>
    </row>
    <row r="638" ht="20.25" customHeight="1">
      <c r="B638" s="41"/>
      <c r="C638" s="42"/>
      <c r="D638" s="69"/>
      <c r="E638" s="44"/>
      <c r="F638" s="45"/>
      <c r="G638" s="201"/>
      <c r="H638" s="202"/>
      <c r="I638" s="203"/>
      <c r="J638" s="204"/>
      <c r="K638" s="46"/>
      <c r="L638" s="205"/>
      <c r="M638" s="206"/>
      <c r="N638" s="207"/>
      <c r="O638" s="208"/>
      <c r="P638" s="209"/>
      <c r="Q638" s="210"/>
      <c r="R638" s="211"/>
      <c r="S638" s="212"/>
      <c r="T638" s="213"/>
      <c r="U638" s="45"/>
      <c r="V638" s="49"/>
      <c r="W638" s="49"/>
      <c r="X638" s="49"/>
      <c r="Y638" s="49"/>
      <c r="Z638" s="49"/>
      <c r="AA638" s="49"/>
      <c r="AB638" s="42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42"/>
      <c r="AQ638" s="42"/>
      <c r="AR638" s="42"/>
      <c r="AS638" s="42"/>
      <c r="AT638" s="42"/>
      <c r="AU638" s="42"/>
      <c r="AV638" s="214"/>
      <c r="AW638" s="214"/>
      <c r="AX638" s="214"/>
      <c r="AY638" s="214"/>
      <c r="AZ638" s="214"/>
      <c r="BA638" s="214"/>
      <c r="BB638" s="214"/>
      <c r="BC638" s="214"/>
    </row>
    <row r="639" ht="20.25" customHeight="1">
      <c r="B639" s="41"/>
      <c r="C639" s="42"/>
      <c r="D639" s="69"/>
      <c r="E639" s="44"/>
      <c r="F639" s="45"/>
      <c r="G639" s="201"/>
      <c r="H639" s="202"/>
      <c r="I639" s="203"/>
      <c r="J639" s="204"/>
      <c r="K639" s="46"/>
      <c r="L639" s="205"/>
      <c r="M639" s="206"/>
      <c r="N639" s="207"/>
      <c r="O639" s="208"/>
      <c r="P639" s="209"/>
      <c r="Q639" s="210"/>
      <c r="R639" s="211"/>
      <c r="S639" s="212"/>
      <c r="T639" s="213"/>
      <c r="U639" s="45"/>
      <c r="V639" s="49"/>
      <c r="W639" s="49"/>
      <c r="X639" s="49"/>
      <c r="Y639" s="49"/>
      <c r="Z639" s="49"/>
      <c r="AA639" s="49"/>
      <c r="AB639" s="42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42"/>
      <c r="AQ639" s="42"/>
      <c r="AR639" s="42"/>
      <c r="AS639" s="42"/>
      <c r="AT639" s="42"/>
      <c r="AU639" s="42"/>
      <c r="AV639" s="214"/>
      <c r="AW639" s="214"/>
      <c r="AX639" s="214"/>
      <c r="AY639" s="214"/>
      <c r="AZ639" s="214"/>
      <c r="BA639" s="214"/>
      <c r="BB639" s="214"/>
      <c r="BC639" s="214"/>
    </row>
    <row r="640" ht="20.25" customHeight="1">
      <c r="B640" s="41"/>
      <c r="C640" s="42"/>
      <c r="D640" s="69"/>
      <c r="E640" s="44"/>
      <c r="F640" s="45"/>
      <c r="G640" s="201"/>
      <c r="H640" s="202"/>
      <c r="I640" s="203"/>
      <c r="J640" s="204"/>
      <c r="K640" s="46"/>
      <c r="L640" s="205"/>
      <c r="M640" s="206"/>
      <c r="N640" s="207"/>
      <c r="O640" s="208"/>
      <c r="P640" s="209"/>
      <c r="Q640" s="210"/>
      <c r="R640" s="211"/>
      <c r="S640" s="212"/>
      <c r="T640" s="213"/>
      <c r="U640" s="45"/>
      <c r="V640" s="49"/>
      <c r="W640" s="49"/>
      <c r="X640" s="49"/>
      <c r="Y640" s="49"/>
      <c r="Z640" s="49"/>
      <c r="AA640" s="49"/>
      <c r="AB640" s="42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42"/>
      <c r="AQ640" s="42"/>
      <c r="AR640" s="42"/>
      <c r="AS640" s="42"/>
      <c r="AT640" s="42"/>
      <c r="AU640" s="42"/>
      <c r="AV640" s="214"/>
      <c r="AW640" s="214"/>
      <c r="AX640" s="214"/>
      <c r="AY640" s="214"/>
      <c r="AZ640" s="214"/>
      <c r="BA640" s="214"/>
      <c r="BB640" s="214"/>
      <c r="BC640" s="214"/>
    </row>
    <row r="641" ht="20.25" customHeight="1">
      <c r="B641" s="41"/>
      <c r="C641" s="42"/>
      <c r="D641" s="69"/>
      <c r="E641" s="44"/>
      <c r="F641" s="45"/>
      <c r="G641" s="201"/>
      <c r="H641" s="202"/>
      <c r="I641" s="203"/>
      <c r="J641" s="204"/>
      <c r="K641" s="46"/>
      <c r="L641" s="205"/>
      <c r="M641" s="206"/>
      <c r="N641" s="207"/>
      <c r="O641" s="208"/>
      <c r="P641" s="209"/>
      <c r="Q641" s="210"/>
      <c r="R641" s="211"/>
      <c r="S641" s="212"/>
      <c r="T641" s="213"/>
      <c r="U641" s="45"/>
      <c r="V641" s="49"/>
      <c r="W641" s="49"/>
      <c r="X641" s="49"/>
      <c r="Y641" s="49"/>
      <c r="Z641" s="49"/>
      <c r="AA641" s="49"/>
      <c r="AB641" s="42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42"/>
      <c r="AQ641" s="42"/>
      <c r="AR641" s="42"/>
      <c r="AS641" s="42"/>
      <c r="AT641" s="42"/>
      <c r="AU641" s="42"/>
      <c r="AV641" s="214"/>
      <c r="AW641" s="214"/>
      <c r="AX641" s="214"/>
      <c r="AY641" s="214"/>
      <c r="AZ641" s="214"/>
      <c r="BA641" s="214"/>
      <c r="BB641" s="214"/>
      <c r="BC641" s="214"/>
    </row>
    <row r="642" ht="20.25" customHeight="1">
      <c r="B642" s="41"/>
      <c r="C642" s="42"/>
      <c r="D642" s="69"/>
      <c r="E642" s="44"/>
      <c r="F642" s="45"/>
      <c r="G642" s="201"/>
      <c r="H642" s="202"/>
      <c r="I642" s="203"/>
      <c r="J642" s="204"/>
      <c r="K642" s="46"/>
      <c r="L642" s="205"/>
      <c r="M642" s="206"/>
      <c r="N642" s="207"/>
      <c r="O642" s="208"/>
      <c r="P642" s="209"/>
      <c r="Q642" s="210"/>
      <c r="R642" s="211"/>
      <c r="S642" s="212"/>
      <c r="T642" s="213"/>
      <c r="U642" s="45"/>
      <c r="V642" s="49"/>
      <c r="W642" s="49"/>
      <c r="X642" s="49"/>
      <c r="Y642" s="49"/>
      <c r="Z642" s="49"/>
      <c r="AA642" s="49"/>
      <c r="AB642" s="42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42"/>
      <c r="AQ642" s="42"/>
      <c r="AR642" s="42"/>
      <c r="AS642" s="42"/>
      <c r="AT642" s="42"/>
      <c r="AU642" s="42"/>
      <c r="AV642" s="214"/>
      <c r="AW642" s="214"/>
      <c r="AX642" s="214"/>
      <c r="AY642" s="214"/>
      <c r="AZ642" s="214"/>
      <c r="BA642" s="214"/>
      <c r="BB642" s="214"/>
      <c r="BC642" s="214"/>
    </row>
    <row r="643" ht="20.25" customHeight="1">
      <c r="B643" s="41"/>
      <c r="C643" s="42"/>
      <c r="D643" s="69"/>
      <c r="E643" s="44"/>
      <c r="F643" s="45"/>
      <c r="G643" s="201"/>
      <c r="H643" s="202"/>
      <c r="I643" s="203"/>
      <c r="J643" s="204"/>
      <c r="K643" s="46"/>
      <c r="L643" s="205"/>
      <c r="M643" s="206"/>
      <c r="N643" s="207"/>
      <c r="O643" s="208"/>
      <c r="P643" s="209"/>
      <c r="Q643" s="210"/>
      <c r="R643" s="211"/>
      <c r="S643" s="212"/>
      <c r="T643" s="213"/>
      <c r="U643" s="45"/>
      <c r="V643" s="49"/>
      <c r="W643" s="49"/>
      <c r="X643" s="49"/>
      <c r="Y643" s="49"/>
      <c r="Z643" s="49"/>
      <c r="AA643" s="49"/>
      <c r="AB643" s="42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42"/>
      <c r="AQ643" s="42"/>
      <c r="AR643" s="42"/>
      <c r="AS643" s="42"/>
      <c r="AT643" s="42"/>
      <c r="AU643" s="42"/>
      <c r="AV643" s="214"/>
      <c r="AW643" s="214"/>
      <c r="AX643" s="214"/>
      <c r="AY643" s="214"/>
      <c r="AZ643" s="214"/>
      <c r="BA643" s="214"/>
      <c r="BB643" s="214"/>
      <c r="BC643" s="214"/>
    </row>
    <row r="644" ht="20.25" customHeight="1">
      <c r="B644" s="41"/>
      <c r="C644" s="42"/>
      <c r="D644" s="69"/>
      <c r="E644" s="44"/>
      <c r="F644" s="45"/>
      <c r="G644" s="201"/>
      <c r="H644" s="202"/>
      <c r="I644" s="203"/>
      <c r="J644" s="204"/>
      <c r="K644" s="46"/>
      <c r="L644" s="205"/>
      <c r="M644" s="206"/>
      <c r="N644" s="207"/>
      <c r="O644" s="208"/>
      <c r="P644" s="209"/>
      <c r="Q644" s="210"/>
      <c r="R644" s="211"/>
      <c r="S644" s="212"/>
      <c r="T644" s="213"/>
      <c r="U644" s="45"/>
      <c r="V644" s="49"/>
      <c r="W644" s="49"/>
      <c r="X644" s="49"/>
      <c r="Y644" s="49"/>
      <c r="Z644" s="49"/>
      <c r="AA644" s="49"/>
      <c r="AB644" s="42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42"/>
      <c r="AQ644" s="42"/>
      <c r="AR644" s="42"/>
      <c r="AS644" s="42"/>
      <c r="AT644" s="42"/>
      <c r="AU644" s="42"/>
      <c r="AV644" s="214"/>
      <c r="AW644" s="214"/>
      <c r="AX644" s="214"/>
      <c r="AY644" s="214"/>
      <c r="AZ644" s="214"/>
      <c r="BA644" s="214"/>
      <c r="BB644" s="214"/>
      <c r="BC644" s="214"/>
    </row>
    <row r="645" ht="20.25" customHeight="1">
      <c r="B645" s="41"/>
      <c r="C645" s="42"/>
      <c r="D645" s="69"/>
      <c r="E645" s="44"/>
      <c r="F645" s="45"/>
      <c r="G645" s="201"/>
      <c r="H645" s="202"/>
      <c r="I645" s="203"/>
      <c r="J645" s="204"/>
      <c r="K645" s="46"/>
      <c r="L645" s="205"/>
      <c r="M645" s="206"/>
      <c r="N645" s="207"/>
      <c r="O645" s="208"/>
      <c r="P645" s="209"/>
      <c r="Q645" s="210"/>
      <c r="R645" s="211"/>
      <c r="S645" s="212"/>
      <c r="T645" s="213"/>
      <c r="U645" s="45"/>
      <c r="V645" s="49"/>
      <c r="W645" s="49"/>
      <c r="X645" s="49"/>
      <c r="Y645" s="49"/>
      <c r="Z645" s="49"/>
      <c r="AA645" s="49"/>
      <c r="AB645" s="42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42"/>
      <c r="AQ645" s="42"/>
      <c r="AR645" s="42"/>
      <c r="AS645" s="42"/>
      <c r="AT645" s="42"/>
      <c r="AU645" s="42"/>
      <c r="AV645" s="214"/>
      <c r="AW645" s="214"/>
      <c r="AX645" s="214"/>
      <c r="AY645" s="214"/>
      <c r="AZ645" s="214"/>
      <c r="BA645" s="214"/>
      <c r="BB645" s="214"/>
      <c r="BC645" s="214"/>
    </row>
    <row r="646" ht="20.25" customHeight="1">
      <c r="B646" s="41"/>
      <c r="C646" s="42"/>
      <c r="D646" s="69"/>
      <c r="E646" s="44"/>
      <c r="F646" s="45"/>
      <c r="G646" s="201"/>
      <c r="H646" s="202"/>
      <c r="I646" s="203"/>
      <c r="J646" s="204"/>
      <c r="K646" s="46"/>
      <c r="L646" s="205"/>
      <c r="M646" s="206"/>
      <c r="N646" s="207"/>
      <c r="O646" s="208"/>
      <c r="P646" s="209"/>
      <c r="Q646" s="210"/>
      <c r="R646" s="211"/>
      <c r="S646" s="212"/>
      <c r="T646" s="213"/>
      <c r="U646" s="45"/>
      <c r="V646" s="49"/>
      <c r="W646" s="49"/>
      <c r="X646" s="49"/>
      <c r="Y646" s="49"/>
      <c r="Z646" s="49"/>
      <c r="AA646" s="49"/>
      <c r="AB646" s="42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42"/>
      <c r="AQ646" s="42"/>
      <c r="AR646" s="42"/>
      <c r="AS646" s="42"/>
      <c r="AT646" s="42"/>
      <c r="AU646" s="42"/>
      <c r="AV646" s="214"/>
      <c r="AW646" s="214"/>
      <c r="AX646" s="214"/>
      <c r="AY646" s="214"/>
      <c r="AZ646" s="214"/>
      <c r="BA646" s="214"/>
      <c r="BB646" s="214"/>
      <c r="BC646" s="214"/>
    </row>
    <row r="647" ht="20.25" customHeight="1">
      <c r="B647" s="41"/>
      <c r="C647" s="42"/>
      <c r="D647" s="69"/>
      <c r="E647" s="44"/>
      <c r="F647" s="45"/>
      <c r="G647" s="201"/>
      <c r="H647" s="202"/>
      <c r="I647" s="203"/>
      <c r="J647" s="204"/>
      <c r="K647" s="46"/>
      <c r="L647" s="205"/>
      <c r="M647" s="206"/>
      <c r="N647" s="207"/>
      <c r="O647" s="208"/>
      <c r="P647" s="209"/>
      <c r="Q647" s="210"/>
      <c r="R647" s="211"/>
      <c r="S647" s="212"/>
      <c r="T647" s="213"/>
      <c r="U647" s="45"/>
      <c r="V647" s="49"/>
      <c r="W647" s="49"/>
      <c r="X647" s="49"/>
      <c r="Y647" s="49"/>
      <c r="Z647" s="49"/>
      <c r="AA647" s="49"/>
      <c r="AB647" s="42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42"/>
      <c r="AQ647" s="42"/>
      <c r="AR647" s="42"/>
      <c r="AS647" s="42"/>
      <c r="AT647" s="42"/>
      <c r="AU647" s="42"/>
      <c r="AV647" s="214"/>
      <c r="AW647" s="214"/>
      <c r="AX647" s="214"/>
      <c r="AY647" s="214"/>
      <c r="AZ647" s="214"/>
      <c r="BA647" s="214"/>
      <c r="BB647" s="214"/>
      <c r="BC647" s="214"/>
    </row>
    <row r="648" ht="20.25" customHeight="1">
      <c r="B648" s="41"/>
      <c r="C648" s="42"/>
      <c r="D648" s="69"/>
      <c r="E648" s="44"/>
      <c r="F648" s="45"/>
      <c r="G648" s="201"/>
      <c r="H648" s="202"/>
      <c r="I648" s="203"/>
      <c r="J648" s="204"/>
      <c r="K648" s="46"/>
      <c r="L648" s="205"/>
      <c r="M648" s="206"/>
      <c r="N648" s="207"/>
      <c r="O648" s="208"/>
      <c r="P648" s="209"/>
      <c r="Q648" s="210"/>
      <c r="R648" s="211"/>
      <c r="S648" s="212"/>
      <c r="T648" s="213"/>
      <c r="U648" s="45"/>
      <c r="V648" s="49"/>
      <c r="W648" s="49"/>
      <c r="X648" s="49"/>
      <c r="Y648" s="49"/>
      <c r="Z648" s="49"/>
      <c r="AA648" s="49"/>
      <c r="AB648" s="42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42"/>
      <c r="AQ648" s="42"/>
      <c r="AR648" s="42"/>
      <c r="AS648" s="42"/>
      <c r="AT648" s="42"/>
      <c r="AU648" s="42"/>
      <c r="AV648" s="214"/>
      <c r="AW648" s="214"/>
      <c r="AX648" s="214"/>
      <c r="AY648" s="214"/>
      <c r="AZ648" s="214"/>
      <c r="BA648" s="214"/>
      <c r="BB648" s="214"/>
      <c r="BC648" s="214"/>
    </row>
    <row r="649" ht="20.25" customHeight="1">
      <c r="B649" s="41"/>
      <c r="C649" s="42"/>
      <c r="D649" s="69"/>
      <c r="E649" s="44"/>
      <c r="F649" s="45"/>
      <c r="G649" s="201"/>
      <c r="H649" s="202"/>
      <c r="I649" s="203"/>
      <c r="J649" s="204"/>
      <c r="K649" s="46"/>
      <c r="L649" s="205"/>
      <c r="M649" s="206"/>
      <c r="N649" s="207"/>
      <c r="O649" s="208"/>
      <c r="P649" s="209"/>
      <c r="Q649" s="210"/>
      <c r="R649" s="211"/>
      <c r="S649" s="212"/>
      <c r="T649" s="213"/>
      <c r="U649" s="45"/>
      <c r="V649" s="49"/>
      <c r="W649" s="49"/>
      <c r="X649" s="49"/>
      <c r="Y649" s="49"/>
      <c r="Z649" s="49"/>
      <c r="AA649" s="49"/>
      <c r="AB649" s="42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42"/>
      <c r="AQ649" s="42"/>
      <c r="AR649" s="42"/>
      <c r="AS649" s="42"/>
      <c r="AT649" s="42"/>
      <c r="AU649" s="42"/>
      <c r="AV649" s="214"/>
      <c r="AW649" s="214"/>
      <c r="AX649" s="214"/>
      <c r="AY649" s="214"/>
      <c r="AZ649" s="214"/>
      <c r="BA649" s="214"/>
      <c r="BB649" s="214"/>
      <c r="BC649" s="214"/>
    </row>
    <row r="650" ht="20.25" customHeight="1">
      <c r="B650" s="41"/>
      <c r="C650" s="42"/>
      <c r="D650" s="69"/>
      <c r="E650" s="44"/>
      <c r="F650" s="45"/>
      <c r="G650" s="201"/>
      <c r="H650" s="202"/>
      <c r="I650" s="203"/>
      <c r="J650" s="204"/>
      <c r="K650" s="46"/>
      <c r="L650" s="205"/>
      <c r="M650" s="206"/>
      <c r="N650" s="207"/>
      <c r="O650" s="208"/>
      <c r="P650" s="209"/>
      <c r="Q650" s="210"/>
      <c r="R650" s="211"/>
      <c r="S650" s="212"/>
      <c r="T650" s="213"/>
      <c r="U650" s="45"/>
      <c r="V650" s="49"/>
      <c r="W650" s="49"/>
      <c r="X650" s="49"/>
      <c r="Y650" s="49"/>
      <c r="Z650" s="49"/>
      <c r="AA650" s="49"/>
      <c r="AB650" s="42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42"/>
      <c r="AQ650" s="42"/>
      <c r="AR650" s="42"/>
      <c r="AS650" s="42"/>
      <c r="AT650" s="42"/>
      <c r="AU650" s="42"/>
      <c r="AV650" s="214"/>
      <c r="AW650" s="214"/>
      <c r="AX650" s="214"/>
      <c r="AY650" s="214"/>
      <c r="AZ650" s="214"/>
      <c r="BA650" s="214"/>
      <c r="BB650" s="214"/>
      <c r="BC650" s="214"/>
    </row>
    <row r="651" ht="20.25" customHeight="1">
      <c r="B651" s="41"/>
      <c r="C651" s="42"/>
      <c r="D651" s="69"/>
      <c r="E651" s="44"/>
      <c r="F651" s="45"/>
      <c r="G651" s="201"/>
      <c r="H651" s="202"/>
      <c r="I651" s="203"/>
      <c r="J651" s="204"/>
      <c r="K651" s="46"/>
      <c r="L651" s="205"/>
      <c r="M651" s="206"/>
      <c r="N651" s="207"/>
      <c r="O651" s="208"/>
      <c r="P651" s="209"/>
      <c r="Q651" s="210"/>
      <c r="R651" s="211"/>
      <c r="S651" s="212"/>
      <c r="T651" s="213"/>
      <c r="U651" s="45"/>
      <c r="V651" s="49"/>
      <c r="W651" s="49"/>
      <c r="X651" s="49"/>
      <c r="Y651" s="49"/>
      <c r="Z651" s="49"/>
      <c r="AA651" s="49"/>
      <c r="AB651" s="42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42"/>
      <c r="AQ651" s="42"/>
      <c r="AR651" s="42"/>
      <c r="AS651" s="42"/>
      <c r="AT651" s="42"/>
      <c r="AU651" s="42"/>
      <c r="AV651" s="214"/>
      <c r="AW651" s="214"/>
      <c r="AX651" s="214"/>
      <c r="AY651" s="214"/>
      <c r="AZ651" s="214"/>
      <c r="BA651" s="214"/>
      <c r="BB651" s="214"/>
      <c r="BC651" s="214"/>
    </row>
    <row r="652" ht="20.25" customHeight="1">
      <c r="B652" s="41"/>
      <c r="C652" s="42"/>
      <c r="D652" s="69"/>
      <c r="E652" s="44"/>
      <c r="F652" s="45"/>
      <c r="G652" s="201"/>
      <c r="H652" s="202"/>
      <c r="I652" s="203"/>
      <c r="J652" s="204"/>
      <c r="K652" s="46"/>
      <c r="L652" s="205"/>
      <c r="M652" s="206"/>
      <c r="N652" s="207"/>
      <c r="O652" s="208"/>
      <c r="P652" s="209"/>
      <c r="Q652" s="210"/>
      <c r="R652" s="211"/>
      <c r="S652" s="212"/>
      <c r="T652" s="213"/>
      <c r="U652" s="45"/>
      <c r="V652" s="49"/>
      <c r="W652" s="49"/>
      <c r="X652" s="49"/>
      <c r="Y652" s="49"/>
      <c r="Z652" s="49"/>
      <c r="AA652" s="49"/>
      <c r="AB652" s="42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42"/>
      <c r="AQ652" s="42"/>
      <c r="AR652" s="42"/>
      <c r="AS652" s="42"/>
      <c r="AT652" s="42"/>
      <c r="AU652" s="42"/>
      <c r="AV652" s="214"/>
      <c r="AW652" s="214"/>
      <c r="AX652" s="214"/>
      <c r="AY652" s="214"/>
      <c r="AZ652" s="214"/>
      <c r="BA652" s="214"/>
      <c r="BB652" s="214"/>
      <c r="BC652" s="214"/>
    </row>
    <row r="653" ht="20.25" customHeight="1">
      <c r="B653" s="41"/>
      <c r="C653" s="42"/>
      <c r="D653" s="69"/>
      <c r="E653" s="44"/>
      <c r="F653" s="45"/>
      <c r="G653" s="201"/>
      <c r="H653" s="202"/>
      <c r="I653" s="203"/>
      <c r="J653" s="204"/>
      <c r="K653" s="46"/>
      <c r="L653" s="205"/>
      <c r="M653" s="206"/>
      <c r="N653" s="207"/>
      <c r="O653" s="208"/>
      <c r="P653" s="209"/>
      <c r="Q653" s="210"/>
      <c r="R653" s="211"/>
      <c r="S653" s="212"/>
      <c r="T653" s="213"/>
      <c r="U653" s="45"/>
      <c r="V653" s="49"/>
      <c r="W653" s="49"/>
      <c r="X653" s="49"/>
      <c r="Y653" s="49"/>
      <c r="Z653" s="49"/>
      <c r="AA653" s="49"/>
      <c r="AB653" s="42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42"/>
      <c r="AQ653" s="42"/>
      <c r="AR653" s="42"/>
      <c r="AS653" s="42"/>
      <c r="AT653" s="42"/>
      <c r="AU653" s="42"/>
      <c r="AV653" s="214"/>
      <c r="AW653" s="214"/>
      <c r="AX653" s="214"/>
      <c r="AY653" s="214"/>
      <c r="AZ653" s="214"/>
      <c r="BA653" s="214"/>
      <c r="BB653" s="214"/>
      <c r="BC653" s="214"/>
    </row>
    <row r="654" ht="20.25" customHeight="1">
      <c r="B654" s="41"/>
      <c r="C654" s="42"/>
      <c r="D654" s="69"/>
      <c r="E654" s="44"/>
      <c r="F654" s="45"/>
      <c r="G654" s="201"/>
      <c r="H654" s="202"/>
      <c r="I654" s="203"/>
      <c r="J654" s="204"/>
      <c r="K654" s="46"/>
      <c r="L654" s="205"/>
      <c r="M654" s="206"/>
      <c r="N654" s="207"/>
      <c r="O654" s="208"/>
      <c r="P654" s="209"/>
      <c r="Q654" s="210"/>
      <c r="R654" s="211"/>
      <c r="S654" s="212"/>
      <c r="T654" s="213"/>
      <c r="U654" s="45"/>
      <c r="V654" s="49"/>
      <c r="W654" s="49"/>
      <c r="X654" s="49"/>
      <c r="Y654" s="49"/>
      <c r="Z654" s="49"/>
      <c r="AA654" s="49"/>
      <c r="AB654" s="42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42"/>
      <c r="AQ654" s="42"/>
      <c r="AR654" s="42"/>
      <c r="AS654" s="42"/>
      <c r="AT654" s="42"/>
      <c r="AU654" s="42"/>
      <c r="AV654" s="214"/>
      <c r="AW654" s="214"/>
      <c r="AX654" s="214"/>
      <c r="AY654" s="214"/>
      <c r="AZ654" s="214"/>
      <c r="BA654" s="214"/>
      <c r="BB654" s="214"/>
      <c r="BC654" s="214"/>
    </row>
    <row r="655" ht="20.25" customHeight="1">
      <c r="B655" s="41"/>
      <c r="C655" s="42"/>
      <c r="D655" s="69"/>
      <c r="E655" s="44"/>
      <c r="F655" s="45"/>
      <c r="G655" s="201"/>
      <c r="H655" s="202"/>
      <c r="I655" s="203"/>
      <c r="J655" s="204"/>
      <c r="K655" s="46"/>
      <c r="L655" s="205"/>
      <c r="M655" s="206"/>
      <c r="N655" s="207"/>
      <c r="O655" s="208"/>
      <c r="P655" s="209"/>
      <c r="Q655" s="210"/>
      <c r="R655" s="211"/>
      <c r="S655" s="212"/>
      <c r="T655" s="213"/>
      <c r="U655" s="45"/>
      <c r="V655" s="49"/>
      <c r="W655" s="49"/>
      <c r="X655" s="49"/>
      <c r="Y655" s="49"/>
      <c r="Z655" s="49"/>
      <c r="AA655" s="49"/>
      <c r="AB655" s="42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42"/>
      <c r="AQ655" s="42"/>
      <c r="AR655" s="42"/>
      <c r="AS655" s="42"/>
      <c r="AT655" s="42"/>
      <c r="AU655" s="42"/>
      <c r="AV655" s="214"/>
      <c r="AW655" s="214"/>
      <c r="AX655" s="214"/>
      <c r="AY655" s="214"/>
      <c r="AZ655" s="214"/>
      <c r="BA655" s="214"/>
      <c r="BB655" s="214"/>
      <c r="BC655" s="214"/>
    </row>
    <row r="656" ht="20.25" customHeight="1">
      <c r="B656" s="41"/>
      <c r="C656" s="42"/>
      <c r="D656" s="69"/>
      <c r="E656" s="44"/>
      <c r="F656" s="45"/>
      <c r="G656" s="201"/>
      <c r="H656" s="202"/>
      <c r="I656" s="203"/>
      <c r="J656" s="204"/>
      <c r="K656" s="46"/>
      <c r="L656" s="205"/>
      <c r="M656" s="206"/>
      <c r="N656" s="207"/>
      <c r="O656" s="208"/>
      <c r="P656" s="209"/>
      <c r="Q656" s="210"/>
      <c r="R656" s="211"/>
      <c r="S656" s="212"/>
      <c r="T656" s="213"/>
      <c r="U656" s="45"/>
      <c r="V656" s="49"/>
      <c r="W656" s="49"/>
      <c r="X656" s="49"/>
      <c r="Y656" s="49"/>
      <c r="Z656" s="49"/>
      <c r="AA656" s="49"/>
      <c r="AB656" s="42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42"/>
      <c r="AQ656" s="42"/>
      <c r="AR656" s="42"/>
      <c r="AS656" s="42"/>
      <c r="AT656" s="42"/>
      <c r="AU656" s="42"/>
      <c r="AV656" s="214"/>
      <c r="AW656" s="214"/>
      <c r="AX656" s="214"/>
      <c r="AY656" s="214"/>
      <c r="AZ656" s="214"/>
      <c r="BA656" s="214"/>
      <c r="BB656" s="214"/>
      <c r="BC656" s="214"/>
    </row>
    <row r="657" ht="20.25" customHeight="1">
      <c r="B657" s="41"/>
      <c r="C657" s="42"/>
      <c r="D657" s="69"/>
      <c r="E657" s="44"/>
      <c r="F657" s="45"/>
      <c r="G657" s="201"/>
      <c r="H657" s="202"/>
      <c r="I657" s="203"/>
      <c r="J657" s="204"/>
      <c r="K657" s="46"/>
      <c r="L657" s="205"/>
      <c r="M657" s="206"/>
      <c r="N657" s="207"/>
      <c r="O657" s="208"/>
      <c r="P657" s="209"/>
      <c r="Q657" s="210"/>
      <c r="R657" s="211"/>
      <c r="S657" s="212"/>
      <c r="T657" s="213"/>
      <c r="U657" s="45"/>
      <c r="V657" s="49"/>
      <c r="W657" s="49"/>
      <c r="X657" s="49"/>
      <c r="Y657" s="49"/>
      <c r="Z657" s="49"/>
      <c r="AA657" s="49"/>
      <c r="AB657" s="42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42"/>
      <c r="AQ657" s="42"/>
      <c r="AR657" s="42"/>
      <c r="AS657" s="42"/>
      <c r="AT657" s="42"/>
      <c r="AU657" s="42"/>
      <c r="AV657" s="214"/>
      <c r="AW657" s="214"/>
      <c r="AX657" s="214"/>
      <c r="AY657" s="214"/>
      <c r="AZ657" s="214"/>
      <c r="BA657" s="214"/>
      <c r="BB657" s="214"/>
      <c r="BC657" s="214"/>
    </row>
    <row r="658" ht="20.25" customHeight="1">
      <c r="B658" s="41"/>
      <c r="C658" s="42"/>
      <c r="D658" s="69"/>
      <c r="E658" s="44"/>
      <c r="F658" s="45"/>
      <c r="G658" s="201"/>
      <c r="H658" s="202"/>
      <c r="I658" s="203"/>
      <c r="J658" s="204"/>
      <c r="K658" s="46"/>
      <c r="L658" s="205"/>
      <c r="M658" s="206"/>
      <c r="N658" s="207"/>
      <c r="O658" s="208"/>
      <c r="P658" s="209"/>
      <c r="Q658" s="210"/>
      <c r="R658" s="211"/>
      <c r="S658" s="212"/>
      <c r="T658" s="213"/>
      <c r="U658" s="45"/>
      <c r="V658" s="49"/>
      <c r="W658" s="49"/>
      <c r="X658" s="49"/>
      <c r="Y658" s="49"/>
      <c r="Z658" s="49"/>
      <c r="AA658" s="49"/>
      <c r="AB658" s="42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42"/>
      <c r="AQ658" s="42"/>
      <c r="AR658" s="42"/>
      <c r="AS658" s="42"/>
      <c r="AT658" s="42"/>
      <c r="AU658" s="42"/>
      <c r="AV658" s="214"/>
      <c r="AW658" s="214"/>
      <c r="AX658" s="214"/>
      <c r="AY658" s="214"/>
      <c r="AZ658" s="214"/>
      <c r="BA658" s="214"/>
      <c r="BB658" s="214"/>
      <c r="BC658" s="214"/>
    </row>
    <row r="659" ht="20.25" customHeight="1">
      <c r="B659" s="41"/>
      <c r="C659" s="42"/>
      <c r="D659" s="69"/>
      <c r="E659" s="44"/>
      <c r="F659" s="45"/>
      <c r="G659" s="201"/>
      <c r="H659" s="202"/>
      <c r="I659" s="203"/>
      <c r="J659" s="204"/>
      <c r="K659" s="46"/>
      <c r="L659" s="205"/>
      <c r="M659" s="206"/>
      <c r="N659" s="207"/>
      <c r="O659" s="208"/>
      <c r="P659" s="209"/>
      <c r="Q659" s="210"/>
      <c r="R659" s="211"/>
      <c r="S659" s="212"/>
      <c r="T659" s="213"/>
      <c r="U659" s="45"/>
      <c r="V659" s="49"/>
      <c r="W659" s="49"/>
      <c r="X659" s="49"/>
      <c r="Y659" s="49"/>
      <c r="Z659" s="49"/>
      <c r="AA659" s="49"/>
      <c r="AB659" s="42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42"/>
      <c r="AQ659" s="42"/>
      <c r="AR659" s="42"/>
      <c r="AS659" s="42"/>
      <c r="AT659" s="42"/>
      <c r="AU659" s="42"/>
      <c r="AV659" s="214"/>
      <c r="AW659" s="214"/>
      <c r="AX659" s="214"/>
      <c r="AY659" s="214"/>
      <c r="AZ659" s="214"/>
      <c r="BA659" s="214"/>
      <c r="BB659" s="214"/>
      <c r="BC659" s="214"/>
    </row>
    <row r="660" ht="20.25" customHeight="1">
      <c r="B660" s="41"/>
      <c r="C660" s="42"/>
      <c r="D660" s="69"/>
      <c r="E660" s="44"/>
      <c r="F660" s="45"/>
      <c r="G660" s="201"/>
      <c r="H660" s="202"/>
      <c r="I660" s="203"/>
      <c r="J660" s="204"/>
      <c r="K660" s="46"/>
      <c r="L660" s="205"/>
      <c r="M660" s="206"/>
      <c r="N660" s="207"/>
      <c r="O660" s="208"/>
      <c r="P660" s="209"/>
      <c r="Q660" s="210"/>
      <c r="R660" s="211"/>
      <c r="S660" s="212"/>
      <c r="T660" s="213"/>
      <c r="U660" s="45"/>
      <c r="V660" s="49"/>
      <c r="W660" s="49"/>
      <c r="X660" s="49"/>
      <c r="Y660" s="49"/>
      <c r="Z660" s="49"/>
      <c r="AA660" s="49"/>
      <c r="AB660" s="42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42"/>
      <c r="AQ660" s="42"/>
      <c r="AR660" s="42"/>
      <c r="AS660" s="42"/>
      <c r="AT660" s="42"/>
      <c r="AU660" s="42"/>
      <c r="AV660" s="214"/>
      <c r="AW660" s="214"/>
      <c r="AX660" s="214"/>
      <c r="AY660" s="214"/>
      <c r="AZ660" s="214"/>
      <c r="BA660" s="214"/>
      <c r="BB660" s="214"/>
      <c r="BC660" s="214"/>
    </row>
    <row r="661" ht="20.25" customHeight="1">
      <c r="B661" s="41"/>
      <c r="C661" s="42"/>
      <c r="D661" s="69"/>
      <c r="E661" s="44"/>
      <c r="F661" s="45"/>
      <c r="G661" s="201"/>
      <c r="H661" s="202"/>
      <c r="I661" s="203"/>
      <c r="J661" s="204"/>
      <c r="K661" s="46"/>
      <c r="L661" s="205"/>
      <c r="M661" s="206"/>
      <c r="N661" s="207"/>
      <c r="O661" s="208"/>
      <c r="P661" s="209"/>
      <c r="Q661" s="210"/>
      <c r="R661" s="211"/>
      <c r="S661" s="212"/>
      <c r="T661" s="213"/>
      <c r="U661" s="45"/>
      <c r="V661" s="49"/>
      <c r="W661" s="49"/>
      <c r="X661" s="49"/>
      <c r="Y661" s="49"/>
      <c r="Z661" s="49"/>
      <c r="AA661" s="49"/>
      <c r="AB661" s="42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42"/>
      <c r="AQ661" s="42"/>
      <c r="AR661" s="42"/>
      <c r="AS661" s="42"/>
      <c r="AT661" s="42"/>
      <c r="AU661" s="42"/>
      <c r="AV661" s="214"/>
      <c r="AW661" s="214"/>
      <c r="AX661" s="214"/>
      <c r="AY661" s="214"/>
      <c r="AZ661" s="214"/>
      <c r="BA661" s="214"/>
      <c r="BB661" s="214"/>
      <c r="BC661" s="214"/>
    </row>
    <row r="662" ht="20.25" customHeight="1">
      <c r="B662" s="41"/>
      <c r="C662" s="42"/>
      <c r="D662" s="69"/>
      <c r="E662" s="44"/>
      <c r="F662" s="45"/>
      <c r="G662" s="201"/>
      <c r="H662" s="202"/>
      <c r="I662" s="203"/>
      <c r="J662" s="204"/>
      <c r="K662" s="46"/>
      <c r="L662" s="205"/>
      <c r="M662" s="206"/>
      <c r="N662" s="207"/>
      <c r="O662" s="208"/>
      <c r="P662" s="209"/>
      <c r="Q662" s="210"/>
      <c r="R662" s="211"/>
      <c r="S662" s="212"/>
      <c r="T662" s="213"/>
      <c r="U662" s="45"/>
      <c r="V662" s="49"/>
      <c r="W662" s="49"/>
      <c r="X662" s="49"/>
      <c r="Y662" s="49"/>
      <c r="Z662" s="49"/>
      <c r="AA662" s="49"/>
      <c r="AB662" s="42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42"/>
      <c r="AQ662" s="42"/>
      <c r="AR662" s="42"/>
      <c r="AS662" s="42"/>
      <c r="AT662" s="42"/>
      <c r="AU662" s="42"/>
      <c r="AV662" s="214"/>
      <c r="AW662" s="214"/>
      <c r="AX662" s="214"/>
      <c r="AY662" s="214"/>
      <c r="AZ662" s="214"/>
      <c r="BA662" s="214"/>
      <c r="BB662" s="214"/>
      <c r="BC662" s="214"/>
    </row>
    <row r="663" ht="20.25" customHeight="1">
      <c r="B663" s="41"/>
      <c r="C663" s="42"/>
      <c r="D663" s="69"/>
      <c r="E663" s="44"/>
      <c r="F663" s="45"/>
      <c r="G663" s="201"/>
      <c r="H663" s="202"/>
      <c r="I663" s="203"/>
      <c r="J663" s="204"/>
      <c r="K663" s="46"/>
      <c r="L663" s="205"/>
      <c r="M663" s="206"/>
      <c r="N663" s="207"/>
      <c r="O663" s="208"/>
      <c r="P663" s="209"/>
      <c r="Q663" s="210"/>
      <c r="R663" s="211"/>
      <c r="S663" s="212"/>
      <c r="T663" s="213"/>
      <c r="U663" s="45"/>
      <c r="V663" s="49"/>
      <c r="W663" s="49"/>
      <c r="X663" s="49"/>
      <c r="Y663" s="49"/>
      <c r="Z663" s="49"/>
      <c r="AA663" s="49"/>
      <c r="AB663" s="42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42"/>
      <c r="AQ663" s="42"/>
      <c r="AR663" s="42"/>
      <c r="AS663" s="42"/>
      <c r="AT663" s="42"/>
      <c r="AU663" s="42"/>
      <c r="AV663" s="214"/>
      <c r="AW663" s="214"/>
      <c r="AX663" s="214"/>
      <c r="AY663" s="214"/>
      <c r="AZ663" s="214"/>
      <c r="BA663" s="214"/>
      <c r="BB663" s="214"/>
      <c r="BC663" s="214"/>
    </row>
    <row r="664" ht="20.25" customHeight="1">
      <c r="B664" s="41"/>
      <c r="C664" s="42"/>
      <c r="D664" s="69"/>
      <c r="E664" s="44"/>
      <c r="F664" s="45"/>
      <c r="G664" s="201"/>
      <c r="H664" s="202"/>
      <c r="I664" s="203"/>
      <c r="J664" s="204"/>
      <c r="K664" s="46"/>
      <c r="L664" s="205"/>
      <c r="M664" s="206"/>
      <c r="N664" s="207"/>
      <c r="O664" s="208"/>
      <c r="P664" s="209"/>
      <c r="Q664" s="210"/>
      <c r="R664" s="211"/>
      <c r="S664" s="212"/>
      <c r="T664" s="213"/>
      <c r="U664" s="45"/>
      <c r="V664" s="49"/>
      <c r="W664" s="49"/>
      <c r="X664" s="49"/>
      <c r="Y664" s="49"/>
      <c r="Z664" s="49"/>
      <c r="AA664" s="49"/>
      <c r="AB664" s="42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42"/>
      <c r="AQ664" s="42"/>
      <c r="AR664" s="42"/>
      <c r="AS664" s="42"/>
      <c r="AT664" s="42"/>
      <c r="AU664" s="42"/>
      <c r="AV664" s="214"/>
      <c r="AW664" s="214"/>
      <c r="AX664" s="214"/>
      <c r="AY664" s="214"/>
      <c r="AZ664" s="214"/>
      <c r="BA664" s="214"/>
      <c r="BB664" s="214"/>
      <c r="BC664" s="214"/>
    </row>
    <row r="665" ht="20.25" customHeight="1">
      <c r="B665" s="41"/>
      <c r="C665" s="42"/>
      <c r="D665" s="69"/>
      <c r="E665" s="44"/>
      <c r="F665" s="45"/>
      <c r="G665" s="201"/>
      <c r="H665" s="202"/>
      <c r="I665" s="203"/>
      <c r="J665" s="204"/>
      <c r="K665" s="46"/>
      <c r="L665" s="205"/>
      <c r="M665" s="206"/>
      <c r="N665" s="207"/>
      <c r="O665" s="208"/>
      <c r="P665" s="209"/>
      <c r="Q665" s="210"/>
      <c r="R665" s="211"/>
      <c r="S665" s="212"/>
      <c r="T665" s="213"/>
      <c r="U665" s="45"/>
      <c r="V665" s="49"/>
      <c r="W665" s="49"/>
      <c r="X665" s="49"/>
      <c r="Y665" s="49"/>
      <c r="Z665" s="49"/>
      <c r="AA665" s="49"/>
      <c r="AB665" s="42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42"/>
      <c r="AQ665" s="42"/>
      <c r="AR665" s="42"/>
      <c r="AS665" s="42"/>
      <c r="AT665" s="42"/>
      <c r="AU665" s="42"/>
      <c r="AV665" s="214"/>
      <c r="AW665" s="214"/>
      <c r="AX665" s="214"/>
      <c r="AY665" s="214"/>
      <c r="AZ665" s="214"/>
      <c r="BA665" s="214"/>
      <c r="BB665" s="214"/>
      <c r="BC665" s="214"/>
    </row>
    <row r="666" ht="20.25" customHeight="1">
      <c r="B666" s="41"/>
      <c r="C666" s="42"/>
      <c r="D666" s="69"/>
      <c r="E666" s="44"/>
      <c r="F666" s="45"/>
      <c r="G666" s="201"/>
      <c r="H666" s="202"/>
      <c r="I666" s="203"/>
      <c r="J666" s="204"/>
      <c r="K666" s="46"/>
      <c r="L666" s="205"/>
      <c r="M666" s="206"/>
      <c r="N666" s="207"/>
      <c r="O666" s="208"/>
      <c r="P666" s="209"/>
      <c r="Q666" s="210"/>
      <c r="R666" s="211"/>
      <c r="S666" s="212"/>
      <c r="T666" s="213"/>
      <c r="U666" s="45"/>
      <c r="V666" s="49"/>
      <c r="W666" s="49"/>
      <c r="X666" s="49"/>
      <c r="Y666" s="49"/>
      <c r="Z666" s="49"/>
      <c r="AA666" s="49"/>
      <c r="AB666" s="42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42"/>
      <c r="AQ666" s="42"/>
      <c r="AR666" s="42"/>
      <c r="AS666" s="42"/>
      <c r="AT666" s="42"/>
      <c r="AU666" s="42"/>
      <c r="AV666" s="214"/>
      <c r="AW666" s="214"/>
      <c r="AX666" s="214"/>
      <c r="AY666" s="214"/>
      <c r="AZ666" s="214"/>
      <c r="BA666" s="214"/>
      <c r="BB666" s="214"/>
      <c r="BC666" s="214"/>
    </row>
    <row r="667" ht="20.25" customHeight="1">
      <c r="B667" s="41"/>
      <c r="C667" s="42"/>
      <c r="D667" s="69"/>
      <c r="E667" s="44"/>
      <c r="F667" s="45"/>
      <c r="G667" s="201"/>
      <c r="H667" s="202"/>
      <c r="I667" s="203"/>
      <c r="J667" s="204"/>
      <c r="K667" s="46"/>
      <c r="L667" s="205"/>
      <c r="M667" s="206"/>
      <c r="N667" s="207"/>
      <c r="O667" s="208"/>
      <c r="P667" s="209"/>
      <c r="Q667" s="210"/>
      <c r="R667" s="211"/>
      <c r="S667" s="212"/>
      <c r="T667" s="213"/>
      <c r="U667" s="45"/>
      <c r="V667" s="49"/>
      <c r="W667" s="49"/>
      <c r="X667" s="49"/>
      <c r="Y667" s="49"/>
      <c r="Z667" s="49"/>
      <c r="AA667" s="49"/>
      <c r="AB667" s="42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42"/>
      <c r="AQ667" s="42"/>
      <c r="AR667" s="42"/>
      <c r="AS667" s="42"/>
      <c r="AT667" s="42"/>
      <c r="AU667" s="42"/>
      <c r="AV667" s="214"/>
      <c r="AW667" s="214"/>
      <c r="AX667" s="214"/>
      <c r="AY667" s="214"/>
      <c r="AZ667" s="214"/>
      <c r="BA667" s="214"/>
      <c r="BB667" s="214"/>
      <c r="BC667" s="214"/>
    </row>
    <row r="668" ht="20.25" customHeight="1">
      <c r="B668" s="41"/>
      <c r="C668" s="42"/>
      <c r="D668" s="69"/>
      <c r="E668" s="44"/>
      <c r="F668" s="45"/>
      <c r="G668" s="201"/>
      <c r="H668" s="202"/>
      <c r="I668" s="203"/>
      <c r="J668" s="204"/>
      <c r="K668" s="46"/>
      <c r="L668" s="205"/>
      <c r="M668" s="206"/>
      <c r="N668" s="207"/>
      <c r="O668" s="208"/>
      <c r="P668" s="209"/>
      <c r="Q668" s="210"/>
      <c r="R668" s="211"/>
      <c r="S668" s="212"/>
      <c r="T668" s="213"/>
      <c r="U668" s="45"/>
      <c r="V668" s="49"/>
      <c r="W668" s="49"/>
      <c r="X668" s="49"/>
      <c r="Y668" s="49"/>
      <c r="Z668" s="49"/>
      <c r="AA668" s="49"/>
      <c r="AB668" s="42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42"/>
      <c r="AQ668" s="42"/>
      <c r="AR668" s="42"/>
      <c r="AS668" s="42"/>
      <c r="AT668" s="42"/>
      <c r="AU668" s="42"/>
      <c r="AV668" s="214"/>
      <c r="AW668" s="214"/>
      <c r="AX668" s="214"/>
      <c r="AY668" s="214"/>
      <c r="AZ668" s="214"/>
      <c r="BA668" s="214"/>
      <c r="BB668" s="214"/>
      <c r="BC668" s="214"/>
    </row>
    <row r="669" ht="20.25" customHeight="1">
      <c r="B669" s="41"/>
      <c r="C669" s="42"/>
      <c r="D669" s="69"/>
      <c r="E669" s="44"/>
      <c r="F669" s="45"/>
      <c r="G669" s="201"/>
      <c r="H669" s="202"/>
      <c r="I669" s="203"/>
      <c r="J669" s="204"/>
      <c r="K669" s="46"/>
      <c r="L669" s="205"/>
      <c r="M669" s="206"/>
      <c r="N669" s="207"/>
      <c r="O669" s="208"/>
      <c r="P669" s="209"/>
      <c r="Q669" s="210"/>
      <c r="R669" s="211"/>
      <c r="S669" s="212"/>
      <c r="T669" s="213"/>
      <c r="U669" s="45"/>
      <c r="V669" s="49"/>
      <c r="W669" s="49"/>
      <c r="X669" s="49"/>
      <c r="Y669" s="49"/>
      <c r="Z669" s="49"/>
      <c r="AA669" s="49"/>
      <c r="AB669" s="42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42"/>
      <c r="AQ669" s="42"/>
      <c r="AR669" s="42"/>
      <c r="AS669" s="42"/>
      <c r="AT669" s="42"/>
      <c r="AU669" s="42"/>
      <c r="AV669" s="214"/>
      <c r="AW669" s="214"/>
      <c r="AX669" s="214"/>
      <c r="AY669" s="214"/>
      <c r="AZ669" s="214"/>
      <c r="BA669" s="214"/>
      <c r="BB669" s="214"/>
      <c r="BC669" s="214"/>
    </row>
    <row r="670" ht="20.25" customHeight="1">
      <c r="B670" s="41"/>
      <c r="C670" s="42"/>
      <c r="D670" s="69"/>
      <c r="E670" s="44"/>
      <c r="F670" s="45"/>
      <c r="G670" s="201"/>
      <c r="H670" s="202"/>
      <c r="I670" s="203"/>
      <c r="J670" s="204"/>
      <c r="K670" s="46"/>
      <c r="L670" s="205"/>
      <c r="M670" s="206"/>
      <c r="N670" s="207"/>
      <c r="O670" s="208"/>
      <c r="P670" s="209"/>
      <c r="Q670" s="210"/>
      <c r="R670" s="211"/>
      <c r="S670" s="212"/>
      <c r="T670" s="213"/>
      <c r="U670" s="45"/>
      <c r="V670" s="49"/>
      <c r="W670" s="49"/>
      <c r="X670" s="49"/>
      <c r="Y670" s="49"/>
      <c r="Z670" s="49"/>
      <c r="AA670" s="49"/>
      <c r="AB670" s="42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42"/>
      <c r="AQ670" s="42"/>
      <c r="AR670" s="42"/>
      <c r="AS670" s="42"/>
      <c r="AT670" s="42"/>
      <c r="AU670" s="42"/>
      <c r="AV670" s="214"/>
      <c r="AW670" s="214"/>
      <c r="AX670" s="214"/>
      <c r="AY670" s="214"/>
      <c r="AZ670" s="214"/>
      <c r="BA670" s="214"/>
      <c r="BB670" s="214"/>
      <c r="BC670" s="214"/>
    </row>
    <row r="671" ht="20.25" customHeight="1">
      <c r="B671" s="41"/>
      <c r="C671" s="42"/>
      <c r="D671" s="69"/>
      <c r="E671" s="44"/>
      <c r="F671" s="45"/>
      <c r="G671" s="201"/>
      <c r="H671" s="202"/>
      <c r="I671" s="203"/>
      <c r="J671" s="204"/>
      <c r="K671" s="46"/>
      <c r="L671" s="205"/>
      <c r="M671" s="206"/>
      <c r="N671" s="207"/>
      <c r="O671" s="208"/>
      <c r="P671" s="209"/>
      <c r="Q671" s="210"/>
      <c r="R671" s="211"/>
      <c r="S671" s="212"/>
      <c r="T671" s="213"/>
      <c r="U671" s="45"/>
      <c r="V671" s="49"/>
      <c r="W671" s="49"/>
      <c r="X671" s="49"/>
      <c r="Y671" s="49"/>
      <c r="Z671" s="49"/>
      <c r="AA671" s="49"/>
      <c r="AB671" s="42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42"/>
      <c r="AQ671" s="42"/>
      <c r="AR671" s="42"/>
      <c r="AS671" s="42"/>
      <c r="AT671" s="42"/>
      <c r="AU671" s="42"/>
      <c r="AV671" s="214"/>
      <c r="AW671" s="214"/>
      <c r="AX671" s="214"/>
      <c r="AY671" s="214"/>
      <c r="AZ671" s="214"/>
      <c r="BA671" s="214"/>
      <c r="BB671" s="214"/>
      <c r="BC671" s="214"/>
    </row>
    <row r="672" ht="20.25" customHeight="1">
      <c r="B672" s="41"/>
      <c r="C672" s="42"/>
      <c r="D672" s="69"/>
      <c r="E672" s="44"/>
      <c r="F672" s="45"/>
      <c r="G672" s="201"/>
      <c r="H672" s="202"/>
      <c r="I672" s="203"/>
      <c r="J672" s="204"/>
      <c r="K672" s="46"/>
      <c r="L672" s="205"/>
      <c r="M672" s="206"/>
      <c r="N672" s="207"/>
      <c r="O672" s="208"/>
      <c r="P672" s="209"/>
      <c r="Q672" s="210"/>
      <c r="R672" s="211"/>
      <c r="S672" s="212"/>
      <c r="T672" s="213"/>
      <c r="U672" s="45"/>
      <c r="V672" s="49"/>
      <c r="W672" s="49"/>
      <c r="X672" s="49"/>
      <c r="Y672" s="49"/>
      <c r="Z672" s="49"/>
      <c r="AA672" s="49"/>
      <c r="AB672" s="42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42"/>
      <c r="AQ672" s="42"/>
      <c r="AR672" s="42"/>
      <c r="AS672" s="42"/>
      <c r="AT672" s="42"/>
      <c r="AU672" s="42"/>
      <c r="AV672" s="214"/>
      <c r="AW672" s="214"/>
      <c r="AX672" s="214"/>
      <c r="AY672" s="214"/>
      <c r="AZ672" s="214"/>
      <c r="BA672" s="214"/>
      <c r="BB672" s="214"/>
      <c r="BC672" s="214"/>
    </row>
    <row r="673" ht="20.25" customHeight="1">
      <c r="B673" s="41"/>
      <c r="C673" s="42"/>
      <c r="D673" s="69"/>
      <c r="E673" s="44"/>
      <c r="F673" s="45"/>
      <c r="G673" s="201"/>
      <c r="H673" s="202"/>
      <c r="I673" s="203"/>
      <c r="J673" s="204"/>
      <c r="K673" s="46"/>
      <c r="L673" s="205"/>
      <c r="M673" s="206"/>
      <c r="N673" s="207"/>
      <c r="O673" s="208"/>
      <c r="P673" s="209"/>
      <c r="Q673" s="210"/>
      <c r="R673" s="211"/>
      <c r="S673" s="212"/>
      <c r="T673" s="213"/>
      <c r="U673" s="45"/>
      <c r="V673" s="49"/>
      <c r="W673" s="49"/>
      <c r="X673" s="49"/>
      <c r="Y673" s="49"/>
      <c r="Z673" s="49"/>
      <c r="AA673" s="49"/>
      <c r="AB673" s="42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42"/>
      <c r="AQ673" s="42"/>
      <c r="AR673" s="42"/>
      <c r="AS673" s="42"/>
      <c r="AT673" s="42"/>
      <c r="AU673" s="42"/>
      <c r="AV673" s="214"/>
      <c r="AW673" s="214"/>
      <c r="AX673" s="214"/>
      <c r="AY673" s="214"/>
      <c r="AZ673" s="214"/>
      <c r="BA673" s="214"/>
      <c r="BB673" s="214"/>
      <c r="BC673" s="214"/>
    </row>
    <row r="674" ht="20.25" customHeight="1">
      <c r="B674" s="41"/>
      <c r="C674" s="42"/>
      <c r="D674" s="69"/>
      <c r="E674" s="44"/>
      <c r="F674" s="45"/>
      <c r="G674" s="201"/>
      <c r="H674" s="202"/>
      <c r="I674" s="203"/>
      <c r="J674" s="204"/>
      <c r="K674" s="46"/>
      <c r="L674" s="205"/>
      <c r="M674" s="206"/>
      <c r="N674" s="207"/>
      <c r="O674" s="208"/>
      <c r="P674" s="209"/>
      <c r="Q674" s="210"/>
      <c r="R674" s="211"/>
      <c r="S674" s="212"/>
      <c r="T674" s="213"/>
      <c r="U674" s="45"/>
      <c r="V674" s="49"/>
      <c r="W674" s="49"/>
      <c r="X674" s="49"/>
      <c r="Y674" s="49"/>
      <c r="Z674" s="49"/>
      <c r="AA674" s="49"/>
      <c r="AB674" s="42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42"/>
      <c r="AQ674" s="42"/>
      <c r="AR674" s="42"/>
      <c r="AS674" s="42"/>
      <c r="AT674" s="42"/>
      <c r="AU674" s="42"/>
      <c r="AV674" s="214"/>
      <c r="AW674" s="214"/>
      <c r="AX674" s="214"/>
      <c r="AY674" s="214"/>
      <c r="AZ674" s="214"/>
      <c r="BA674" s="214"/>
      <c r="BB674" s="214"/>
      <c r="BC674" s="214"/>
    </row>
    <row r="675" ht="20.25" customHeight="1">
      <c r="B675" s="41"/>
      <c r="C675" s="42"/>
      <c r="D675" s="69"/>
      <c r="E675" s="44"/>
      <c r="F675" s="45"/>
      <c r="G675" s="201"/>
      <c r="H675" s="202"/>
      <c r="I675" s="203"/>
      <c r="J675" s="204"/>
      <c r="K675" s="46"/>
      <c r="L675" s="205"/>
      <c r="M675" s="206"/>
      <c r="N675" s="207"/>
      <c r="O675" s="208"/>
      <c r="P675" s="209"/>
      <c r="Q675" s="210"/>
      <c r="R675" s="211"/>
      <c r="S675" s="212"/>
      <c r="T675" s="213"/>
      <c r="U675" s="45"/>
      <c r="V675" s="49"/>
      <c r="W675" s="49"/>
      <c r="X675" s="49"/>
      <c r="Y675" s="49"/>
      <c r="Z675" s="49"/>
      <c r="AA675" s="49"/>
      <c r="AB675" s="42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42"/>
      <c r="AQ675" s="42"/>
      <c r="AR675" s="42"/>
      <c r="AS675" s="42"/>
      <c r="AT675" s="42"/>
      <c r="AU675" s="42"/>
      <c r="AV675" s="214"/>
      <c r="AW675" s="214"/>
      <c r="AX675" s="214"/>
      <c r="AY675" s="214"/>
      <c r="AZ675" s="214"/>
      <c r="BA675" s="214"/>
      <c r="BB675" s="214"/>
      <c r="BC675" s="214"/>
    </row>
    <row r="676" ht="20.25" customHeight="1">
      <c r="B676" s="41"/>
      <c r="C676" s="42"/>
      <c r="D676" s="69"/>
      <c r="E676" s="44"/>
      <c r="F676" s="45"/>
      <c r="G676" s="201"/>
      <c r="H676" s="202"/>
      <c r="I676" s="203"/>
      <c r="J676" s="204"/>
      <c r="K676" s="46"/>
      <c r="L676" s="205"/>
      <c r="M676" s="206"/>
      <c r="N676" s="207"/>
      <c r="O676" s="208"/>
      <c r="P676" s="209"/>
      <c r="Q676" s="210"/>
      <c r="R676" s="211"/>
      <c r="S676" s="212"/>
      <c r="T676" s="213"/>
      <c r="U676" s="45"/>
      <c r="V676" s="49"/>
      <c r="W676" s="49"/>
      <c r="X676" s="49"/>
      <c r="Y676" s="49"/>
      <c r="Z676" s="49"/>
      <c r="AA676" s="49"/>
      <c r="AB676" s="42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42"/>
      <c r="AQ676" s="42"/>
      <c r="AR676" s="42"/>
      <c r="AS676" s="42"/>
      <c r="AT676" s="42"/>
      <c r="AU676" s="42"/>
      <c r="AV676" s="214"/>
      <c r="AW676" s="214"/>
      <c r="AX676" s="214"/>
      <c r="AY676" s="214"/>
      <c r="AZ676" s="214"/>
      <c r="BA676" s="214"/>
      <c r="BB676" s="214"/>
      <c r="BC676" s="214"/>
    </row>
    <row r="677" ht="20.25" customHeight="1">
      <c r="B677" s="41"/>
      <c r="C677" s="42"/>
      <c r="D677" s="69"/>
      <c r="E677" s="44"/>
      <c r="F677" s="45"/>
      <c r="G677" s="201"/>
      <c r="H677" s="202"/>
      <c r="I677" s="203"/>
      <c r="J677" s="204"/>
      <c r="K677" s="46"/>
      <c r="L677" s="205"/>
      <c r="M677" s="206"/>
      <c r="N677" s="207"/>
      <c r="O677" s="208"/>
      <c r="P677" s="209"/>
      <c r="Q677" s="210"/>
      <c r="R677" s="211"/>
      <c r="S677" s="212"/>
      <c r="T677" s="213"/>
      <c r="U677" s="45"/>
      <c r="V677" s="49"/>
      <c r="W677" s="49"/>
      <c r="X677" s="49"/>
      <c r="Y677" s="49"/>
      <c r="Z677" s="49"/>
      <c r="AA677" s="49"/>
      <c r="AB677" s="42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42"/>
      <c r="AQ677" s="42"/>
      <c r="AR677" s="42"/>
      <c r="AS677" s="42"/>
      <c r="AT677" s="42"/>
      <c r="AU677" s="42"/>
      <c r="AV677" s="214"/>
      <c r="AW677" s="214"/>
      <c r="AX677" s="214"/>
      <c r="AY677" s="214"/>
      <c r="AZ677" s="214"/>
      <c r="BA677" s="214"/>
      <c r="BB677" s="214"/>
      <c r="BC677" s="214"/>
    </row>
    <row r="678" ht="20.25" customHeight="1">
      <c r="B678" s="41"/>
      <c r="C678" s="42"/>
      <c r="D678" s="69"/>
      <c r="E678" s="44"/>
      <c r="F678" s="45"/>
      <c r="G678" s="201"/>
      <c r="H678" s="202"/>
      <c r="I678" s="203"/>
      <c r="J678" s="204"/>
      <c r="K678" s="46"/>
      <c r="L678" s="205"/>
      <c r="M678" s="206"/>
      <c r="N678" s="207"/>
      <c r="O678" s="208"/>
      <c r="P678" s="209"/>
      <c r="Q678" s="210"/>
      <c r="R678" s="211"/>
      <c r="S678" s="212"/>
      <c r="T678" s="213"/>
      <c r="U678" s="45"/>
      <c r="V678" s="49"/>
      <c r="W678" s="49"/>
      <c r="X678" s="49"/>
      <c r="Y678" s="49"/>
      <c r="Z678" s="49"/>
      <c r="AA678" s="49"/>
      <c r="AB678" s="42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42"/>
      <c r="AQ678" s="42"/>
      <c r="AR678" s="42"/>
      <c r="AS678" s="42"/>
      <c r="AT678" s="42"/>
      <c r="AU678" s="42"/>
      <c r="AV678" s="214"/>
      <c r="AW678" s="214"/>
      <c r="AX678" s="214"/>
      <c r="AY678" s="214"/>
      <c r="AZ678" s="214"/>
      <c r="BA678" s="214"/>
      <c r="BB678" s="214"/>
      <c r="BC678" s="214"/>
    </row>
    <row r="679" ht="20.25" customHeight="1">
      <c r="B679" s="41"/>
      <c r="C679" s="42"/>
      <c r="D679" s="69"/>
      <c r="E679" s="44"/>
      <c r="F679" s="45"/>
      <c r="G679" s="201"/>
      <c r="H679" s="202"/>
      <c r="I679" s="203"/>
      <c r="J679" s="204"/>
      <c r="K679" s="46"/>
      <c r="L679" s="205"/>
      <c r="M679" s="206"/>
      <c r="N679" s="207"/>
      <c r="O679" s="208"/>
      <c r="P679" s="209"/>
      <c r="Q679" s="210"/>
      <c r="R679" s="211"/>
      <c r="S679" s="212"/>
      <c r="T679" s="213"/>
      <c r="U679" s="45"/>
      <c r="V679" s="49"/>
      <c r="W679" s="49"/>
      <c r="X679" s="49"/>
      <c r="Y679" s="49"/>
      <c r="Z679" s="49"/>
      <c r="AA679" s="49"/>
      <c r="AB679" s="42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42"/>
      <c r="AQ679" s="42"/>
      <c r="AR679" s="42"/>
      <c r="AS679" s="42"/>
      <c r="AT679" s="42"/>
      <c r="AU679" s="42"/>
      <c r="AV679" s="214"/>
      <c r="AW679" s="214"/>
      <c r="AX679" s="214"/>
      <c r="AY679" s="214"/>
      <c r="AZ679" s="214"/>
      <c r="BA679" s="214"/>
      <c r="BB679" s="214"/>
      <c r="BC679" s="214"/>
    </row>
    <row r="680" ht="20.25" customHeight="1">
      <c r="B680" s="41"/>
      <c r="C680" s="42"/>
      <c r="D680" s="69"/>
      <c r="E680" s="44"/>
      <c r="F680" s="45"/>
      <c r="G680" s="201"/>
      <c r="H680" s="202"/>
      <c r="I680" s="203"/>
      <c r="J680" s="204"/>
      <c r="K680" s="46"/>
      <c r="L680" s="205"/>
      <c r="M680" s="206"/>
      <c r="N680" s="207"/>
      <c r="O680" s="208"/>
      <c r="P680" s="209"/>
      <c r="Q680" s="210"/>
      <c r="R680" s="211"/>
      <c r="S680" s="212"/>
      <c r="T680" s="213"/>
      <c r="U680" s="45"/>
      <c r="V680" s="49"/>
      <c r="W680" s="49"/>
      <c r="X680" s="49"/>
      <c r="Y680" s="49"/>
      <c r="Z680" s="49"/>
      <c r="AA680" s="49"/>
      <c r="AB680" s="42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42"/>
      <c r="AQ680" s="42"/>
      <c r="AR680" s="42"/>
      <c r="AS680" s="42"/>
      <c r="AT680" s="42"/>
      <c r="AU680" s="42"/>
      <c r="AV680" s="214"/>
      <c r="AW680" s="214"/>
      <c r="AX680" s="214"/>
      <c r="AY680" s="214"/>
      <c r="AZ680" s="214"/>
      <c r="BA680" s="214"/>
      <c r="BB680" s="214"/>
      <c r="BC680" s="214"/>
    </row>
    <row r="681" ht="20.25" customHeight="1">
      <c r="B681" s="41"/>
      <c r="C681" s="42"/>
      <c r="D681" s="69"/>
      <c r="E681" s="44"/>
      <c r="F681" s="45"/>
      <c r="G681" s="201"/>
      <c r="H681" s="202"/>
      <c r="I681" s="203"/>
      <c r="J681" s="204"/>
      <c r="K681" s="46"/>
      <c r="L681" s="205"/>
      <c r="M681" s="206"/>
      <c r="N681" s="207"/>
      <c r="O681" s="208"/>
      <c r="P681" s="209"/>
      <c r="Q681" s="210"/>
      <c r="R681" s="211"/>
      <c r="S681" s="212"/>
      <c r="T681" s="213"/>
      <c r="U681" s="45"/>
      <c r="V681" s="49"/>
      <c r="W681" s="49"/>
      <c r="X681" s="49"/>
      <c r="Y681" s="49"/>
      <c r="Z681" s="49"/>
      <c r="AA681" s="49"/>
      <c r="AB681" s="42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42"/>
      <c r="AQ681" s="42"/>
      <c r="AR681" s="42"/>
      <c r="AS681" s="42"/>
      <c r="AT681" s="42"/>
      <c r="AU681" s="42"/>
      <c r="AV681" s="214"/>
      <c r="AW681" s="214"/>
      <c r="AX681" s="214"/>
      <c r="AY681" s="214"/>
      <c r="AZ681" s="214"/>
      <c r="BA681" s="214"/>
      <c r="BB681" s="214"/>
      <c r="BC681" s="214"/>
    </row>
    <row r="682" ht="20.25" customHeight="1">
      <c r="B682" s="41"/>
      <c r="C682" s="42"/>
      <c r="D682" s="69"/>
      <c r="E682" s="44"/>
      <c r="F682" s="45"/>
      <c r="G682" s="201"/>
      <c r="H682" s="202"/>
      <c r="I682" s="203"/>
      <c r="J682" s="204"/>
      <c r="K682" s="46"/>
      <c r="L682" s="205"/>
      <c r="M682" s="206"/>
      <c r="N682" s="207"/>
      <c r="O682" s="208"/>
      <c r="P682" s="209"/>
      <c r="Q682" s="210"/>
      <c r="R682" s="211"/>
      <c r="S682" s="212"/>
      <c r="T682" s="213"/>
      <c r="U682" s="45"/>
      <c r="V682" s="49"/>
      <c r="W682" s="49"/>
      <c r="X682" s="49"/>
      <c r="Y682" s="49"/>
      <c r="Z682" s="49"/>
      <c r="AA682" s="49"/>
      <c r="AB682" s="42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42"/>
      <c r="AQ682" s="42"/>
      <c r="AR682" s="42"/>
      <c r="AS682" s="42"/>
      <c r="AT682" s="42"/>
      <c r="AU682" s="42"/>
      <c r="AV682" s="214"/>
      <c r="AW682" s="214"/>
      <c r="AX682" s="214"/>
      <c r="AY682" s="214"/>
      <c r="AZ682" s="214"/>
      <c r="BA682" s="214"/>
      <c r="BB682" s="214"/>
      <c r="BC682" s="214"/>
    </row>
    <row r="683" ht="20.25" customHeight="1">
      <c r="B683" s="41"/>
      <c r="C683" s="42"/>
      <c r="D683" s="69"/>
      <c r="E683" s="44"/>
      <c r="F683" s="45"/>
      <c r="G683" s="201"/>
      <c r="H683" s="202"/>
      <c r="I683" s="203"/>
      <c r="J683" s="204"/>
      <c r="K683" s="46"/>
      <c r="L683" s="205"/>
      <c r="M683" s="206"/>
      <c r="N683" s="207"/>
      <c r="O683" s="208"/>
      <c r="P683" s="209"/>
      <c r="Q683" s="210"/>
      <c r="R683" s="211"/>
      <c r="S683" s="212"/>
      <c r="T683" s="213"/>
      <c r="U683" s="45"/>
      <c r="V683" s="49"/>
      <c r="W683" s="49"/>
      <c r="X683" s="49"/>
      <c r="Y683" s="49"/>
      <c r="Z683" s="49"/>
      <c r="AA683" s="49"/>
      <c r="AB683" s="42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42"/>
      <c r="AQ683" s="42"/>
      <c r="AR683" s="42"/>
      <c r="AS683" s="42"/>
      <c r="AT683" s="42"/>
      <c r="AU683" s="42"/>
      <c r="AV683" s="214"/>
      <c r="AW683" s="214"/>
      <c r="AX683" s="214"/>
      <c r="AY683" s="214"/>
      <c r="AZ683" s="214"/>
      <c r="BA683" s="214"/>
      <c r="BB683" s="214"/>
      <c r="BC683" s="214"/>
    </row>
    <row r="684" ht="20.25" customHeight="1">
      <c r="B684" s="41"/>
      <c r="C684" s="42"/>
      <c r="D684" s="69"/>
      <c r="E684" s="44"/>
      <c r="F684" s="45"/>
      <c r="G684" s="201"/>
      <c r="H684" s="202"/>
      <c r="I684" s="203"/>
      <c r="J684" s="204"/>
      <c r="K684" s="46"/>
      <c r="L684" s="205"/>
      <c r="M684" s="206"/>
      <c r="N684" s="207"/>
      <c r="O684" s="208"/>
      <c r="P684" s="209"/>
      <c r="Q684" s="210"/>
      <c r="R684" s="211"/>
      <c r="S684" s="212"/>
      <c r="T684" s="213"/>
      <c r="U684" s="45"/>
      <c r="V684" s="49"/>
      <c r="W684" s="49"/>
      <c r="X684" s="49"/>
      <c r="Y684" s="49"/>
      <c r="Z684" s="49"/>
      <c r="AA684" s="49"/>
      <c r="AB684" s="42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42"/>
      <c r="AQ684" s="42"/>
      <c r="AR684" s="42"/>
      <c r="AS684" s="42"/>
      <c r="AT684" s="42"/>
      <c r="AU684" s="42"/>
      <c r="AV684" s="214"/>
      <c r="AW684" s="214"/>
      <c r="AX684" s="214"/>
      <c r="AY684" s="214"/>
      <c r="AZ684" s="214"/>
      <c r="BA684" s="214"/>
      <c r="BB684" s="214"/>
      <c r="BC684" s="214"/>
    </row>
    <row r="685" ht="20.25" customHeight="1">
      <c r="B685" s="41"/>
      <c r="C685" s="42"/>
      <c r="D685" s="69"/>
      <c r="E685" s="44"/>
      <c r="F685" s="45"/>
      <c r="G685" s="201"/>
      <c r="H685" s="202"/>
      <c r="I685" s="203"/>
      <c r="J685" s="204"/>
      <c r="K685" s="46"/>
      <c r="L685" s="205"/>
      <c r="M685" s="206"/>
      <c r="N685" s="207"/>
      <c r="O685" s="208"/>
      <c r="P685" s="209"/>
      <c r="Q685" s="210"/>
      <c r="R685" s="211"/>
      <c r="S685" s="212"/>
      <c r="T685" s="213"/>
      <c r="U685" s="45"/>
      <c r="V685" s="49"/>
      <c r="W685" s="49"/>
      <c r="X685" s="49"/>
      <c r="Y685" s="49"/>
      <c r="Z685" s="49"/>
      <c r="AA685" s="49"/>
      <c r="AB685" s="42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42"/>
      <c r="AQ685" s="42"/>
      <c r="AR685" s="42"/>
      <c r="AS685" s="42"/>
      <c r="AT685" s="42"/>
      <c r="AU685" s="42"/>
      <c r="AV685" s="214"/>
      <c r="AW685" s="214"/>
      <c r="AX685" s="214"/>
      <c r="AY685" s="214"/>
      <c r="AZ685" s="214"/>
      <c r="BA685" s="214"/>
      <c r="BB685" s="214"/>
      <c r="BC685" s="214"/>
    </row>
    <row r="686" ht="20.25" customHeight="1">
      <c r="B686" s="41"/>
      <c r="C686" s="42"/>
      <c r="D686" s="69"/>
      <c r="E686" s="44"/>
      <c r="F686" s="45"/>
      <c r="G686" s="201"/>
      <c r="H686" s="202"/>
      <c r="I686" s="203"/>
      <c r="J686" s="204"/>
      <c r="K686" s="46"/>
      <c r="L686" s="205"/>
      <c r="M686" s="206"/>
      <c r="N686" s="207"/>
      <c r="O686" s="208"/>
      <c r="P686" s="209"/>
      <c r="Q686" s="210"/>
      <c r="R686" s="211"/>
      <c r="S686" s="212"/>
      <c r="T686" s="213"/>
      <c r="U686" s="45"/>
      <c r="V686" s="49"/>
      <c r="W686" s="49"/>
      <c r="X686" s="49"/>
      <c r="Y686" s="49"/>
      <c r="Z686" s="49"/>
      <c r="AA686" s="49"/>
      <c r="AB686" s="42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42"/>
      <c r="AQ686" s="42"/>
      <c r="AR686" s="42"/>
      <c r="AS686" s="42"/>
      <c r="AT686" s="42"/>
      <c r="AU686" s="42"/>
      <c r="AV686" s="214"/>
      <c r="AW686" s="214"/>
      <c r="AX686" s="214"/>
      <c r="AY686" s="214"/>
      <c r="AZ686" s="214"/>
      <c r="BA686" s="214"/>
      <c r="BB686" s="214"/>
      <c r="BC686" s="214"/>
    </row>
    <row r="687" ht="20.25" customHeight="1">
      <c r="B687" s="41"/>
      <c r="C687" s="42"/>
      <c r="D687" s="69"/>
      <c r="E687" s="44"/>
      <c r="F687" s="45"/>
      <c r="G687" s="201"/>
      <c r="H687" s="202"/>
      <c r="I687" s="203"/>
      <c r="J687" s="204"/>
      <c r="K687" s="46"/>
      <c r="L687" s="205"/>
      <c r="M687" s="206"/>
      <c r="N687" s="207"/>
      <c r="O687" s="208"/>
      <c r="P687" s="209"/>
      <c r="Q687" s="210"/>
      <c r="R687" s="211"/>
      <c r="S687" s="212"/>
      <c r="T687" s="213"/>
      <c r="U687" s="45"/>
      <c r="V687" s="49"/>
      <c r="W687" s="49"/>
      <c r="X687" s="49"/>
      <c r="Y687" s="49"/>
      <c r="Z687" s="49"/>
      <c r="AA687" s="49"/>
      <c r="AB687" s="42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42"/>
      <c r="AQ687" s="42"/>
      <c r="AR687" s="42"/>
      <c r="AS687" s="42"/>
      <c r="AT687" s="42"/>
      <c r="AU687" s="42"/>
      <c r="AV687" s="214"/>
      <c r="AW687" s="214"/>
      <c r="AX687" s="214"/>
      <c r="AY687" s="214"/>
      <c r="AZ687" s="214"/>
      <c r="BA687" s="214"/>
      <c r="BB687" s="214"/>
      <c r="BC687" s="214"/>
    </row>
    <row r="688" ht="20.25" customHeight="1">
      <c r="B688" s="41"/>
      <c r="C688" s="42"/>
      <c r="D688" s="69"/>
      <c r="E688" s="44"/>
      <c r="F688" s="45"/>
      <c r="G688" s="201"/>
      <c r="H688" s="202"/>
      <c r="I688" s="203"/>
      <c r="J688" s="204"/>
      <c r="K688" s="46"/>
      <c r="L688" s="205"/>
      <c r="M688" s="206"/>
      <c r="N688" s="207"/>
      <c r="O688" s="208"/>
      <c r="P688" s="209"/>
      <c r="Q688" s="210"/>
      <c r="R688" s="211"/>
      <c r="S688" s="212"/>
      <c r="T688" s="213"/>
      <c r="U688" s="45"/>
      <c r="V688" s="49"/>
      <c r="W688" s="49"/>
      <c r="X688" s="49"/>
      <c r="Y688" s="49"/>
      <c r="Z688" s="49"/>
      <c r="AA688" s="49"/>
      <c r="AB688" s="42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42"/>
      <c r="AQ688" s="42"/>
      <c r="AR688" s="42"/>
      <c r="AS688" s="42"/>
      <c r="AT688" s="42"/>
      <c r="AU688" s="42"/>
      <c r="AV688" s="214"/>
      <c r="AW688" s="214"/>
      <c r="AX688" s="214"/>
      <c r="AY688" s="214"/>
      <c r="AZ688" s="214"/>
      <c r="BA688" s="214"/>
      <c r="BB688" s="214"/>
      <c r="BC688" s="214"/>
    </row>
    <row r="689" ht="20.25" customHeight="1">
      <c r="B689" s="41"/>
      <c r="C689" s="42"/>
      <c r="D689" s="69"/>
      <c r="E689" s="44"/>
      <c r="F689" s="45"/>
      <c r="G689" s="201"/>
      <c r="H689" s="202"/>
      <c r="I689" s="203"/>
      <c r="J689" s="204"/>
      <c r="K689" s="46"/>
      <c r="L689" s="205"/>
      <c r="M689" s="206"/>
      <c r="N689" s="207"/>
      <c r="O689" s="208"/>
      <c r="P689" s="209"/>
      <c r="Q689" s="210"/>
      <c r="R689" s="211"/>
      <c r="S689" s="212"/>
      <c r="T689" s="213"/>
      <c r="U689" s="45"/>
      <c r="V689" s="49"/>
      <c r="W689" s="49"/>
      <c r="X689" s="49"/>
      <c r="Y689" s="49"/>
      <c r="Z689" s="49"/>
      <c r="AA689" s="49"/>
      <c r="AB689" s="42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42"/>
      <c r="AQ689" s="42"/>
      <c r="AR689" s="42"/>
      <c r="AS689" s="42"/>
      <c r="AT689" s="42"/>
      <c r="AU689" s="42"/>
      <c r="AV689" s="214"/>
      <c r="AW689" s="214"/>
      <c r="AX689" s="214"/>
      <c r="AY689" s="214"/>
      <c r="AZ689" s="214"/>
      <c r="BA689" s="214"/>
      <c r="BB689" s="214"/>
      <c r="BC689" s="214"/>
    </row>
    <row r="690" ht="20.25" customHeight="1">
      <c r="B690" s="41"/>
      <c r="C690" s="42"/>
      <c r="D690" s="69"/>
      <c r="E690" s="44"/>
      <c r="F690" s="45"/>
      <c r="G690" s="201"/>
      <c r="H690" s="202"/>
      <c r="I690" s="203"/>
      <c r="J690" s="204"/>
      <c r="K690" s="46"/>
      <c r="L690" s="205"/>
      <c r="M690" s="206"/>
      <c r="N690" s="207"/>
      <c r="O690" s="208"/>
      <c r="P690" s="209"/>
      <c r="Q690" s="210"/>
      <c r="R690" s="211"/>
      <c r="S690" s="212"/>
      <c r="T690" s="213"/>
      <c r="U690" s="45"/>
      <c r="V690" s="49"/>
      <c r="W690" s="49"/>
      <c r="X690" s="49"/>
      <c r="Y690" s="49"/>
      <c r="Z690" s="49"/>
      <c r="AA690" s="49"/>
      <c r="AB690" s="42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42"/>
      <c r="AQ690" s="42"/>
      <c r="AR690" s="42"/>
      <c r="AS690" s="42"/>
      <c r="AT690" s="42"/>
      <c r="AU690" s="42"/>
      <c r="AV690" s="214"/>
      <c r="AW690" s="214"/>
      <c r="AX690" s="214"/>
      <c r="AY690" s="214"/>
      <c r="AZ690" s="214"/>
      <c r="BA690" s="214"/>
      <c r="BB690" s="214"/>
      <c r="BC690" s="214"/>
    </row>
    <row r="691" ht="20.25" customHeight="1">
      <c r="B691" s="41"/>
      <c r="C691" s="42"/>
      <c r="D691" s="69"/>
      <c r="E691" s="44"/>
      <c r="F691" s="45"/>
      <c r="G691" s="201"/>
      <c r="H691" s="202"/>
      <c r="I691" s="203"/>
      <c r="J691" s="204"/>
      <c r="K691" s="46"/>
      <c r="L691" s="205"/>
      <c r="M691" s="206"/>
      <c r="N691" s="207"/>
      <c r="O691" s="208"/>
      <c r="P691" s="209"/>
      <c r="Q691" s="210"/>
      <c r="R691" s="211"/>
      <c r="S691" s="212"/>
      <c r="T691" s="213"/>
      <c r="U691" s="45"/>
      <c r="V691" s="49"/>
      <c r="W691" s="49"/>
      <c r="X691" s="49"/>
      <c r="Y691" s="49"/>
      <c r="Z691" s="49"/>
      <c r="AA691" s="49"/>
      <c r="AB691" s="42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42"/>
      <c r="AQ691" s="42"/>
      <c r="AR691" s="42"/>
      <c r="AS691" s="42"/>
      <c r="AT691" s="42"/>
      <c r="AU691" s="42"/>
      <c r="AV691" s="214"/>
      <c r="AW691" s="214"/>
      <c r="AX691" s="214"/>
      <c r="AY691" s="214"/>
      <c r="AZ691" s="214"/>
      <c r="BA691" s="214"/>
      <c r="BB691" s="214"/>
      <c r="BC691" s="214"/>
    </row>
    <row r="692" ht="20.25" customHeight="1">
      <c r="B692" s="41"/>
      <c r="C692" s="42"/>
      <c r="D692" s="69"/>
      <c r="E692" s="44"/>
      <c r="F692" s="45"/>
      <c r="G692" s="201"/>
      <c r="H692" s="202"/>
      <c r="I692" s="203"/>
      <c r="J692" s="204"/>
      <c r="K692" s="46"/>
      <c r="L692" s="205"/>
      <c r="M692" s="206"/>
      <c r="N692" s="207"/>
      <c r="O692" s="208"/>
      <c r="P692" s="209"/>
      <c r="Q692" s="210"/>
      <c r="R692" s="211"/>
      <c r="S692" s="212"/>
      <c r="T692" s="213"/>
      <c r="U692" s="45"/>
      <c r="V692" s="49"/>
      <c r="W692" s="49"/>
      <c r="X692" s="49"/>
      <c r="Y692" s="49"/>
      <c r="Z692" s="49"/>
      <c r="AA692" s="49"/>
      <c r="AB692" s="42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42"/>
      <c r="AQ692" s="42"/>
      <c r="AR692" s="42"/>
      <c r="AS692" s="42"/>
      <c r="AT692" s="42"/>
      <c r="AU692" s="42"/>
      <c r="AV692" s="214"/>
      <c r="AW692" s="214"/>
      <c r="AX692" s="214"/>
      <c r="AY692" s="214"/>
      <c r="AZ692" s="214"/>
      <c r="BA692" s="214"/>
      <c r="BB692" s="214"/>
      <c r="BC692" s="214"/>
    </row>
    <row r="693" ht="20.25" customHeight="1">
      <c r="B693" s="41"/>
      <c r="C693" s="42"/>
      <c r="D693" s="69"/>
      <c r="E693" s="44"/>
      <c r="F693" s="45"/>
      <c r="G693" s="201"/>
      <c r="H693" s="202"/>
      <c r="I693" s="203"/>
      <c r="J693" s="204"/>
      <c r="K693" s="46"/>
      <c r="L693" s="205"/>
      <c r="M693" s="206"/>
      <c r="N693" s="207"/>
      <c r="O693" s="208"/>
      <c r="P693" s="209"/>
      <c r="Q693" s="210"/>
      <c r="R693" s="211"/>
      <c r="S693" s="212"/>
      <c r="T693" s="213"/>
      <c r="U693" s="45"/>
      <c r="V693" s="49"/>
      <c r="W693" s="49"/>
      <c r="X693" s="49"/>
      <c r="Y693" s="49"/>
      <c r="Z693" s="49"/>
      <c r="AA693" s="49"/>
      <c r="AB693" s="42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42"/>
      <c r="AQ693" s="42"/>
      <c r="AR693" s="42"/>
      <c r="AS693" s="42"/>
      <c r="AT693" s="42"/>
      <c r="AU693" s="42"/>
      <c r="AV693" s="214"/>
      <c r="AW693" s="214"/>
      <c r="AX693" s="214"/>
      <c r="AY693" s="214"/>
      <c r="AZ693" s="214"/>
      <c r="BA693" s="214"/>
      <c r="BB693" s="214"/>
      <c r="BC693" s="214"/>
    </row>
    <row r="694" ht="20.25" customHeight="1">
      <c r="B694" s="41"/>
      <c r="C694" s="42"/>
      <c r="D694" s="69"/>
      <c r="E694" s="44"/>
      <c r="F694" s="45"/>
      <c r="G694" s="201"/>
      <c r="H694" s="202"/>
      <c r="I694" s="203"/>
      <c r="J694" s="204"/>
      <c r="K694" s="46"/>
      <c r="L694" s="205"/>
      <c r="M694" s="206"/>
      <c r="N694" s="207"/>
      <c r="O694" s="208"/>
      <c r="P694" s="209"/>
      <c r="Q694" s="210"/>
      <c r="R694" s="211"/>
      <c r="S694" s="212"/>
      <c r="T694" s="213"/>
      <c r="U694" s="45"/>
      <c r="V694" s="49"/>
      <c r="W694" s="49"/>
      <c r="X694" s="49"/>
      <c r="Y694" s="49"/>
      <c r="Z694" s="49"/>
      <c r="AA694" s="49"/>
      <c r="AB694" s="42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42"/>
      <c r="AQ694" s="42"/>
      <c r="AR694" s="42"/>
      <c r="AS694" s="42"/>
      <c r="AT694" s="42"/>
      <c r="AU694" s="42"/>
      <c r="AV694" s="214"/>
      <c r="AW694" s="214"/>
      <c r="AX694" s="214"/>
      <c r="AY694" s="214"/>
      <c r="AZ694" s="214"/>
      <c r="BA694" s="214"/>
      <c r="BB694" s="214"/>
      <c r="BC694" s="214"/>
    </row>
    <row r="695" ht="20.25" customHeight="1">
      <c r="B695" s="41"/>
      <c r="C695" s="42"/>
      <c r="D695" s="69"/>
      <c r="E695" s="44"/>
      <c r="F695" s="45"/>
      <c r="G695" s="201"/>
      <c r="H695" s="202"/>
      <c r="I695" s="203"/>
      <c r="J695" s="204"/>
      <c r="K695" s="46"/>
      <c r="L695" s="205"/>
      <c r="M695" s="206"/>
      <c r="N695" s="207"/>
      <c r="O695" s="208"/>
      <c r="P695" s="209"/>
      <c r="Q695" s="210"/>
      <c r="R695" s="211"/>
      <c r="S695" s="212"/>
      <c r="T695" s="213"/>
      <c r="U695" s="45"/>
      <c r="V695" s="49"/>
      <c r="W695" s="49"/>
      <c r="X695" s="49"/>
      <c r="Y695" s="49"/>
      <c r="Z695" s="49"/>
      <c r="AA695" s="49"/>
      <c r="AB695" s="42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42"/>
      <c r="AQ695" s="42"/>
      <c r="AR695" s="42"/>
      <c r="AS695" s="42"/>
      <c r="AT695" s="42"/>
      <c r="AU695" s="42"/>
      <c r="AV695" s="214"/>
      <c r="AW695" s="214"/>
      <c r="AX695" s="214"/>
      <c r="AY695" s="214"/>
      <c r="AZ695" s="214"/>
      <c r="BA695" s="214"/>
      <c r="BB695" s="214"/>
      <c r="BC695" s="214"/>
    </row>
    <row r="696" ht="20.25" customHeight="1">
      <c r="B696" s="41"/>
      <c r="C696" s="42"/>
      <c r="D696" s="69"/>
      <c r="E696" s="44"/>
      <c r="F696" s="45"/>
      <c r="G696" s="201"/>
      <c r="H696" s="202"/>
      <c r="I696" s="203"/>
      <c r="J696" s="204"/>
      <c r="K696" s="46"/>
      <c r="L696" s="205"/>
      <c r="M696" s="206"/>
      <c r="N696" s="207"/>
      <c r="O696" s="208"/>
      <c r="P696" s="209"/>
      <c r="Q696" s="210"/>
      <c r="R696" s="211"/>
      <c r="S696" s="212"/>
      <c r="T696" s="213"/>
      <c r="U696" s="45"/>
      <c r="V696" s="49"/>
      <c r="W696" s="49"/>
      <c r="X696" s="49"/>
      <c r="Y696" s="49"/>
      <c r="Z696" s="49"/>
      <c r="AA696" s="49"/>
      <c r="AB696" s="42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42"/>
      <c r="AQ696" s="42"/>
      <c r="AR696" s="42"/>
      <c r="AS696" s="42"/>
      <c r="AT696" s="42"/>
      <c r="AU696" s="42"/>
      <c r="AV696" s="214"/>
      <c r="AW696" s="214"/>
      <c r="AX696" s="214"/>
      <c r="AY696" s="214"/>
      <c r="AZ696" s="214"/>
      <c r="BA696" s="214"/>
      <c r="BB696" s="214"/>
      <c r="BC696" s="214"/>
    </row>
    <row r="697" ht="20.25" customHeight="1">
      <c r="B697" s="41"/>
      <c r="C697" s="42"/>
      <c r="D697" s="69"/>
      <c r="E697" s="44"/>
      <c r="F697" s="45"/>
      <c r="G697" s="201"/>
      <c r="H697" s="202"/>
      <c r="I697" s="203"/>
      <c r="J697" s="204"/>
      <c r="K697" s="46"/>
      <c r="L697" s="205"/>
      <c r="M697" s="206"/>
      <c r="N697" s="207"/>
      <c r="O697" s="208"/>
      <c r="P697" s="209"/>
      <c r="Q697" s="210"/>
      <c r="R697" s="211"/>
      <c r="S697" s="212"/>
      <c r="T697" s="213"/>
      <c r="U697" s="45"/>
      <c r="V697" s="49"/>
      <c r="W697" s="49"/>
      <c r="X697" s="49"/>
      <c r="Y697" s="49"/>
      <c r="Z697" s="49"/>
      <c r="AA697" s="49"/>
      <c r="AB697" s="42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42"/>
      <c r="AQ697" s="42"/>
      <c r="AR697" s="42"/>
      <c r="AS697" s="42"/>
      <c r="AT697" s="42"/>
      <c r="AU697" s="42"/>
      <c r="AV697" s="214"/>
      <c r="AW697" s="214"/>
      <c r="AX697" s="214"/>
      <c r="AY697" s="214"/>
      <c r="AZ697" s="214"/>
      <c r="BA697" s="214"/>
      <c r="BB697" s="214"/>
      <c r="BC697" s="214"/>
    </row>
    <row r="698" ht="20.25" customHeight="1">
      <c r="B698" s="41"/>
      <c r="C698" s="42"/>
      <c r="D698" s="69"/>
      <c r="E698" s="44"/>
      <c r="F698" s="45"/>
      <c r="G698" s="201"/>
      <c r="H698" s="202"/>
      <c r="I698" s="203"/>
      <c r="J698" s="204"/>
      <c r="K698" s="46"/>
      <c r="L698" s="205"/>
      <c r="M698" s="206"/>
      <c r="N698" s="207"/>
      <c r="O698" s="208"/>
      <c r="P698" s="209"/>
      <c r="Q698" s="210"/>
      <c r="R698" s="211"/>
      <c r="S698" s="212"/>
      <c r="T698" s="213"/>
      <c r="U698" s="45"/>
      <c r="V698" s="49"/>
      <c r="W698" s="49"/>
      <c r="X698" s="49"/>
      <c r="Y698" s="49"/>
      <c r="Z698" s="49"/>
      <c r="AA698" s="49"/>
      <c r="AB698" s="42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42"/>
      <c r="AQ698" s="42"/>
      <c r="AR698" s="42"/>
      <c r="AS698" s="42"/>
      <c r="AT698" s="42"/>
      <c r="AU698" s="42"/>
      <c r="AV698" s="214"/>
      <c r="AW698" s="214"/>
      <c r="AX698" s="214"/>
      <c r="AY698" s="214"/>
      <c r="AZ698" s="214"/>
      <c r="BA698" s="214"/>
      <c r="BB698" s="214"/>
      <c r="BC698" s="214"/>
    </row>
    <row r="699" ht="20.25" customHeight="1">
      <c r="B699" s="41"/>
      <c r="C699" s="42"/>
      <c r="D699" s="69"/>
      <c r="E699" s="44"/>
      <c r="F699" s="45"/>
      <c r="G699" s="201"/>
      <c r="H699" s="202"/>
      <c r="I699" s="203"/>
      <c r="J699" s="204"/>
      <c r="K699" s="46"/>
      <c r="L699" s="205"/>
      <c r="M699" s="206"/>
      <c r="N699" s="207"/>
      <c r="O699" s="208"/>
      <c r="P699" s="209"/>
      <c r="Q699" s="210"/>
      <c r="R699" s="211"/>
      <c r="S699" s="212"/>
      <c r="T699" s="213"/>
      <c r="U699" s="45"/>
      <c r="V699" s="49"/>
      <c r="W699" s="49"/>
      <c r="X699" s="49"/>
      <c r="Y699" s="49"/>
      <c r="Z699" s="49"/>
      <c r="AA699" s="49"/>
      <c r="AB699" s="42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42"/>
      <c r="AQ699" s="42"/>
      <c r="AR699" s="42"/>
      <c r="AS699" s="42"/>
      <c r="AT699" s="42"/>
      <c r="AU699" s="42"/>
      <c r="AV699" s="214"/>
      <c r="AW699" s="214"/>
      <c r="AX699" s="214"/>
      <c r="AY699" s="214"/>
      <c r="AZ699" s="214"/>
      <c r="BA699" s="214"/>
      <c r="BB699" s="214"/>
      <c r="BC699" s="214"/>
    </row>
    <row r="700" ht="20.25" customHeight="1">
      <c r="B700" s="41"/>
      <c r="C700" s="42"/>
      <c r="D700" s="69"/>
      <c r="E700" s="44"/>
      <c r="F700" s="45"/>
      <c r="G700" s="201"/>
      <c r="H700" s="202"/>
      <c r="I700" s="203"/>
      <c r="J700" s="204"/>
      <c r="K700" s="46"/>
      <c r="L700" s="205"/>
      <c r="M700" s="206"/>
      <c r="N700" s="207"/>
      <c r="O700" s="208"/>
      <c r="P700" s="209"/>
      <c r="Q700" s="210"/>
      <c r="R700" s="211"/>
      <c r="S700" s="212"/>
      <c r="T700" s="213"/>
      <c r="U700" s="45"/>
      <c r="V700" s="49"/>
      <c r="W700" s="49"/>
      <c r="X700" s="49"/>
      <c r="Y700" s="49"/>
      <c r="Z700" s="49"/>
      <c r="AA700" s="49"/>
      <c r="AB700" s="42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42"/>
      <c r="AQ700" s="42"/>
      <c r="AR700" s="42"/>
      <c r="AS700" s="42"/>
      <c r="AT700" s="42"/>
      <c r="AU700" s="42"/>
      <c r="AV700" s="214"/>
      <c r="AW700" s="214"/>
      <c r="AX700" s="214"/>
      <c r="AY700" s="214"/>
      <c r="AZ700" s="214"/>
      <c r="BA700" s="214"/>
      <c r="BB700" s="214"/>
      <c r="BC700" s="214"/>
    </row>
    <row r="701" ht="20.25" customHeight="1">
      <c r="B701" s="41"/>
      <c r="C701" s="42"/>
      <c r="D701" s="69"/>
      <c r="E701" s="44"/>
      <c r="F701" s="45"/>
      <c r="G701" s="201"/>
      <c r="H701" s="202"/>
      <c r="I701" s="203"/>
      <c r="J701" s="204"/>
      <c r="K701" s="46"/>
      <c r="L701" s="205"/>
      <c r="M701" s="206"/>
      <c r="N701" s="207"/>
      <c r="O701" s="208"/>
      <c r="P701" s="209"/>
      <c r="Q701" s="210"/>
      <c r="R701" s="211"/>
      <c r="S701" s="212"/>
      <c r="T701" s="213"/>
      <c r="U701" s="45"/>
      <c r="V701" s="49"/>
      <c r="W701" s="49"/>
      <c r="X701" s="49"/>
      <c r="Y701" s="49"/>
      <c r="Z701" s="49"/>
      <c r="AA701" s="49"/>
      <c r="AB701" s="42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42"/>
      <c r="AQ701" s="42"/>
      <c r="AR701" s="42"/>
      <c r="AS701" s="42"/>
      <c r="AT701" s="42"/>
      <c r="AU701" s="42"/>
      <c r="AV701" s="214"/>
      <c r="AW701" s="214"/>
      <c r="AX701" s="214"/>
      <c r="AY701" s="214"/>
      <c r="AZ701" s="214"/>
      <c r="BA701" s="214"/>
      <c r="BB701" s="214"/>
      <c r="BC701" s="214"/>
    </row>
    <row r="702" ht="20.25" customHeight="1">
      <c r="B702" s="41"/>
      <c r="C702" s="42"/>
      <c r="D702" s="69"/>
      <c r="E702" s="44"/>
      <c r="F702" s="45"/>
      <c r="G702" s="201"/>
      <c r="H702" s="202"/>
      <c r="I702" s="203"/>
      <c r="J702" s="204"/>
      <c r="K702" s="46"/>
      <c r="L702" s="205"/>
      <c r="M702" s="206"/>
      <c r="N702" s="207"/>
      <c r="O702" s="208"/>
      <c r="P702" s="209"/>
      <c r="Q702" s="210"/>
      <c r="R702" s="211"/>
      <c r="S702" s="212"/>
      <c r="T702" s="213"/>
      <c r="U702" s="45"/>
      <c r="V702" s="49"/>
      <c r="W702" s="49"/>
      <c r="X702" s="49"/>
      <c r="Y702" s="49"/>
      <c r="Z702" s="49"/>
      <c r="AA702" s="49"/>
      <c r="AB702" s="42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42"/>
      <c r="AQ702" s="42"/>
      <c r="AR702" s="42"/>
      <c r="AS702" s="42"/>
      <c r="AT702" s="42"/>
      <c r="AU702" s="42"/>
      <c r="AV702" s="214"/>
      <c r="AW702" s="214"/>
      <c r="AX702" s="214"/>
      <c r="AY702" s="214"/>
      <c r="AZ702" s="214"/>
      <c r="BA702" s="214"/>
      <c r="BB702" s="214"/>
      <c r="BC702" s="214"/>
    </row>
    <row r="703" ht="20.25" customHeight="1">
      <c r="B703" s="41"/>
      <c r="C703" s="42"/>
      <c r="D703" s="69"/>
      <c r="E703" s="44"/>
      <c r="F703" s="45"/>
      <c r="G703" s="201"/>
      <c r="H703" s="202"/>
      <c r="I703" s="203"/>
      <c r="J703" s="204"/>
      <c r="K703" s="46"/>
      <c r="L703" s="205"/>
      <c r="M703" s="206"/>
      <c r="N703" s="207"/>
      <c r="O703" s="208"/>
      <c r="P703" s="209"/>
      <c r="Q703" s="210"/>
      <c r="R703" s="211"/>
      <c r="S703" s="212"/>
      <c r="T703" s="213"/>
      <c r="U703" s="45"/>
      <c r="V703" s="49"/>
      <c r="W703" s="49"/>
      <c r="X703" s="49"/>
      <c r="Y703" s="49"/>
      <c r="Z703" s="49"/>
      <c r="AA703" s="49"/>
      <c r="AB703" s="42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42"/>
      <c r="AQ703" s="42"/>
      <c r="AR703" s="42"/>
      <c r="AS703" s="42"/>
      <c r="AT703" s="42"/>
      <c r="AU703" s="42"/>
      <c r="AV703" s="214"/>
      <c r="AW703" s="214"/>
      <c r="AX703" s="214"/>
      <c r="AY703" s="214"/>
      <c r="AZ703" s="214"/>
      <c r="BA703" s="214"/>
      <c r="BB703" s="214"/>
      <c r="BC703" s="214"/>
    </row>
    <row r="704" ht="20.25" customHeight="1">
      <c r="B704" s="41"/>
      <c r="C704" s="42"/>
      <c r="D704" s="69"/>
      <c r="E704" s="44"/>
      <c r="F704" s="45"/>
      <c r="G704" s="201"/>
      <c r="H704" s="202"/>
      <c r="I704" s="203"/>
      <c r="J704" s="204"/>
      <c r="K704" s="46"/>
      <c r="L704" s="205"/>
      <c r="M704" s="206"/>
      <c r="N704" s="207"/>
      <c r="O704" s="208"/>
      <c r="P704" s="209"/>
      <c r="Q704" s="210"/>
      <c r="R704" s="211"/>
      <c r="S704" s="212"/>
      <c r="T704" s="213"/>
      <c r="U704" s="45"/>
      <c r="V704" s="49"/>
      <c r="W704" s="49"/>
      <c r="X704" s="49"/>
      <c r="Y704" s="49"/>
      <c r="Z704" s="49"/>
      <c r="AA704" s="49"/>
      <c r="AB704" s="42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42"/>
      <c r="AQ704" s="42"/>
      <c r="AR704" s="42"/>
      <c r="AS704" s="42"/>
      <c r="AT704" s="42"/>
      <c r="AU704" s="42"/>
      <c r="AV704" s="214"/>
      <c r="AW704" s="214"/>
      <c r="AX704" s="214"/>
      <c r="AY704" s="214"/>
      <c r="AZ704" s="214"/>
      <c r="BA704" s="214"/>
      <c r="BB704" s="214"/>
      <c r="BC704" s="214"/>
    </row>
    <row r="705" ht="20.25" customHeight="1">
      <c r="B705" s="41"/>
      <c r="C705" s="42"/>
      <c r="D705" s="69"/>
      <c r="E705" s="44"/>
      <c r="F705" s="45"/>
      <c r="G705" s="201"/>
      <c r="H705" s="202"/>
      <c r="I705" s="203"/>
      <c r="J705" s="204"/>
      <c r="K705" s="46"/>
      <c r="L705" s="205"/>
      <c r="M705" s="206"/>
      <c r="N705" s="207"/>
      <c r="O705" s="208"/>
      <c r="P705" s="209"/>
      <c r="Q705" s="210"/>
      <c r="R705" s="211"/>
      <c r="S705" s="212"/>
      <c r="T705" s="213"/>
      <c r="U705" s="45"/>
      <c r="V705" s="49"/>
      <c r="W705" s="49"/>
      <c r="X705" s="49"/>
      <c r="Y705" s="49"/>
      <c r="Z705" s="49"/>
      <c r="AA705" s="49"/>
      <c r="AB705" s="42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42"/>
      <c r="AQ705" s="42"/>
      <c r="AR705" s="42"/>
      <c r="AS705" s="42"/>
      <c r="AT705" s="42"/>
      <c r="AU705" s="42"/>
      <c r="AV705" s="214"/>
      <c r="AW705" s="214"/>
      <c r="AX705" s="214"/>
      <c r="AY705" s="214"/>
      <c r="AZ705" s="214"/>
      <c r="BA705" s="214"/>
      <c r="BB705" s="214"/>
      <c r="BC705" s="214"/>
    </row>
    <row r="706" ht="20.25" customHeight="1">
      <c r="B706" s="41"/>
      <c r="C706" s="42"/>
      <c r="D706" s="69"/>
      <c r="E706" s="44"/>
      <c r="F706" s="45"/>
      <c r="G706" s="201"/>
      <c r="H706" s="202"/>
      <c r="I706" s="203"/>
      <c r="J706" s="204"/>
      <c r="K706" s="46"/>
      <c r="L706" s="205"/>
      <c r="M706" s="206"/>
      <c r="N706" s="207"/>
      <c r="O706" s="208"/>
      <c r="P706" s="209"/>
      <c r="Q706" s="210"/>
      <c r="R706" s="211"/>
      <c r="S706" s="212"/>
      <c r="T706" s="213"/>
      <c r="U706" s="45"/>
      <c r="V706" s="49"/>
      <c r="W706" s="49"/>
      <c r="X706" s="49"/>
      <c r="Y706" s="49"/>
      <c r="Z706" s="49"/>
      <c r="AA706" s="49"/>
      <c r="AB706" s="42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42"/>
      <c r="AQ706" s="42"/>
      <c r="AR706" s="42"/>
      <c r="AS706" s="42"/>
      <c r="AT706" s="42"/>
      <c r="AU706" s="42"/>
      <c r="AV706" s="214"/>
      <c r="AW706" s="214"/>
      <c r="AX706" s="214"/>
      <c r="AY706" s="214"/>
      <c r="AZ706" s="214"/>
      <c r="BA706" s="214"/>
      <c r="BB706" s="214"/>
      <c r="BC706" s="214"/>
    </row>
    <row r="707" ht="20.25" customHeight="1">
      <c r="B707" s="41"/>
      <c r="C707" s="42"/>
      <c r="D707" s="69"/>
      <c r="E707" s="44"/>
      <c r="F707" s="45"/>
      <c r="G707" s="201"/>
      <c r="H707" s="202"/>
      <c r="I707" s="203"/>
      <c r="J707" s="204"/>
      <c r="K707" s="46"/>
      <c r="L707" s="205"/>
      <c r="M707" s="206"/>
      <c r="N707" s="207"/>
      <c r="O707" s="208"/>
      <c r="P707" s="209"/>
      <c r="Q707" s="210"/>
      <c r="R707" s="211"/>
      <c r="S707" s="212"/>
      <c r="T707" s="213"/>
      <c r="U707" s="45"/>
      <c r="V707" s="49"/>
      <c r="W707" s="49"/>
      <c r="X707" s="49"/>
      <c r="Y707" s="49"/>
      <c r="Z707" s="49"/>
      <c r="AA707" s="49"/>
      <c r="AB707" s="42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42"/>
      <c r="AQ707" s="42"/>
      <c r="AR707" s="42"/>
      <c r="AS707" s="42"/>
      <c r="AT707" s="42"/>
      <c r="AU707" s="42"/>
      <c r="AV707" s="214"/>
      <c r="AW707" s="214"/>
      <c r="AX707" s="214"/>
      <c r="AY707" s="214"/>
      <c r="AZ707" s="214"/>
      <c r="BA707" s="214"/>
      <c r="BB707" s="214"/>
      <c r="BC707" s="214"/>
    </row>
    <row r="708" ht="20.25" customHeight="1">
      <c r="B708" s="41"/>
      <c r="C708" s="42"/>
      <c r="D708" s="69"/>
      <c r="E708" s="44"/>
      <c r="F708" s="45"/>
      <c r="G708" s="201"/>
      <c r="H708" s="202"/>
      <c r="I708" s="203"/>
      <c r="J708" s="204"/>
      <c r="K708" s="46"/>
      <c r="L708" s="205"/>
      <c r="M708" s="206"/>
      <c r="N708" s="207"/>
      <c r="O708" s="208"/>
      <c r="P708" s="209"/>
      <c r="Q708" s="210"/>
      <c r="R708" s="211"/>
      <c r="S708" s="212"/>
      <c r="T708" s="213"/>
      <c r="U708" s="45"/>
      <c r="V708" s="49"/>
      <c r="W708" s="49"/>
      <c r="X708" s="49"/>
      <c r="Y708" s="49"/>
      <c r="Z708" s="49"/>
      <c r="AA708" s="49"/>
      <c r="AB708" s="42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42"/>
      <c r="AQ708" s="42"/>
      <c r="AR708" s="42"/>
      <c r="AS708" s="42"/>
      <c r="AT708" s="42"/>
      <c r="AU708" s="42"/>
      <c r="AV708" s="214"/>
      <c r="AW708" s="214"/>
      <c r="AX708" s="214"/>
      <c r="AY708" s="214"/>
      <c r="AZ708" s="214"/>
      <c r="BA708" s="214"/>
      <c r="BB708" s="214"/>
      <c r="BC708" s="214"/>
    </row>
    <row r="709" ht="20.25" customHeight="1">
      <c r="B709" s="41"/>
      <c r="C709" s="42"/>
      <c r="D709" s="69"/>
      <c r="E709" s="44"/>
      <c r="F709" s="45"/>
      <c r="G709" s="201"/>
      <c r="H709" s="202"/>
      <c r="I709" s="203"/>
      <c r="J709" s="204"/>
      <c r="K709" s="46"/>
      <c r="L709" s="205"/>
      <c r="M709" s="206"/>
      <c r="N709" s="207"/>
      <c r="O709" s="208"/>
      <c r="P709" s="209"/>
      <c r="Q709" s="210"/>
      <c r="R709" s="211"/>
      <c r="S709" s="212"/>
      <c r="T709" s="213"/>
      <c r="U709" s="45"/>
      <c r="V709" s="49"/>
      <c r="W709" s="49"/>
      <c r="X709" s="49"/>
      <c r="Y709" s="49"/>
      <c r="Z709" s="49"/>
      <c r="AA709" s="49"/>
      <c r="AB709" s="42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42"/>
      <c r="AQ709" s="42"/>
      <c r="AR709" s="42"/>
      <c r="AS709" s="42"/>
      <c r="AT709" s="42"/>
      <c r="AU709" s="42"/>
      <c r="AV709" s="214"/>
      <c r="AW709" s="214"/>
      <c r="AX709" s="214"/>
      <c r="AY709" s="214"/>
      <c r="AZ709" s="214"/>
      <c r="BA709" s="214"/>
      <c r="BB709" s="214"/>
      <c r="BC709" s="214"/>
    </row>
    <row r="710" ht="20.25" customHeight="1">
      <c r="B710" s="41"/>
      <c r="C710" s="42"/>
      <c r="D710" s="69"/>
      <c r="E710" s="44"/>
      <c r="F710" s="45"/>
      <c r="G710" s="201"/>
      <c r="H710" s="202"/>
      <c r="I710" s="203"/>
      <c r="J710" s="204"/>
      <c r="K710" s="46"/>
      <c r="L710" s="205"/>
      <c r="M710" s="206"/>
      <c r="N710" s="207"/>
      <c r="O710" s="208"/>
      <c r="P710" s="209"/>
      <c r="Q710" s="210"/>
      <c r="R710" s="211"/>
      <c r="S710" s="212"/>
      <c r="T710" s="213"/>
      <c r="U710" s="45"/>
      <c r="V710" s="49"/>
      <c r="W710" s="49"/>
      <c r="X710" s="49"/>
      <c r="Y710" s="49"/>
      <c r="Z710" s="49"/>
      <c r="AA710" s="49"/>
      <c r="AB710" s="42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42"/>
      <c r="AQ710" s="42"/>
      <c r="AR710" s="42"/>
      <c r="AS710" s="42"/>
      <c r="AT710" s="42"/>
      <c r="AU710" s="42"/>
      <c r="AV710" s="214"/>
      <c r="AW710" s="214"/>
      <c r="AX710" s="214"/>
      <c r="AY710" s="214"/>
      <c r="AZ710" s="214"/>
      <c r="BA710" s="214"/>
      <c r="BB710" s="214"/>
      <c r="BC710" s="214"/>
    </row>
    <row r="711" ht="20.25" customHeight="1">
      <c r="B711" s="41"/>
      <c r="C711" s="42"/>
      <c r="D711" s="69"/>
      <c r="E711" s="44"/>
      <c r="F711" s="45"/>
      <c r="G711" s="201"/>
      <c r="H711" s="202"/>
      <c r="I711" s="203"/>
      <c r="J711" s="204"/>
      <c r="K711" s="46"/>
      <c r="L711" s="205"/>
      <c r="M711" s="206"/>
      <c r="N711" s="207"/>
      <c r="O711" s="208"/>
      <c r="P711" s="209"/>
      <c r="Q711" s="210"/>
      <c r="R711" s="211"/>
      <c r="S711" s="212"/>
      <c r="T711" s="213"/>
      <c r="U711" s="45"/>
      <c r="V711" s="49"/>
      <c r="W711" s="49"/>
      <c r="X711" s="49"/>
      <c r="Y711" s="49"/>
      <c r="Z711" s="49"/>
      <c r="AA711" s="49"/>
      <c r="AB711" s="42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42"/>
      <c r="AQ711" s="42"/>
      <c r="AR711" s="42"/>
      <c r="AS711" s="42"/>
      <c r="AT711" s="42"/>
      <c r="AU711" s="42"/>
      <c r="AV711" s="214"/>
      <c r="AW711" s="214"/>
      <c r="AX711" s="214"/>
      <c r="AY711" s="214"/>
      <c r="AZ711" s="214"/>
      <c r="BA711" s="214"/>
      <c r="BB711" s="214"/>
      <c r="BC711" s="214"/>
    </row>
    <row r="712" ht="20.25" customHeight="1">
      <c r="B712" s="41"/>
      <c r="C712" s="42"/>
      <c r="D712" s="69"/>
      <c r="E712" s="44"/>
      <c r="F712" s="45"/>
      <c r="G712" s="201"/>
      <c r="H712" s="202"/>
      <c r="I712" s="203"/>
      <c r="J712" s="204"/>
      <c r="K712" s="46"/>
      <c r="L712" s="205"/>
      <c r="M712" s="206"/>
      <c r="N712" s="207"/>
      <c r="O712" s="208"/>
      <c r="P712" s="209"/>
      <c r="Q712" s="210"/>
      <c r="R712" s="211"/>
      <c r="S712" s="212"/>
      <c r="T712" s="213"/>
      <c r="U712" s="45"/>
      <c r="V712" s="49"/>
      <c r="W712" s="49"/>
      <c r="X712" s="49"/>
      <c r="Y712" s="49"/>
      <c r="Z712" s="49"/>
      <c r="AA712" s="49"/>
      <c r="AB712" s="42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42"/>
      <c r="AQ712" s="42"/>
      <c r="AR712" s="42"/>
      <c r="AS712" s="42"/>
      <c r="AT712" s="42"/>
      <c r="AU712" s="42"/>
      <c r="AV712" s="214"/>
      <c r="AW712" s="214"/>
      <c r="AX712" s="214"/>
      <c r="AY712" s="214"/>
      <c r="AZ712" s="214"/>
      <c r="BA712" s="214"/>
      <c r="BB712" s="214"/>
      <c r="BC712" s="214"/>
    </row>
    <row r="713" ht="20.25" customHeight="1">
      <c r="B713" s="41"/>
      <c r="C713" s="42"/>
      <c r="D713" s="69"/>
      <c r="E713" s="44"/>
      <c r="F713" s="45"/>
      <c r="G713" s="201"/>
      <c r="H713" s="202"/>
      <c r="I713" s="203"/>
      <c r="J713" s="204"/>
      <c r="K713" s="46"/>
      <c r="L713" s="205"/>
      <c r="M713" s="206"/>
      <c r="N713" s="207"/>
      <c r="O713" s="208"/>
      <c r="P713" s="209"/>
      <c r="Q713" s="210"/>
      <c r="R713" s="211"/>
      <c r="S713" s="212"/>
      <c r="T713" s="213"/>
      <c r="U713" s="45"/>
      <c r="V713" s="49"/>
      <c r="W713" s="49"/>
      <c r="X713" s="49"/>
      <c r="Y713" s="49"/>
      <c r="Z713" s="49"/>
      <c r="AA713" s="49"/>
      <c r="AB713" s="42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42"/>
      <c r="AQ713" s="42"/>
      <c r="AR713" s="42"/>
      <c r="AS713" s="42"/>
      <c r="AT713" s="42"/>
      <c r="AU713" s="42"/>
      <c r="AV713" s="214"/>
      <c r="AW713" s="214"/>
      <c r="AX713" s="214"/>
      <c r="AY713" s="214"/>
      <c r="AZ713" s="214"/>
      <c r="BA713" s="214"/>
      <c r="BB713" s="214"/>
      <c r="BC713" s="214"/>
    </row>
    <row r="714" ht="20.25" customHeight="1">
      <c r="B714" s="41"/>
      <c r="C714" s="42"/>
      <c r="D714" s="69"/>
      <c r="E714" s="44"/>
      <c r="F714" s="45"/>
      <c r="G714" s="201"/>
      <c r="H714" s="202"/>
      <c r="I714" s="203"/>
      <c r="J714" s="204"/>
      <c r="K714" s="46"/>
      <c r="L714" s="205"/>
      <c r="M714" s="206"/>
      <c r="N714" s="207"/>
      <c r="O714" s="208"/>
      <c r="P714" s="209"/>
      <c r="Q714" s="210"/>
      <c r="R714" s="211"/>
      <c r="S714" s="212"/>
      <c r="T714" s="213"/>
      <c r="U714" s="45"/>
      <c r="V714" s="49"/>
      <c r="W714" s="49"/>
      <c r="X714" s="49"/>
      <c r="Y714" s="49"/>
      <c r="Z714" s="49"/>
      <c r="AA714" s="49"/>
      <c r="AB714" s="42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42"/>
      <c r="AQ714" s="42"/>
      <c r="AR714" s="42"/>
      <c r="AS714" s="42"/>
      <c r="AT714" s="42"/>
      <c r="AU714" s="42"/>
      <c r="AV714" s="214"/>
      <c r="AW714" s="214"/>
      <c r="AX714" s="214"/>
      <c r="AY714" s="214"/>
      <c r="AZ714" s="214"/>
      <c r="BA714" s="214"/>
      <c r="BB714" s="214"/>
      <c r="BC714" s="214"/>
    </row>
    <row r="715" ht="20.25" customHeight="1">
      <c r="B715" s="41"/>
      <c r="C715" s="42"/>
      <c r="D715" s="69"/>
      <c r="E715" s="44"/>
      <c r="F715" s="45"/>
      <c r="G715" s="201"/>
      <c r="H715" s="202"/>
      <c r="I715" s="203"/>
      <c r="J715" s="204"/>
      <c r="K715" s="46"/>
      <c r="L715" s="205"/>
      <c r="M715" s="206"/>
      <c r="N715" s="207"/>
      <c r="O715" s="208"/>
      <c r="P715" s="209"/>
      <c r="Q715" s="210"/>
      <c r="R715" s="211"/>
      <c r="S715" s="212"/>
      <c r="T715" s="213"/>
      <c r="U715" s="45"/>
      <c r="V715" s="49"/>
      <c r="W715" s="49"/>
      <c r="X715" s="49"/>
      <c r="Y715" s="49"/>
      <c r="Z715" s="49"/>
      <c r="AA715" s="49"/>
      <c r="AB715" s="42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42"/>
      <c r="AQ715" s="42"/>
      <c r="AR715" s="42"/>
      <c r="AS715" s="42"/>
      <c r="AT715" s="42"/>
      <c r="AU715" s="42"/>
      <c r="AV715" s="214"/>
      <c r="AW715" s="214"/>
      <c r="AX715" s="214"/>
      <c r="AY715" s="214"/>
      <c r="AZ715" s="214"/>
      <c r="BA715" s="214"/>
      <c r="BB715" s="214"/>
      <c r="BC715" s="214"/>
    </row>
    <row r="716" ht="20.25" customHeight="1">
      <c r="B716" s="41"/>
      <c r="C716" s="42"/>
      <c r="D716" s="69"/>
      <c r="E716" s="44"/>
      <c r="F716" s="45"/>
      <c r="G716" s="201"/>
      <c r="H716" s="202"/>
      <c r="I716" s="203"/>
      <c r="J716" s="204"/>
      <c r="K716" s="46"/>
      <c r="L716" s="205"/>
      <c r="M716" s="206"/>
      <c r="N716" s="207"/>
      <c r="O716" s="208"/>
      <c r="P716" s="209"/>
      <c r="Q716" s="210"/>
      <c r="R716" s="211"/>
      <c r="S716" s="212"/>
      <c r="T716" s="213"/>
      <c r="U716" s="45"/>
      <c r="V716" s="49"/>
      <c r="W716" s="49"/>
      <c r="X716" s="49"/>
      <c r="Y716" s="49"/>
      <c r="Z716" s="49"/>
      <c r="AA716" s="49"/>
      <c r="AB716" s="42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42"/>
      <c r="AQ716" s="42"/>
      <c r="AR716" s="42"/>
      <c r="AS716" s="42"/>
      <c r="AT716" s="42"/>
      <c r="AU716" s="42"/>
      <c r="AV716" s="214"/>
      <c r="AW716" s="214"/>
      <c r="AX716" s="214"/>
      <c r="AY716" s="214"/>
      <c r="AZ716" s="214"/>
      <c r="BA716" s="214"/>
      <c r="BB716" s="214"/>
      <c r="BC716" s="214"/>
    </row>
    <row r="717" ht="20.25" customHeight="1">
      <c r="B717" s="41"/>
      <c r="C717" s="42"/>
      <c r="D717" s="69"/>
      <c r="E717" s="44"/>
      <c r="F717" s="45"/>
      <c r="G717" s="201"/>
      <c r="H717" s="202"/>
      <c r="I717" s="203"/>
      <c r="J717" s="204"/>
      <c r="K717" s="46"/>
      <c r="L717" s="205"/>
      <c r="M717" s="206"/>
      <c r="N717" s="207"/>
      <c r="O717" s="208"/>
      <c r="P717" s="209"/>
      <c r="Q717" s="210"/>
      <c r="R717" s="211"/>
      <c r="S717" s="212"/>
      <c r="T717" s="213"/>
      <c r="U717" s="45"/>
      <c r="V717" s="49"/>
      <c r="W717" s="49"/>
      <c r="X717" s="49"/>
      <c r="Y717" s="49"/>
      <c r="Z717" s="49"/>
      <c r="AA717" s="49"/>
      <c r="AB717" s="42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42"/>
      <c r="AQ717" s="42"/>
      <c r="AR717" s="42"/>
      <c r="AS717" s="42"/>
      <c r="AT717" s="42"/>
      <c r="AU717" s="42"/>
      <c r="AV717" s="214"/>
      <c r="AW717" s="214"/>
      <c r="AX717" s="214"/>
      <c r="AY717" s="214"/>
      <c r="AZ717" s="214"/>
      <c r="BA717" s="214"/>
      <c r="BB717" s="214"/>
      <c r="BC717" s="214"/>
    </row>
    <row r="718" ht="20.25" customHeight="1">
      <c r="B718" s="41"/>
      <c r="C718" s="42"/>
      <c r="D718" s="69"/>
      <c r="E718" s="44"/>
      <c r="F718" s="45"/>
      <c r="G718" s="201"/>
      <c r="H718" s="202"/>
      <c r="I718" s="203"/>
      <c r="J718" s="204"/>
      <c r="K718" s="46"/>
      <c r="L718" s="205"/>
      <c r="M718" s="206"/>
      <c r="N718" s="207"/>
      <c r="O718" s="208"/>
      <c r="P718" s="209"/>
      <c r="Q718" s="210"/>
      <c r="R718" s="211"/>
      <c r="S718" s="212"/>
      <c r="T718" s="213"/>
      <c r="U718" s="45"/>
      <c r="V718" s="49"/>
      <c r="W718" s="49"/>
      <c r="X718" s="49"/>
      <c r="Y718" s="49"/>
      <c r="Z718" s="49"/>
      <c r="AA718" s="49"/>
      <c r="AB718" s="42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42"/>
      <c r="AQ718" s="42"/>
      <c r="AR718" s="42"/>
      <c r="AS718" s="42"/>
      <c r="AT718" s="42"/>
      <c r="AU718" s="42"/>
      <c r="AV718" s="214"/>
      <c r="AW718" s="214"/>
      <c r="AX718" s="214"/>
      <c r="AY718" s="214"/>
      <c r="AZ718" s="214"/>
      <c r="BA718" s="214"/>
      <c r="BB718" s="214"/>
      <c r="BC718" s="214"/>
    </row>
    <row r="719" ht="20.25" customHeight="1">
      <c r="B719" s="41"/>
      <c r="C719" s="42"/>
      <c r="D719" s="69"/>
      <c r="E719" s="44"/>
      <c r="F719" s="45"/>
      <c r="G719" s="201"/>
      <c r="H719" s="202"/>
      <c r="I719" s="203"/>
      <c r="J719" s="204"/>
      <c r="K719" s="46"/>
      <c r="L719" s="205"/>
      <c r="M719" s="206"/>
      <c r="N719" s="207"/>
      <c r="O719" s="208"/>
      <c r="P719" s="209"/>
      <c r="Q719" s="210"/>
      <c r="R719" s="211"/>
      <c r="S719" s="212"/>
      <c r="T719" s="213"/>
      <c r="U719" s="45"/>
      <c r="V719" s="49"/>
      <c r="W719" s="49"/>
      <c r="X719" s="49"/>
      <c r="Y719" s="49"/>
      <c r="Z719" s="49"/>
      <c r="AA719" s="49"/>
      <c r="AB719" s="42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42"/>
      <c r="AQ719" s="42"/>
      <c r="AR719" s="42"/>
      <c r="AS719" s="42"/>
      <c r="AT719" s="42"/>
      <c r="AU719" s="42"/>
      <c r="AV719" s="214"/>
      <c r="AW719" s="214"/>
      <c r="AX719" s="214"/>
      <c r="AY719" s="214"/>
      <c r="AZ719" s="214"/>
      <c r="BA719" s="214"/>
      <c r="BB719" s="214"/>
      <c r="BC719" s="214"/>
    </row>
    <row r="720" ht="20.25" customHeight="1">
      <c r="B720" s="41"/>
      <c r="C720" s="42"/>
      <c r="D720" s="69"/>
      <c r="E720" s="44"/>
      <c r="F720" s="45"/>
      <c r="G720" s="201"/>
      <c r="H720" s="202"/>
      <c r="I720" s="203"/>
      <c r="J720" s="204"/>
      <c r="K720" s="46"/>
      <c r="L720" s="205"/>
      <c r="M720" s="206"/>
      <c r="N720" s="207"/>
      <c r="O720" s="208"/>
      <c r="P720" s="209"/>
      <c r="Q720" s="210"/>
      <c r="R720" s="211"/>
      <c r="S720" s="212"/>
      <c r="T720" s="213"/>
      <c r="U720" s="45"/>
      <c r="V720" s="49"/>
      <c r="W720" s="49"/>
      <c r="X720" s="49"/>
      <c r="Y720" s="49"/>
      <c r="Z720" s="49"/>
      <c r="AA720" s="49"/>
      <c r="AB720" s="42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42"/>
      <c r="AQ720" s="42"/>
      <c r="AR720" s="42"/>
      <c r="AS720" s="42"/>
      <c r="AT720" s="42"/>
      <c r="AU720" s="42"/>
      <c r="AV720" s="214"/>
      <c r="AW720" s="214"/>
      <c r="AX720" s="214"/>
      <c r="AY720" s="214"/>
      <c r="AZ720" s="214"/>
      <c r="BA720" s="214"/>
      <c r="BB720" s="214"/>
      <c r="BC720" s="214"/>
    </row>
    <row r="721" ht="20.25" customHeight="1">
      <c r="B721" s="41"/>
      <c r="C721" s="42"/>
      <c r="D721" s="69"/>
      <c r="E721" s="44"/>
      <c r="F721" s="45"/>
      <c r="G721" s="201"/>
      <c r="H721" s="202"/>
      <c r="I721" s="203"/>
      <c r="J721" s="204"/>
      <c r="K721" s="46"/>
      <c r="L721" s="205"/>
      <c r="M721" s="206"/>
      <c r="N721" s="207"/>
      <c r="O721" s="208"/>
      <c r="P721" s="209"/>
      <c r="Q721" s="210"/>
      <c r="R721" s="211"/>
      <c r="S721" s="212"/>
      <c r="T721" s="213"/>
      <c r="U721" s="45"/>
      <c r="V721" s="49"/>
      <c r="W721" s="49"/>
      <c r="X721" s="49"/>
      <c r="Y721" s="49"/>
      <c r="Z721" s="49"/>
      <c r="AA721" s="49"/>
      <c r="AB721" s="42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42"/>
      <c r="AQ721" s="42"/>
      <c r="AR721" s="42"/>
      <c r="AS721" s="42"/>
      <c r="AT721" s="42"/>
      <c r="AU721" s="42"/>
      <c r="AV721" s="214"/>
      <c r="AW721" s="214"/>
      <c r="AX721" s="214"/>
      <c r="AY721" s="214"/>
      <c r="AZ721" s="214"/>
      <c r="BA721" s="214"/>
      <c r="BB721" s="214"/>
      <c r="BC721" s="214"/>
    </row>
    <row r="722" ht="20.25" customHeight="1">
      <c r="B722" s="41"/>
      <c r="C722" s="42"/>
      <c r="D722" s="69"/>
      <c r="E722" s="44"/>
      <c r="F722" s="45"/>
      <c r="G722" s="201"/>
      <c r="H722" s="202"/>
      <c r="I722" s="203"/>
      <c r="J722" s="204"/>
      <c r="K722" s="46"/>
      <c r="L722" s="205"/>
      <c r="M722" s="206"/>
      <c r="N722" s="207"/>
      <c r="O722" s="208"/>
      <c r="P722" s="209"/>
      <c r="Q722" s="210"/>
      <c r="R722" s="211"/>
      <c r="S722" s="212"/>
      <c r="T722" s="213"/>
      <c r="U722" s="45"/>
      <c r="V722" s="49"/>
      <c r="W722" s="49"/>
      <c r="X722" s="49"/>
      <c r="Y722" s="49"/>
      <c r="Z722" s="49"/>
      <c r="AA722" s="49"/>
      <c r="AB722" s="42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42"/>
      <c r="AQ722" s="42"/>
      <c r="AR722" s="42"/>
      <c r="AS722" s="42"/>
      <c r="AT722" s="42"/>
      <c r="AU722" s="42"/>
      <c r="AV722" s="214"/>
      <c r="AW722" s="214"/>
      <c r="AX722" s="214"/>
      <c r="AY722" s="214"/>
      <c r="AZ722" s="214"/>
      <c r="BA722" s="214"/>
      <c r="BB722" s="214"/>
      <c r="BC722" s="214"/>
    </row>
    <row r="723" ht="20.25" customHeight="1">
      <c r="B723" s="41"/>
      <c r="C723" s="42"/>
      <c r="D723" s="69"/>
      <c r="E723" s="44"/>
      <c r="F723" s="45"/>
      <c r="G723" s="201"/>
      <c r="H723" s="202"/>
      <c r="I723" s="203"/>
      <c r="J723" s="204"/>
      <c r="K723" s="46"/>
      <c r="L723" s="205"/>
      <c r="M723" s="206"/>
      <c r="N723" s="207"/>
      <c r="O723" s="208"/>
      <c r="P723" s="209"/>
      <c r="Q723" s="210"/>
      <c r="R723" s="211"/>
      <c r="S723" s="212"/>
      <c r="T723" s="213"/>
      <c r="U723" s="45"/>
      <c r="V723" s="49"/>
      <c r="W723" s="49"/>
      <c r="X723" s="49"/>
      <c r="Y723" s="49"/>
      <c r="Z723" s="49"/>
      <c r="AA723" s="49"/>
      <c r="AB723" s="42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42"/>
      <c r="AQ723" s="42"/>
      <c r="AR723" s="42"/>
      <c r="AS723" s="42"/>
      <c r="AT723" s="42"/>
      <c r="AU723" s="42"/>
      <c r="AV723" s="214"/>
      <c r="AW723" s="214"/>
      <c r="AX723" s="214"/>
      <c r="AY723" s="214"/>
      <c r="AZ723" s="214"/>
      <c r="BA723" s="214"/>
      <c r="BB723" s="214"/>
      <c r="BC723" s="214"/>
    </row>
    <row r="724" ht="20.25" customHeight="1">
      <c r="B724" s="41"/>
      <c r="C724" s="42"/>
      <c r="D724" s="69"/>
      <c r="E724" s="44"/>
      <c r="F724" s="45"/>
      <c r="G724" s="201"/>
      <c r="H724" s="202"/>
      <c r="I724" s="203"/>
      <c r="J724" s="204"/>
      <c r="K724" s="46"/>
      <c r="L724" s="205"/>
      <c r="M724" s="206"/>
      <c r="N724" s="207"/>
      <c r="O724" s="208"/>
      <c r="P724" s="209"/>
      <c r="Q724" s="210"/>
      <c r="R724" s="211"/>
      <c r="S724" s="212"/>
      <c r="T724" s="213"/>
      <c r="U724" s="45"/>
      <c r="V724" s="49"/>
      <c r="W724" s="49"/>
      <c r="X724" s="49"/>
      <c r="Y724" s="49"/>
      <c r="Z724" s="49"/>
      <c r="AA724" s="49"/>
      <c r="AB724" s="42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42"/>
      <c r="AQ724" s="42"/>
      <c r="AR724" s="42"/>
      <c r="AS724" s="42"/>
      <c r="AT724" s="42"/>
      <c r="AU724" s="42"/>
      <c r="AV724" s="214"/>
      <c r="AW724" s="214"/>
      <c r="AX724" s="214"/>
      <c r="AY724" s="214"/>
      <c r="AZ724" s="214"/>
      <c r="BA724" s="214"/>
      <c r="BB724" s="214"/>
      <c r="BC724" s="214"/>
    </row>
    <row r="725" ht="20.25" customHeight="1">
      <c r="B725" s="41"/>
      <c r="C725" s="42"/>
      <c r="D725" s="69"/>
      <c r="E725" s="44"/>
      <c r="F725" s="45"/>
      <c r="G725" s="201"/>
      <c r="H725" s="202"/>
      <c r="I725" s="203"/>
      <c r="J725" s="204"/>
      <c r="K725" s="46"/>
      <c r="L725" s="205"/>
      <c r="M725" s="206"/>
      <c r="N725" s="207"/>
      <c r="O725" s="208"/>
      <c r="P725" s="209"/>
      <c r="Q725" s="210"/>
      <c r="R725" s="211"/>
      <c r="S725" s="212"/>
      <c r="T725" s="213"/>
      <c r="U725" s="45"/>
      <c r="V725" s="49"/>
      <c r="W725" s="49"/>
      <c r="X725" s="49"/>
      <c r="Y725" s="49"/>
      <c r="Z725" s="49"/>
      <c r="AA725" s="49"/>
      <c r="AB725" s="42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42"/>
      <c r="AQ725" s="42"/>
      <c r="AR725" s="42"/>
      <c r="AS725" s="42"/>
      <c r="AT725" s="42"/>
      <c r="AU725" s="42"/>
      <c r="AV725" s="214"/>
      <c r="AW725" s="214"/>
      <c r="AX725" s="214"/>
      <c r="AY725" s="214"/>
      <c r="AZ725" s="214"/>
      <c r="BA725" s="214"/>
      <c r="BB725" s="214"/>
      <c r="BC725" s="214"/>
    </row>
    <row r="726" ht="20.25" customHeight="1">
      <c r="B726" s="41"/>
      <c r="C726" s="42"/>
      <c r="D726" s="69"/>
      <c r="E726" s="44"/>
      <c r="F726" s="45"/>
      <c r="G726" s="201"/>
      <c r="H726" s="202"/>
      <c r="I726" s="203"/>
      <c r="J726" s="204"/>
      <c r="K726" s="46"/>
      <c r="L726" s="205"/>
      <c r="M726" s="206"/>
      <c r="N726" s="207"/>
      <c r="O726" s="208"/>
      <c r="P726" s="209"/>
      <c r="Q726" s="210"/>
      <c r="R726" s="211"/>
      <c r="S726" s="212"/>
      <c r="T726" s="213"/>
      <c r="U726" s="45"/>
      <c r="V726" s="49"/>
      <c r="W726" s="49"/>
      <c r="X726" s="49"/>
      <c r="Y726" s="49"/>
      <c r="Z726" s="49"/>
      <c r="AA726" s="49"/>
      <c r="AB726" s="42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42"/>
      <c r="AQ726" s="42"/>
      <c r="AR726" s="42"/>
      <c r="AS726" s="42"/>
      <c r="AT726" s="42"/>
      <c r="AU726" s="42"/>
      <c r="AV726" s="214"/>
      <c r="AW726" s="214"/>
      <c r="AX726" s="214"/>
      <c r="AY726" s="214"/>
      <c r="AZ726" s="214"/>
      <c r="BA726" s="214"/>
      <c r="BB726" s="214"/>
      <c r="BC726" s="214"/>
    </row>
    <row r="727" ht="20.25" customHeight="1">
      <c r="B727" s="41"/>
      <c r="C727" s="42"/>
      <c r="D727" s="69"/>
      <c r="E727" s="44"/>
      <c r="F727" s="45"/>
      <c r="G727" s="201"/>
      <c r="H727" s="202"/>
      <c r="I727" s="203"/>
      <c r="J727" s="204"/>
      <c r="K727" s="46"/>
      <c r="L727" s="205"/>
      <c r="M727" s="206"/>
      <c r="N727" s="207"/>
      <c r="O727" s="208"/>
      <c r="P727" s="209"/>
      <c r="Q727" s="210"/>
      <c r="R727" s="211"/>
      <c r="S727" s="212"/>
      <c r="T727" s="213"/>
      <c r="U727" s="45"/>
      <c r="V727" s="49"/>
      <c r="W727" s="49"/>
      <c r="X727" s="49"/>
      <c r="Y727" s="49"/>
      <c r="Z727" s="49"/>
      <c r="AA727" s="49"/>
      <c r="AB727" s="42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42"/>
      <c r="AQ727" s="42"/>
      <c r="AR727" s="42"/>
      <c r="AS727" s="42"/>
      <c r="AT727" s="42"/>
      <c r="AU727" s="42"/>
      <c r="AV727" s="214"/>
      <c r="AW727" s="214"/>
      <c r="AX727" s="214"/>
      <c r="AY727" s="214"/>
      <c r="AZ727" s="214"/>
      <c r="BA727" s="214"/>
      <c r="BB727" s="214"/>
      <c r="BC727" s="214"/>
    </row>
    <row r="728" ht="20.25" customHeight="1">
      <c r="B728" s="41"/>
      <c r="C728" s="42"/>
      <c r="D728" s="69"/>
      <c r="E728" s="44"/>
      <c r="F728" s="45"/>
      <c r="G728" s="201"/>
      <c r="H728" s="202"/>
      <c r="I728" s="203"/>
      <c r="J728" s="204"/>
      <c r="K728" s="46"/>
      <c r="L728" s="205"/>
      <c r="M728" s="206"/>
      <c r="N728" s="207"/>
      <c r="O728" s="208"/>
      <c r="P728" s="209"/>
      <c r="Q728" s="210"/>
      <c r="R728" s="211"/>
      <c r="S728" s="212"/>
      <c r="T728" s="213"/>
      <c r="U728" s="45"/>
      <c r="V728" s="49"/>
      <c r="W728" s="49"/>
      <c r="X728" s="49"/>
      <c r="Y728" s="49"/>
      <c r="Z728" s="49"/>
      <c r="AA728" s="49"/>
      <c r="AB728" s="42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42"/>
      <c r="AQ728" s="42"/>
      <c r="AR728" s="42"/>
      <c r="AS728" s="42"/>
      <c r="AT728" s="42"/>
      <c r="AU728" s="42"/>
      <c r="AV728" s="214"/>
      <c r="AW728" s="214"/>
      <c r="AX728" s="214"/>
      <c r="AY728" s="214"/>
      <c r="AZ728" s="214"/>
      <c r="BA728" s="214"/>
      <c r="BB728" s="214"/>
      <c r="BC728" s="214"/>
    </row>
    <row r="729" ht="20.25" customHeight="1">
      <c r="B729" s="41"/>
      <c r="C729" s="42"/>
      <c r="D729" s="69"/>
      <c r="E729" s="44"/>
      <c r="F729" s="45"/>
      <c r="G729" s="201"/>
      <c r="H729" s="202"/>
      <c r="I729" s="203"/>
      <c r="J729" s="204"/>
      <c r="K729" s="46"/>
      <c r="L729" s="205"/>
      <c r="M729" s="206"/>
      <c r="N729" s="207"/>
      <c r="O729" s="208"/>
      <c r="P729" s="209"/>
      <c r="Q729" s="210"/>
      <c r="R729" s="211"/>
      <c r="S729" s="212"/>
      <c r="T729" s="213"/>
      <c r="U729" s="45"/>
      <c r="V729" s="49"/>
      <c r="W729" s="49"/>
      <c r="X729" s="49"/>
      <c r="Y729" s="49"/>
      <c r="Z729" s="49"/>
      <c r="AA729" s="49"/>
      <c r="AB729" s="42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42"/>
      <c r="AQ729" s="42"/>
      <c r="AR729" s="42"/>
      <c r="AS729" s="42"/>
      <c r="AT729" s="42"/>
      <c r="AU729" s="42"/>
      <c r="AV729" s="214"/>
      <c r="AW729" s="214"/>
      <c r="AX729" s="214"/>
      <c r="AY729" s="214"/>
      <c r="AZ729" s="214"/>
      <c r="BA729" s="214"/>
      <c r="BB729" s="214"/>
      <c r="BC729" s="214"/>
    </row>
    <row r="730" ht="20.25" customHeight="1">
      <c r="B730" s="41"/>
      <c r="C730" s="42"/>
      <c r="D730" s="69"/>
      <c r="E730" s="44"/>
      <c r="F730" s="45"/>
      <c r="G730" s="201"/>
      <c r="H730" s="202"/>
      <c r="I730" s="203"/>
      <c r="J730" s="204"/>
      <c r="K730" s="46"/>
      <c r="L730" s="205"/>
      <c r="M730" s="206"/>
      <c r="N730" s="207"/>
      <c r="O730" s="208"/>
      <c r="P730" s="209"/>
      <c r="Q730" s="210"/>
      <c r="R730" s="211"/>
      <c r="S730" s="212"/>
      <c r="T730" s="213"/>
      <c r="U730" s="45"/>
      <c r="V730" s="49"/>
      <c r="W730" s="49"/>
      <c r="X730" s="49"/>
      <c r="Y730" s="49"/>
      <c r="Z730" s="49"/>
      <c r="AA730" s="49"/>
      <c r="AB730" s="42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42"/>
      <c r="AQ730" s="42"/>
      <c r="AR730" s="42"/>
      <c r="AS730" s="42"/>
      <c r="AT730" s="42"/>
      <c r="AU730" s="42"/>
      <c r="AV730" s="214"/>
      <c r="AW730" s="214"/>
      <c r="AX730" s="214"/>
      <c r="AY730" s="214"/>
      <c r="AZ730" s="214"/>
      <c r="BA730" s="214"/>
      <c r="BB730" s="214"/>
      <c r="BC730" s="214"/>
    </row>
    <row r="731" ht="20.25" customHeight="1">
      <c r="B731" s="41"/>
      <c r="C731" s="42"/>
      <c r="D731" s="69"/>
      <c r="E731" s="44"/>
      <c r="F731" s="45"/>
      <c r="G731" s="201"/>
      <c r="H731" s="202"/>
      <c r="I731" s="203"/>
      <c r="J731" s="204"/>
      <c r="K731" s="46"/>
      <c r="L731" s="205"/>
      <c r="M731" s="206"/>
      <c r="N731" s="207"/>
      <c r="O731" s="208"/>
      <c r="P731" s="209"/>
      <c r="Q731" s="210"/>
      <c r="R731" s="211"/>
      <c r="S731" s="212"/>
      <c r="T731" s="213"/>
      <c r="U731" s="45"/>
      <c r="V731" s="49"/>
      <c r="W731" s="49"/>
      <c r="X731" s="49"/>
      <c r="Y731" s="49"/>
      <c r="Z731" s="49"/>
      <c r="AA731" s="49"/>
      <c r="AB731" s="42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42"/>
      <c r="AQ731" s="42"/>
      <c r="AR731" s="42"/>
      <c r="AS731" s="42"/>
      <c r="AT731" s="42"/>
      <c r="AU731" s="42"/>
      <c r="AV731" s="214"/>
      <c r="AW731" s="214"/>
      <c r="AX731" s="214"/>
      <c r="AY731" s="214"/>
      <c r="AZ731" s="214"/>
      <c r="BA731" s="214"/>
      <c r="BB731" s="214"/>
      <c r="BC731" s="214"/>
    </row>
    <row r="732" ht="20.25" customHeight="1">
      <c r="B732" s="41"/>
      <c r="C732" s="42"/>
      <c r="D732" s="69"/>
      <c r="E732" s="44"/>
      <c r="F732" s="45"/>
      <c r="G732" s="201"/>
      <c r="H732" s="202"/>
      <c r="I732" s="203"/>
      <c r="J732" s="204"/>
      <c r="K732" s="46"/>
      <c r="L732" s="205"/>
      <c r="M732" s="206"/>
      <c r="N732" s="207"/>
      <c r="O732" s="208"/>
      <c r="P732" s="209"/>
      <c r="Q732" s="210"/>
      <c r="R732" s="211"/>
      <c r="S732" s="212"/>
      <c r="T732" s="213"/>
      <c r="U732" s="45"/>
      <c r="V732" s="49"/>
      <c r="W732" s="49"/>
      <c r="X732" s="49"/>
      <c r="Y732" s="49"/>
      <c r="Z732" s="49"/>
      <c r="AA732" s="49"/>
      <c r="AB732" s="42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42"/>
      <c r="AQ732" s="42"/>
      <c r="AR732" s="42"/>
      <c r="AS732" s="42"/>
      <c r="AT732" s="42"/>
      <c r="AU732" s="42"/>
      <c r="AV732" s="214"/>
      <c r="AW732" s="214"/>
      <c r="AX732" s="214"/>
      <c r="AY732" s="214"/>
      <c r="AZ732" s="214"/>
      <c r="BA732" s="214"/>
      <c r="BB732" s="214"/>
      <c r="BC732" s="214"/>
    </row>
    <row r="733" ht="20.25" customHeight="1">
      <c r="B733" s="41"/>
      <c r="C733" s="42"/>
      <c r="D733" s="69"/>
      <c r="E733" s="44"/>
      <c r="F733" s="45"/>
      <c r="G733" s="201"/>
      <c r="H733" s="202"/>
      <c r="I733" s="203"/>
      <c r="J733" s="204"/>
      <c r="K733" s="46"/>
      <c r="L733" s="205"/>
      <c r="M733" s="206"/>
      <c r="N733" s="207"/>
      <c r="O733" s="208"/>
      <c r="P733" s="209"/>
      <c r="Q733" s="210"/>
      <c r="R733" s="211"/>
      <c r="S733" s="212"/>
      <c r="T733" s="213"/>
      <c r="U733" s="45"/>
      <c r="V733" s="49"/>
      <c r="W733" s="49"/>
      <c r="X733" s="49"/>
      <c r="Y733" s="49"/>
      <c r="Z733" s="49"/>
      <c r="AA733" s="49"/>
      <c r="AB733" s="42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42"/>
      <c r="AQ733" s="42"/>
      <c r="AR733" s="42"/>
      <c r="AS733" s="42"/>
      <c r="AT733" s="42"/>
      <c r="AU733" s="42"/>
      <c r="AV733" s="214"/>
      <c r="AW733" s="214"/>
      <c r="AX733" s="214"/>
      <c r="AY733" s="214"/>
      <c r="AZ733" s="214"/>
      <c r="BA733" s="214"/>
      <c r="BB733" s="214"/>
      <c r="BC733" s="214"/>
    </row>
    <row r="734" ht="20.25" customHeight="1">
      <c r="B734" s="41"/>
      <c r="C734" s="42"/>
      <c r="D734" s="69"/>
      <c r="E734" s="44"/>
      <c r="F734" s="45"/>
      <c r="G734" s="201"/>
      <c r="H734" s="202"/>
      <c r="I734" s="203"/>
      <c r="J734" s="204"/>
      <c r="K734" s="46"/>
      <c r="L734" s="205"/>
      <c r="M734" s="206"/>
      <c r="N734" s="207"/>
      <c r="O734" s="208"/>
      <c r="P734" s="209"/>
      <c r="Q734" s="210"/>
      <c r="R734" s="211"/>
      <c r="S734" s="212"/>
      <c r="T734" s="213"/>
      <c r="U734" s="45"/>
      <c r="V734" s="49"/>
      <c r="W734" s="49"/>
      <c r="X734" s="49"/>
      <c r="Y734" s="49"/>
      <c r="Z734" s="49"/>
      <c r="AA734" s="49"/>
      <c r="AB734" s="42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42"/>
      <c r="AQ734" s="42"/>
      <c r="AR734" s="42"/>
      <c r="AS734" s="42"/>
      <c r="AT734" s="42"/>
      <c r="AU734" s="42"/>
      <c r="AV734" s="214"/>
      <c r="AW734" s="214"/>
      <c r="AX734" s="214"/>
      <c r="AY734" s="214"/>
      <c r="AZ734" s="214"/>
      <c r="BA734" s="214"/>
      <c r="BB734" s="214"/>
      <c r="BC734" s="214"/>
    </row>
    <row r="735" ht="20.25" customHeight="1">
      <c r="B735" s="41"/>
      <c r="C735" s="42"/>
      <c r="D735" s="69"/>
      <c r="E735" s="44"/>
      <c r="F735" s="45"/>
      <c r="G735" s="201"/>
      <c r="H735" s="202"/>
      <c r="I735" s="203"/>
      <c r="J735" s="204"/>
      <c r="K735" s="46"/>
      <c r="L735" s="205"/>
      <c r="M735" s="206"/>
      <c r="N735" s="207"/>
      <c r="O735" s="208"/>
      <c r="P735" s="209"/>
      <c r="Q735" s="210"/>
      <c r="R735" s="211"/>
      <c r="S735" s="212"/>
      <c r="T735" s="213"/>
      <c r="U735" s="45"/>
      <c r="V735" s="49"/>
      <c r="W735" s="49"/>
      <c r="X735" s="49"/>
      <c r="Y735" s="49"/>
      <c r="Z735" s="49"/>
      <c r="AA735" s="49"/>
      <c r="AB735" s="42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42"/>
      <c r="AQ735" s="42"/>
      <c r="AR735" s="42"/>
      <c r="AS735" s="42"/>
      <c r="AT735" s="42"/>
      <c r="AU735" s="42"/>
      <c r="AV735" s="214"/>
      <c r="AW735" s="214"/>
      <c r="AX735" s="214"/>
      <c r="AY735" s="214"/>
      <c r="AZ735" s="214"/>
      <c r="BA735" s="214"/>
      <c r="BB735" s="214"/>
      <c r="BC735" s="214"/>
    </row>
    <row r="736" ht="20.25" customHeight="1">
      <c r="B736" s="41"/>
      <c r="C736" s="42"/>
      <c r="D736" s="69"/>
      <c r="E736" s="44"/>
      <c r="F736" s="45"/>
      <c r="G736" s="201"/>
      <c r="H736" s="202"/>
      <c r="I736" s="203"/>
      <c r="J736" s="204"/>
      <c r="K736" s="46"/>
      <c r="L736" s="205"/>
      <c r="M736" s="206"/>
      <c r="N736" s="207"/>
      <c r="O736" s="208"/>
      <c r="P736" s="209"/>
      <c r="Q736" s="210"/>
      <c r="R736" s="211"/>
      <c r="S736" s="212"/>
      <c r="T736" s="213"/>
      <c r="U736" s="45"/>
      <c r="V736" s="49"/>
      <c r="W736" s="49"/>
      <c r="X736" s="49"/>
      <c r="Y736" s="49"/>
      <c r="Z736" s="49"/>
      <c r="AA736" s="49"/>
      <c r="AB736" s="42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42"/>
      <c r="AQ736" s="42"/>
      <c r="AR736" s="42"/>
      <c r="AS736" s="42"/>
      <c r="AT736" s="42"/>
      <c r="AU736" s="42"/>
      <c r="AV736" s="214"/>
      <c r="AW736" s="214"/>
      <c r="AX736" s="214"/>
      <c r="AY736" s="214"/>
      <c r="AZ736" s="214"/>
      <c r="BA736" s="214"/>
      <c r="BB736" s="214"/>
      <c r="BC736" s="214"/>
    </row>
    <row r="737" ht="20.25" customHeight="1">
      <c r="B737" s="41"/>
      <c r="C737" s="42"/>
      <c r="D737" s="69"/>
      <c r="E737" s="44"/>
      <c r="F737" s="45"/>
      <c r="G737" s="201"/>
      <c r="H737" s="202"/>
      <c r="I737" s="203"/>
      <c r="J737" s="204"/>
      <c r="K737" s="46"/>
      <c r="L737" s="205"/>
      <c r="M737" s="206"/>
      <c r="N737" s="207"/>
      <c r="O737" s="208"/>
      <c r="P737" s="209"/>
      <c r="Q737" s="210"/>
      <c r="R737" s="211"/>
      <c r="S737" s="212"/>
      <c r="T737" s="213"/>
      <c r="U737" s="45"/>
      <c r="V737" s="49"/>
      <c r="W737" s="49"/>
      <c r="X737" s="49"/>
      <c r="Y737" s="49"/>
      <c r="Z737" s="49"/>
      <c r="AA737" s="49"/>
      <c r="AB737" s="42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42"/>
      <c r="AQ737" s="42"/>
      <c r="AR737" s="42"/>
      <c r="AS737" s="42"/>
      <c r="AT737" s="42"/>
      <c r="AU737" s="42"/>
      <c r="AV737" s="214"/>
      <c r="AW737" s="214"/>
      <c r="AX737" s="214"/>
      <c r="AY737" s="214"/>
      <c r="AZ737" s="214"/>
      <c r="BA737" s="214"/>
      <c r="BB737" s="214"/>
      <c r="BC737" s="214"/>
    </row>
    <row r="738" ht="20.25" customHeight="1">
      <c r="B738" s="41"/>
      <c r="C738" s="42"/>
      <c r="D738" s="69"/>
      <c r="E738" s="44"/>
      <c r="F738" s="45"/>
      <c r="G738" s="201"/>
      <c r="H738" s="202"/>
      <c r="I738" s="203"/>
      <c r="J738" s="204"/>
      <c r="K738" s="46"/>
      <c r="L738" s="205"/>
      <c r="M738" s="206"/>
      <c r="N738" s="207"/>
      <c r="O738" s="208"/>
      <c r="P738" s="209"/>
      <c r="Q738" s="210"/>
      <c r="R738" s="211"/>
      <c r="S738" s="212"/>
      <c r="T738" s="213"/>
      <c r="U738" s="45"/>
      <c r="V738" s="49"/>
      <c r="W738" s="49"/>
      <c r="X738" s="49"/>
      <c r="Y738" s="49"/>
      <c r="Z738" s="49"/>
      <c r="AA738" s="49"/>
      <c r="AB738" s="42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42"/>
      <c r="AQ738" s="42"/>
      <c r="AR738" s="42"/>
      <c r="AS738" s="42"/>
      <c r="AT738" s="42"/>
      <c r="AU738" s="42"/>
      <c r="AV738" s="214"/>
      <c r="AW738" s="214"/>
      <c r="AX738" s="214"/>
      <c r="AY738" s="214"/>
      <c r="AZ738" s="214"/>
      <c r="BA738" s="214"/>
      <c r="BB738" s="214"/>
      <c r="BC738" s="214"/>
    </row>
    <row r="739" ht="20.25" customHeight="1">
      <c r="B739" s="41"/>
      <c r="C739" s="42"/>
      <c r="D739" s="69"/>
      <c r="E739" s="44"/>
      <c r="F739" s="45"/>
      <c r="G739" s="201"/>
      <c r="H739" s="202"/>
      <c r="I739" s="203"/>
      <c r="J739" s="204"/>
      <c r="K739" s="46"/>
      <c r="L739" s="205"/>
      <c r="M739" s="206"/>
      <c r="N739" s="207"/>
      <c r="O739" s="208"/>
      <c r="P739" s="209"/>
      <c r="Q739" s="210"/>
      <c r="R739" s="211"/>
      <c r="S739" s="212"/>
      <c r="T739" s="213"/>
      <c r="U739" s="45"/>
      <c r="V739" s="49"/>
      <c r="W739" s="49"/>
      <c r="X739" s="49"/>
      <c r="Y739" s="49"/>
      <c r="Z739" s="49"/>
      <c r="AA739" s="49"/>
      <c r="AB739" s="42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42"/>
      <c r="AQ739" s="42"/>
      <c r="AR739" s="42"/>
      <c r="AS739" s="42"/>
      <c r="AT739" s="42"/>
      <c r="AU739" s="42"/>
      <c r="AV739" s="214"/>
      <c r="AW739" s="214"/>
      <c r="AX739" s="214"/>
      <c r="AY739" s="214"/>
      <c r="AZ739" s="214"/>
      <c r="BA739" s="214"/>
      <c r="BB739" s="214"/>
      <c r="BC739" s="214"/>
    </row>
    <row r="740" ht="20.25" customHeight="1">
      <c r="B740" s="41"/>
      <c r="C740" s="42"/>
      <c r="D740" s="69"/>
      <c r="E740" s="44"/>
      <c r="F740" s="45"/>
      <c r="G740" s="201"/>
      <c r="H740" s="202"/>
      <c r="I740" s="203"/>
      <c r="J740" s="204"/>
      <c r="K740" s="46"/>
      <c r="L740" s="205"/>
      <c r="M740" s="206"/>
      <c r="N740" s="207"/>
      <c r="O740" s="208"/>
      <c r="P740" s="209"/>
      <c r="Q740" s="210"/>
      <c r="R740" s="211"/>
      <c r="S740" s="212"/>
      <c r="T740" s="213"/>
      <c r="U740" s="45"/>
      <c r="V740" s="49"/>
      <c r="W740" s="49"/>
      <c r="X740" s="49"/>
      <c r="Y740" s="49"/>
      <c r="Z740" s="49"/>
      <c r="AA740" s="49"/>
      <c r="AB740" s="42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42"/>
      <c r="AQ740" s="42"/>
      <c r="AR740" s="42"/>
      <c r="AS740" s="42"/>
      <c r="AT740" s="42"/>
      <c r="AU740" s="42"/>
      <c r="AV740" s="214"/>
      <c r="AW740" s="214"/>
      <c r="AX740" s="214"/>
      <c r="AY740" s="214"/>
      <c r="AZ740" s="214"/>
      <c r="BA740" s="214"/>
      <c r="BB740" s="214"/>
      <c r="BC740" s="214"/>
    </row>
    <row r="741" ht="20.25" customHeight="1">
      <c r="B741" s="41"/>
      <c r="C741" s="42"/>
      <c r="D741" s="69"/>
      <c r="E741" s="44"/>
      <c r="F741" s="45"/>
      <c r="G741" s="201"/>
      <c r="H741" s="202"/>
      <c r="I741" s="203"/>
      <c r="J741" s="204"/>
      <c r="K741" s="46"/>
      <c r="L741" s="205"/>
      <c r="M741" s="206"/>
      <c r="N741" s="207"/>
      <c r="O741" s="208"/>
      <c r="P741" s="209"/>
      <c r="Q741" s="210"/>
      <c r="R741" s="211"/>
      <c r="S741" s="212"/>
      <c r="T741" s="213"/>
      <c r="U741" s="45"/>
      <c r="V741" s="49"/>
      <c r="W741" s="49"/>
      <c r="X741" s="49"/>
      <c r="Y741" s="49"/>
      <c r="Z741" s="49"/>
      <c r="AA741" s="49"/>
      <c r="AB741" s="42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42"/>
      <c r="AQ741" s="42"/>
      <c r="AR741" s="42"/>
      <c r="AS741" s="42"/>
      <c r="AT741" s="42"/>
      <c r="AU741" s="42"/>
      <c r="AV741" s="214"/>
      <c r="AW741" s="214"/>
      <c r="AX741" s="214"/>
      <c r="AY741" s="214"/>
      <c r="AZ741" s="214"/>
      <c r="BA741" s="214"/>
      <c r="BB741" s="214"/>
      <c r="BC741" s="214"/>
    </row>
    <row r="742" ht="20.25" customHeight="1">
      <c r="B742" s="41"/>
      <c r="C742" s="42"/>
      <c r="D742" s="69"/>
      <c r="E742" s="44"/>
      <c r="F742" s="45"/>
      <c r="G742" s="201"/>
      <c r="H742" s="202"/>
      <c r="I742" s="203"/>
      <c r="J742" s="204"/>
      <c r="K742" s="46"/>
      <c r="L742" s="205"/>
      <c r="M742" s="206"/>
      <c r="N742" s="207"/>
      <c r="O742" s="208"/>
      <c r="P742" s="209"/>
      <c r="Q742" s="210"/>
      <c r="R742" s="211"/>
      <c r="S742" s="212"/>
      <c r="T742" s="213"/>
      <c r="U742" s="45"/>
      <c r="V742" s="49"/>
      <c r="W742" s="49"/>
      <c r="X742" s="49"/>
      <c r="Y742" s="49"/>
      <c r="Z742" s="49"/>
      <c r="AA742" s="49"/>
      <c r="AB742" s="42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42"/>
      <c r="AQ742" s="42"/>
      <c r="AR742" s="42"/>
      <c r="AS742" s="42"/>
      <c r="AT742" s="42"/>
      <c r="AU742" s="42"/>
      <c r="AV742" s="214"/>
      <c r="AW742" s="214"/>
      <c r="AX742" s="214"/>
      <c r="AY742" s="214"/>
      <c r="AZ742" s="214"/>
      <c r="BA742" s="214"/>
      <c r="BB742" s="214"/>
      <c r="BC742" s="214"/>
    </row>
    <row r="743" ht="20.25" customHeight="1">
      <c r="B743" s="41"/>
      <c r="C743" s="42"/>
      <c r="D743" s="69"/>
      <c r="E743" s="44"/>
      <c r="F743" s="45"/>
      <c r="G743" s="201"/>
      <c r="H743" s="202"/>
      <c r="I743" s="203"/>
      <c r="J743" s="204"/>
      <c r="K743" s="46"/>
      <c r="L743" s="205"/>
      <c r="M743" s="206"/>
      <c r="N743" s="207"/>
      <c r="O743" s="208"/>
      <c r="P743" s="209"/>
      <c r="Q743" s="210"/>
      <c r="R743" s="211"/>
      <c r="S743" s="212"/>
      <c r="T743" s="213"/>
      <c r="U743" s="45"/>
      <c r="V743" s="49"/>
      <c r="W743" s="49"/>
      <c r="X743" s="49"/>
      <c r="Y743" s="49"/>
      <c r="Z743" s="49"/>
      <c r="AA743" s="49"/>
      <c r="AB743" s="42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42"/>
      <c r="AQ743" s="42"/>
      <c r="AR743" s="42"/>
      <c r="AS743" s="42"/>
      <c r="AT743" s="42"/>
      <c r="AU743" s="42"/>
      <c r="AV743" s="214"/>
      <c r="AW743" s="214"/>
      <c r="AX743" s="214"/>
      <c r="AY743" s="214"/>
      <c r="AZ743" s="214"/>
      <c r="BA743" s="214"/>
      <c r="BB743" s="214"/>
      <c r="BC743" s="214"/>
    </row>
    <row r="744" ht="20.25" customHeight="1">
      <c r="B744" s="41"/>
      <c r="C744" s="42"/>
      <c r="D744" s="69"/>
      <c r="E744" s="44"/>
      <c r="F744" s="45"/>
      <c r="G744" s="201"/>
      <c r="H744" s="202"/>
      <c r="I744" s="203"/>
      <c r="J744" s="204"/>
      <c r="K744" s="46"/>
      <c r="L744" s="205"/>
      <c r="M744" s="206"/>
      <c r="N744" s="207"/>
      <c r="O744" s="208"/>
      <c r="P744" s="209"/>
      <c r="Q744" s="210"/>
      <c r="R744" s="211"/>
      <c r="S744" s="212"/>
      <c r="T744" s="213"/>
      <c r="U744" s="45"/>
      <c r="V744" s="49"/>
      <c r="W744" s="49"/>
      <c r="X744" s="49"/>
      <c r="Y744" s="49"/>
      <c r="Z744" s="49"/>
      <c r="AA744" s="49"/>
      <c r="AB744" s="42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42"/>
      <c r="AQ744" s="42"/>
      <c r="AR744" s="42"/>
      <c r="AS744" s="42"/>
      <c r="AT744" s="42"/>
      <c r="AU744" s="42"/>
      <c r="AV744" s="214"/>
      <c r="AW744" s="214"/>
      <c r="AX744" s="214"/>
      <c r="AY744" s="214"/>
      <c r="AZ744" s="214"/>
      <c r="BA744" s="214"/>
      <c r="BB744" s="214"/>
      <c r="BC744" s="214"/>
    </row>
    <row r="745" ht="20.25" customHeight="1">
      <c r="B745" s="41"/>
      <c r="C745" s="42"/>
      <c r="D745" s="69"/>
      <c r="E745" s="44"/>
      <c r="F745" s="45"/>
      <c r="G745" s="201"/>
      <c r="H745" s="202"/>
      <c r="I745" s="203"/>
      <c r="J745" s="204"/>
      <c r="K745" s="46"/>
      <c r="L745" s="205"/>
      <c r="M745" s="206"/>
      <c r="N745" s="207"/>
      <c r="O745" s="208"/>
      <c r="P745" s="209"/>
      <c r="Q745" s="210"/>
      <c r="R745" s="211"/>
      <c r="S745" s="212"/>
      <c r="T745" s="213"/>
      <c r="U745" s="45"/>
      <c r="V745" s="49"/>
      <c r="W745" s="49"/>
      <c r="X745" s="49"/>
      <c r="Y745" s="49"/>
      <c r="Z745" s="49"/>
      <c r="AA745" s="49"/>
      <c r="AB745" s="42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42"/>
      <c r="AQ745" s="42"/>
      <c r="AR745" s="42"/>
      <c r="AS745" s="42"/>
      <c r="AT745" s="42"/>
      <c r="AU745" s="42"/>
      <c r="AV745" s="214"/>
      <c r="AW745" s="214"/>
      <c r="AX745" s="214"/>
      <c r="AY745" s="214"/>
      <c r="AZ745" s="214"/>
      <c r="BA745" s="214"/>
      <c r="BB745" s="214"/>
      <c r="BC745" s="214"/>
    </row>
    <row r="746" ht="20.25" customHeight="1">
      <c r="B746" s="41"/>
      <c r="C746" s="42"/>
      <c r="D746" s="69"/>
      <c r="E746" s="44"/>
      <c r="F746" s="45"/>
      <c r="G746" s="201"/>
      <c r="H746" s="202"/>
      <c r="I746" s="203"/>
      <c r="J746" s="204"/>
      <c r="K746" s="46"/>
      <c r="L746" s="205"/>
      <c r="M746" s="206"/>
      <c r="N746" s="207"/>
      <c r="O746" s="208"/>
      <c r="P746" s="209"/>
      <c r="Q746" s="210"/>
      <c r="R746" s="211"/>
      <c r="S746" s="212"/>
      <c r="T746" s="213"/>
      <c r="U746" s="45"/>
      <c r="V746" s="49"/>
      <c r="W746" s="49"/>
      <c r="X746" s="49"/>
      <c r="Y746" s="49"/>
      <c r="Z746" s="49"/>
      <c r="AA746" s="49"/>
      <c r="AB746" s="42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42"/>
      <c r="AQ746" s="42"/>
      <c r="AR746" s="42"/>
      <c r="AS746" s="42"/>
      <c r="AT746" s="42"/>
      <c r="AU746" s="42"/>
      <c r="AV746" s="214"/>
      <c r="AW746" s="214"/>
      <c r="AX746" s="214"/>
      <c r="AY746" s="214"/>
      <c r="AZ746" s="214"/>
      <c r="BA746" s="214"/>
      <c r="BB746" s="214"/>
      <c r="BC746" s="214"/>
    </row>
    <row r="747" ht="20.25" customHeight="1">
      <c r="B747" s="41"/>
      <c r="C747" s="42"/>
      <c r="D747" s="69"/>
      <c r="E747" s="44"/>
      <c r="F747" s="45"/>
      <c r="G747" s="201"/>
      <c r="H747" s="202"/>
      <c r="I747" s="203"/>
      <c r="J747" s="204"/>
      <c r="K747" s="46"/>
      <c r="L747" s="205"/>
      <c r="M747" s="206"/>
      <c r="N747" s="207"/>
      <c r="O747" s="208"/>
      <c r="P747" s="209"/>
      <c r="Q747" s="210"/>
      <c r="R747" s="211"/>
      <c r="S747" s="212"/>
      <c r="T747" s="213"/>
      <c r="U747" s="45"/>
      <c r="V747" s="49"/>
      <c r="W747" s="49"/>
      <c r="X747" s="49"/>
      <c r="Y747" s="49"/>
      <c r="Z747" s="49"/>
      <c r="AA747" s="49"/>
      <c r="AB747" s="42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42"/>
      <c r="AQ747" s="42"/>
      <c r="AR747" s="42"/>
      <c r="AS747" s="42"/>
      <c r="AT747" s="42"/>
      <c r="AU747" s="42"/>
      <c r="AV747" s="214"/>
      <c r="AW747" s="214"/>
      <c r="AX747" s="214"/>
      <c r="AY747" s="214"/>
      <c r="AZ747" s="214"/>
      <c r="BA747" s="214"/>
      <c r="BB747" s="214"/>
      <c r="BC747" s="214"/>
    </row>
    <row r="748" ht="20.25" customHeight="1">
      <c r="B748" s="41"/>
      <c r="C748" s="42"/>
      <c r="D748" s="69"/>
      <c r="E748" s="44"/>
      <c r="F748" s="45"/>
      <c r="G748" s="201"/>
      <c r="H748" s="202"/>
      <c r="I748" s="203"/>
      <c r="J748" s="204"/>
      <c r="K748" s="46"/>
      <c r="L748" s="205"/>
      <c r="M748" s="206"/>
      <c r="N748" s="207"/>
      <c r="O748" s="208"/>
      <c r="P748" s="209"/>
      <c r="Q748" s="210"/>
      <c r="R748" s="211"/>
      <c r="S748" s="212"/>
      <c r="T748" s="213"/>
      <c r="U748" s="45"/>
      <c r="V748" s="49"/>
      <c r="W748" s="49"/>
      <c r="X748" s="49"/>
      <c r="Y748" s="49"/>
      <c r="Z748" s="49"/>
      <c r="AA748" s="49"/>
      <c r="AB748" s="42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42"/>
      <c r="AQ748" s="42"/>
      <c r="AR748" s="42"/>
      <c r="AS748" s="42"/>
      <c r="AT748" s="42"/>
      <c r="AU748" s="42"/>
      <c r="AV748" s="214"/>
      <c r="AW748" s="214"/>
      <c r="AX748" s="214"/>
      <c r="AY748" s="214"/>
      <c r="AZ748" s="214"/>
      <c r="BA748" s="214"/>
      <c r="BB748" s="214"/>
      <c r="BC748" s="214"/>
    </row>
    <row r="749" ht="20.25" customHeight="1">
      <c r="B749" s="41"/>
      <c r="C749" s="42"/>
      <c r="D749" s="69"/>
      <c r="E749" s="44"/>
      <c r="F749" s="45"/>
      <c r="G749" s="201"/>
      <c r="H749" s="202"/>
      <c r="I749" s="203"/>
      <c r="J749" s="204"/>
      <c r="K749" s="46"/>
      <c r="L749" s="205"/>
      <c r="M749" s="206"/>
      <c r="N749" s="207"/>
      <c r="O749" s="208"/>
      <c r="P749" s="209"/>
      <c r="Q749" s="210"/>
      <c r="R749" s="211"/>
      <c r="S749" s="212"/>
      <c r="T749" s="213"/>
      <c r="U749" s="45"/>
      <c r="V749" s="49"/>
      <c r="W749" s="49"/>
      <c r="X749" s="49"/>
      <c r="Y749" s="49"/>
      <c r="Z749" s="49"/>
      <c r="AA749" s="49"/>
      <c r="AB749" s="42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42"/>
      <c r="AQ749" s="42"/>
      <c r="AR749" s="42"/>
      <c r="AS749" s="42"/>
      <c r="AT749" s="42"/>
      <c r="AU749" s="42"/>
      <c r="AV749" s="214"/>
      <c r="AW749" s="214"/>
      <c r="AX749" s="214"/>
      <c r="AY749" s="214"/>
      <c r="AZ749" s="214"/>
      <c r="BA749" s="214"/>
      <c r="BB749" s="214"/>
      <c r="BC749" s="214"/>
    </row>
    <row r="750" ht="20.25" customHeight="1">
      <c r="B750" s="41"/>
      <c r="C750" s="42"/>
      <c r="D750" s="69"/>
      <c r="E750" s="44"/>
      <c r="F750" s="45"/>
      <c r="G750" s="201"/>
      <c r="H750" s="202"/>
      <c r="I750" s="203"/>
      <c r="J750" s="204"/>
      <c r="K750" s="46"/>
      <c r="L750" s="205"/>
      <c r="M750" s="206"/>
      <c r="N750" s="207"/>
      <c r="O750" s="208"/>
      <c r="P750" s="209"/>
      <c r="Q750" s="210"/>
      <c r="R750" s="211"/>
      <c r="S750" s="212"/>
      <c r="T750" s="213"/>
      <c r="U750" s="45"/>
      <c r="V750" s="49"/>
      <c r="W750" s="49"/>
      <c r="X750" s="49"/>
      <c r="Y750" s="49"/>
      <c r="Z750" s="49"/>
      <c r="AA750" s="49"/>
      <c r="AB750" s="42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42"/>
      <c r="AQ750" s="42"/>
      <c r="AR750" s="42"/>
      <c r="AS750" s="42"/>
      <c r="AT750" s="42"/>
      <c r="AU750" s="42"/>
      <c r="AV750" s="214"/>
      <c r="AW750" s="214"/>
      <c r="AX750" s="214"/>
      <c r="AY750" s="214"/>
      <c r="AZ750" s="214"/>
      <c r="BA750" s="214"/>
      <c r="BB750" s="214"/>
      <c r="BC750" s="214"/>
    </row>
    <row r="751" ht="20.25" customHeight="1">
      <c r="B751" s="41"/>
      <c r="C751" s="42"/>
      <c r="D751" s="69"/>
      <c r="E751" s="44"/>
      <c r="F751" s="45"/>
      <c r="G751" s="201"/>
      <c r="H751" s="202"/>
      <c r="I751" s="203"/>
      <c r="J751" s="204"/>
      <c r="K751" s="46"/>
      <c r="L751" s="205"/>
      <c r="M751" s="206"/>
      <c r="N751" s="207"/>
      <c r="O751" s="208"/>
      <c r="P751" s="209"/>
      <c r="Q751" s="210"/>
      <c r="R751" s="211"/>
      <c r="S751" s="212"/>
      <c r="T751" s="213"/>
      <c r="U751" s="45"/>
      <c r="V751" s="49"/>
      <c r="W751" s="49"/>
      <c r="X751" s="49"/>
      <c r="Y751" s="49"/>
      <c r="Z751" s="49"/>
      <c r="AA751" s="49"/>
      <c r="AB751" s="42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42"/>
      <c r="AQ751" s="42"/>
      <c r="AR751" s="42"/>
      <c r="AS751" s="42"/>
      <c r="AT751" s="42"/>
      <c r="AU751" s="42"/>
      <c r="AV751" s="214"/>
      <c r="AW751" s="214"/>
      <c r="AX751" s="214"/>
      <c r="AY751" s="214"/>
      <c r="AZ751" s="214"/>
      <c r="BA751" s="214"/>
      <c r="BB751" s="214"/>
      <c r="BC751" s="214"/>
    </row>
    <row r="752" ht="20.25" customHeight="1">
      <c r="B752" s="41"/>
      <c r="C752" s="42"/>
      <c r="D752" s="69"/>
      <c r="E752" s="44"/>
      <c r="F752" s="45"/>
      <c r="G752" s="201"/>
      <c r="H752" s="202"/>
      <c r="I752" s="203"/>
      <c r="J752" s="204"/>
      <c r="K752" s="46"/>
      <c r="L752" s="205"/>
      <c r="M752" s="206"/>
      <c r="N752" s="207"/>
      <c r="O752" s="208"/>
      <c r="P752" s="209"/>
      <c r="Q752" s="210"/>
      <c r="R752" s="211"/>
      <c r="S752" s="212"/>
      <c r="T752" s="213"/>
      <c r="U752" s="45"/>
      <c r="V752" s="49"/>
      <c r="W752" s="49"/>
      <c r="X752" s="49"/>
      <c r="Y752" s="49"/>
      <c r="Z752" s="49"/>
      <c r="AA752" s="49"/>
      <c r="AB752" s="42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42"/>
      <c r="AQ752" s="42"/>
      <c r="AR752" s="42"/>
      <c r="AS752" s="42"/>
      <c r="AT752" s="42"/>
      <c r="AU752" s="42"/>
      <c r="AV752" s="214"/>
      <c r="AW752" s="214"/>
      <c r="AX752" s="214"/>
      <c r="AY752" s="214"/>
      <c r="AZ752" s="214"/>
      <c r="BA752" s="214"/>
      <c r="BB752" s="214"/>
      <c r="BC752" s="214"/>
    </row>
    <row r="753" ht="20.25" customHeight="1">
      <c r="B753" s="41"/>
      <c r="C753" s="42"/>
      <c r="D753" s="69"/>
      <c r="E753" s="44"/>
      <c r="F753" s="45"/>
      <c r="G753" s="201"/>
      <c r="H753" s="202"/>
      <c r="I753" s="203"/>
      <c r="J753" s="204"/>
      <c r="K753" s="46"/>
      <c r="L753" s="205"/>
      <c r="M753" s="206"/>
      <c r="N753" s="207"/>
      <c r="O753" s="208"/>
      <c r="P753" s="209"/>
      <c r="Q753" s="210"/>
      <c r="R753" s="211"/>
      <c r="S753" s="212"/>
      <c r="T753" s="213"/>
      <c r="U753" s="45"/>
      <c r="V753" s="49"/>
      <c r="W753" s="49"/>
      <c r="X753" s="49"/>
      <c r="Y753" s="49"/>
      <c r="Z753" s="49"/>
      <c r="AA753" s="49"/>
      <c r="AB753" s="42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42"/>
      <c r="AQ753" s="42"/>
      <c r="AR753" s="42"/>
      <c r="AS753" s="42"/>
      <c r="AT753" s="42"/>
      <c r="AU753" s="42"/>
      <c r="AV753" s="214"/>
      <c r="AW753" s="214"/>
      <c r="AX753" s="214"/>
      <c r="AY753" s="214"/>
      <c r="AZ753" s="214"/>
      <c r="BA753" s="214"/>
      <c r="BB753" s="214"/>
      <c r="BC753" s="214"/>
    </row>
    <row r="754" ht="20.25" customHeight="1">
      <c r="B754" s="41"/>
      <c r="C754" s="42"/>
      <c r="D754" s="69"/>
      <c r="E754" s="44"/>
      <c r="F754" s="45"/>
      <c r="G754" s="201"/>
      <c r="H754" s="202"/>
      <c r="I754" s="203"/>
      <c r="J754" s="204"/>
      <c r="K754" s="46"/>
      <c r="L754" s="205"/>
      <c r="M754" s="206"/>
      <c r="N754" s="207"/>
      <c r="O754" s="208"/>
      <c r="P754" s="209"/>
      <c r="Q754" s="210"/>
      <c r="R754" s="211"/>
      <c r="S754" s="212"/>
      <c r="T754" s="213"/>
      <c r="U754" s="45"/>
      <c r="V754" s="49"/>
      <c r="W754" s="49"/>
      <c r="X754" s="49"/>
      <c r="Y754" s="49"/>
      <c r="Z754" s="49"/>
      <c r="AA754" s="49"/>
      <c r="AB754" s="42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42"/>
      <c r="AQ754" s="42"/>
      <c r="AR754" s="42"/>
      <c r="AS754" s="42"/>
      <c r="AT754" s="42"/>
      <c r="AU754" s="42"/>
      <c r="AV754" s="214"/>
      <c r="AW754" s="214"/>
      <c r="AX754" s="214"/>
      <c r="AY754" s="214"/>
      <c r="AZ754" s="214"/>
      <c r="BA754" s="214"/>
      <c r="BB754" s="214"/>
      <c r="BC754" s="214"/>
    </row>
    <row r="755" ht="20.25" customHeight="1">
      <c r="B755" s="41"/>
      <c r="C755" s="42"/>
      <c r="D755" s="69"/>
      <c r="E755" s="44"/>
      <c r="F755" s="45"/>
      <c r="G755" s="201"/>
      <c r="H755" s="202"/>
      <c r="I755" s="203"/>
      <c r="J755" s="204"/>
      <c r="K755" s="46"/>
      <c r="L755" s="205"/>
      <c r="M755" s="206"/>
      <c r="N755" s="207"/>
      <c r="O755" s="208"/>
      <c r="P755" s="209"/>
      <c r="Q755" s="210"/>
      <c r="R755" s="211"/>
      <c r="S755" s="212"/>
      <c r="T755" s="213"/>
      <c r="U755" s="45"/>
      <c r="V755" s="49"/>
      <c r="W755" s="49"/>
      <c r="X755" s="49"/>
      <c r="Y755" s="49"/>
      <c r="Z755" s="49"/>
      <c r="AA755" s="49"/>
      <c r="AB755" s="42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42"/>
      <c r="AQ755" s="42"/>
      <c r="AR755" s="42"/>
      <c r="AS755" s="42"/>
      <c r="AT755" s="42"/>
      <c r="AU755" s="42"/>
      <c r="AV755" s="214"/>
      <c r="AW755" s="214"/>
      <c r="AX755" s="214"/>
      <c r="AY755" s="214"/>
      <c r="AZ755" s="214"/>
      <c r="BA755" s="214"/>
      <c r="BB755" s="214"/>
      <c r="BC755" s="214"/>
    </row>
    <row r="756" ht="20.25" customHeight="1">
      <c r="B756" s="41"/>
      <c r="C756" s="42"/>
      <c r="D756" s="69"/>
      <c r="E756" s="44"/>
      <c r="F756" s="45"/>
      <c r="G756" s="201"/>
      <c r="H756" s="202"/>
      <c r="I756" s="203"/>
      <c r="J756" s="204"/>
      <c r="K756" s="46"/>
      <c r="L756" s="205"/>
      <c r="M756" s="206"/>
      <c r="N756" s="207"/>
      <c r="O756" s="208"/>
      <c r="P756" s="209"/>
      <c r="Q756" s="210"/>
      <c r="R756" s="211"/>
      <c r="S756" s="212"/>
      <c r="T756" s="213"/>
      <c r="U756" s="45"/>
      <c r="V756" s="49"/>
      <c r="W756" s="49"/>
      <c r="X756" s="49"/>
      <c r="Y756" s="49"/>
      <c r="Z756" s="49"/>
      <c r="AA756" s="49"/>
      <c r="AB756" s="42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42"/>
      <c r="AQ756" s="42"/>
      <c r="AR756" s="42"/>
      <c r="AS756" s="42"/>
      <c r="AT756" s="42"/>
      <c r="AU756" s="42"/>
      <c r="AV756" s="214"/>
      <c r="AW756" s="214"/>
      <c r="AX756" s="214"/>
      <c r="AY756" s="214"/>
      <c r="AZ756" s="214"/>
      <c r="BA756" s="214"/>
      <c r="BB756" s="214"/>
      <c r="BC756" s="214"/>
    </row>
    <row r="757" ht="20.25" customHeight="1">
      <c r="B757" s="41"/>
      <c r="C757" s="42"/>
      <c r="D757" s="69"/>
      <c r="E757" s="44"/>
      <c r="F757" s="45"/>
      <c r="G757" s="201"/>
      <c r="H757" s="202"/>
      <c r="I757" s="203"/>
      <c r="J757" s="204"/>
      <c r="K757" s="46"/>
      <c r="L757" s="205"/>
      <c r="M757" s="206"/>
      <c r="N757" s="207"/>
      <c r="O757" s="208"/>
      <c r="P757" s="209"/>
      <c r="Q757" s="210"/>
      <c r="R757" s="211"/>
      <c r="S757" s="212"/>
      <c r="T757" s="213"/>
      <c r="U757" s="45"/>
      <c r="V757" s="49"/>
      <c r="W757" s="49"/>
      <c r="X757" s="49"/>
      <c r="Y757" s="49"/>
      <c r="Z757" s="49"/>
      <c r="AA757" s="49"/>
      <c r="AB757" s="42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42"/>
      <c r="AQ757" s="42"/>
      <c r="AR757" s="42"/>
      <c r="AS757" s="42"/>
      <c r="AT757" s="42"/>
      <c r="AU757" s="42"/>
      <c r="AV757" s="214"/>
      <c r="AW757" s="214"/>
      <c r="AX757" s="214"/>
      <c r="AY757" s="214"/>
      <c r="AZ757" s="214"/>
      <c r="BA757" s="214"/>
      <c r="BB757" s="214"/>
      <c r="BC757" s="214"/>
    </row>
    <row r="758" ht="20.25" customHeight="1">
      <c r="B758" s="41"/>
      <c r="C758" s="42"/>
      <c r="D758" s="69"/>
      <c r="E758" s="44"/>
      <c r="F758" s="45"/>
      <c r="G758" s="201"/>
      <c r="H758" s="202"/>
      <c r="I758" s="203"/>
      <c r="J758" s="204"/>
      <c r="K758" s="46"/>
      <c r="L758" s="205"/>
      <c r="M758" s="206"/>
      <c r="N758" s="207"/>
      <c r="O758" s="208"/>
      <c r="P758" s="209"/>
      <c r="Q758" s="210"/>
      <c r="R758" s="211"/>
      <c r="S758" s="212"/>
      <c r="T758" s="213"/>
      <c r="U758" s="45"/>
      <c r="V758" s="49"/>
      <c r="W758" s="49"/>
      <c r="X758" s="49"/>
      <c r="Y758" s="49"/>
      <c r="Z758" s="49"/>
      <c r="AA758" s="49"/>
      <c r="AB758" s="42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42"/>
      <c r="AQ758" s="42"/>
      <c r="AR758" s="42"/>
      <c r="AS758" s="42"/>
      <c r="AT758" s="42"/>
      <c r="AU758" s="42"/>
      <c r="AV758" s="214"/>
      <c r="AW758" s="214"/>
      <c r="AX758" s="214"/>
      <c r="AY758" s="214"/>
      <c r="AZ758" s="214"/>
      <c r="BA758" s="214"/>
      <c r="BB758" s="214"/>
      <c r="BC758" s="214"/>
    </row>
    <row r="759" ht="20.25" customHeight="1">
      <c r="B759" s="41"/>
      <c r="C759" s="42"/>
      <c r="D759" s="69"/>
      <c r="E759" s="44"/>
      <c r="F759" s="45"/>
      <c r="G759" s="201"/>
      <c r="H759" s="202"/>
      <c r="I759" s="203"/>
      <c r="J759" s="204"/>
      <c r="K759" s="46"/>
      <c r="L759" s="205"/>
      <c r="M759" s="206"/>
      <c r="N759" s="207"/>
      <c r="O759" s="208"/>
      <c r="P759" s="209"/>
      <c r="Q759" s="210"/>
      <c r="R759" s="211"/>
      <c r="S759" s="212"/>
      <c r="T759" s="213"/>
      <c r="U759" s="45"/>
      <c r="V759" s="49"/>
      <c r="W759" s="49"/>
      <c r="X759" s="49"/>
      <c r="Y759" s="49"/>
      <c r="Z759" s="49"/>
      <c r="AA759" s="49"/>
      <c r="AB759" s="42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42"/>
      <c r="AQ759" s="42"/>
      <c r="AR759" s="42"/>
      <c r="AS759" s="42"/>
      <c r="AT759" s="42"/>
      <c r="AU759" s="42"/>
      <c r="AV759" s="214"/>
      <c r="AW759" s="214"/>
      <c r="AX759" s="214"/>
      <c r="AY759" s="214"/>
      <c r="AZ759" s="214"/>
      <c r="BA759" s="214"/>
      <c r="BB759" s="214"/>
      <c r="BC759" s="214"/>
    </row>
    <row r="760" ht="20.25" customHeight="1">
      <c r="B760" s="41"/>
      <c r="C760" s="42"/>
      <c r="D760" s="69"/>
      <c r="E760" s="44"/>
      <c r="F760" s="45"/>
      <c r="G760" s="201"/>
      <c r="H760" s="202"/>
      <c r="I760" s="203"/>
      <c r="J760" s="204"/>
      <c r="K760" s="46"/>
      <c r="L760" s="205"/>
      <c r="M760" s="206"/>
      <c r="N760" s="207"/>
      <c r="O760" s="208"/>
      <c r="P760" s="209"/>
      <c r="Q760" s="210"/>
      <c r="R760" s="211"/>
      <c r="S760" s="212"/>
      <c r="T760" s="213"/>
      <c r="U760" s="45"/>
      <c r="V760" s="49"/>
      <c r="W760" s="49"/>
      <c r="X760" s="49"/>
      <c r="Y760" s="49"/>
      <c r="Z760" s="49"/>
      <c r="AA760" s="49"/>
      <c r="AB760" s="42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42"/>
      <c r="AQ760" s="42"/>
      <c r="AR760" s="42"/>
      <c r="AS760" s="42"/>
      <c r="AT760" s="42"/>
      <c r="AU760" s="42"/>
      <c r="AV760" s="214"/>
      <c r="AW760" s="214"/>
      <c r="AX760" s="214"/>
      <c r="AY760" s="214"/>
      <c r="AZ760" s="214"/>
      <c r="BA760" s="214"/>
      <c r="BB760" s="214"/>
      <c r="BC760" s="214"/>
    </row>
    <row r="761" ht="20.25" customHeight="1">
      <c r="B761" s="41"/>
      <c r="C761" s="42"/>
      <c r="D761" s="69"/>
      <c r="E761" s="44"/>
      <c r="F761" s="45"/>
      <c r="G761" s="201"/>
      <c r="H761" s="202"/>
      <c r="I761" s="203"/>
      <c r="J761" s="204"/>
      <c r="K761" s="46"/>
      <c r="L761" s="205"/>
      <c r="M761" s="206"/>
      <c r="N761" s="207"/>
      <c r="O761" s="208"/>
      <c r="P761" s="209"/>
      <c r="Q761" s="210"/>
      <c r="R761" s="211"/>
      <c r="S761" s="212"/>
      <c r="T761" s="213"/>
      <c r="U761" s="45"/>
      <c r="V761" s="49"/>
      <c r="W761" s="49"/>
      <c r="X761" s="49"/>
      <c r="Y761" s="49"/>
      <c r="Z761" s="49"/>
      <c r="AA761" s="49"/>
      <c r="AB761" s="42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42"/>
      <c r="AQ761" s="42"/>
      <c r="AR761" s="42"/>
      <c r="AS761" s="42"/>
      <c r="AT761" s="42"/>
      <c r="AU761" s="42"/>
      <c r="AV761" s="214"/>
      <c r="AW761" s="214"/>
      <c r="AX761" s="214"/>
      <c r="AY761" s="214"/>
      <c r="AZ761" s="214"/>
      <c r="BA761" s="214"/>
      <c r="BB761" s="214"/>
      <c r="BC761" s="214"/>
    </row>
    <row r="762" ht="20.25" customHeight="1">
      <c r="B762" s="41"/>
      <c r="C762" s="42"/>
      <c r="D762" s="69"/>
      <c r="E762" s="44"/>
      <c r="F762" s="45"/>
      <c r="G762" s="201"/>
      <c r="H762" s="202"/>
      <c r="I762" s="203"/>
      <c r="J762" s="204"/>
      <c r="K762" s="46"/>
      <c r="L762" s="205"/>
      <c r="M762" s="206"/>
      <c r="N762" s="207"/>
      <c r="O762" s="208"/>
      <c r="P762" s="209"/>
      <c r="Q762" s="210"/>
      <c r="R762" s="211"/>
      <c r="S762" s="212"/>
      <c r="T762" s="213"/>
      <c r="U762" s="45"/>
      <c r="V762" s="49"/>
      <c r="W762" s="49"/>
      <c r="X762" s="49"/>
      <c r="Y762" s="49"/>
      <c r="Z762" s="49"/>
      <c r="AA762" s="49"/>
      <c r="AB762" s="42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42"/>
      <c r="AQ762" s="42"/>
      <c r="AR762" s="42"/>
      <c r="AS762" s="42"/>
      <c r="AT762" s="42"/>
      <c r="AU762" s="42"/>
      <c r="AV762" s="214"/>
      <c r="AW762" s="214"/>
      <c r="AX762" s="214"/>
      <c r="AY762" s="214"/>
      <c r="AZ762" s="214"/>
      <c r="BA762" s="214"/>
      <c r="BB762" s="214"/>
      <c r="BC762" s="214"/>
    </row>
    <row r="763" ht="20.25" customHeight="1">
      <c r="B763" s="41"/>
      <c r="C763" s="42"/>
      <c r="D763" s="69"/>
      <c r="E763" s="44"/>
      <c r="F763" s="45"/>
      <c r="G763" s="201"/>
      <c r="H763" s="202"/>
      <c r="I763" s="203"/>
      <c r="J763" s="204"/>
      <c r="K763" s="46"/>
      <c r="L763" s="205"/>
      <c r="M763" s="206"/>
      <c r="N763" s="207"/>
      <c r="O763" s="208"/>
      <c r="P763" s="209"/>
      <c r="Q763" s="210"/>
      <c r="R763" s="211"/>
      <c r="S763" s="212"/>
      <c r="T763" s="213"/>
      <c r="U763" s="45"/>
      <c r="V763" s="49"/>
      <c r="W763" s="49"/>
      <c r="X763" s="49"/>
      <c r="Y763" s="49"/>
      <c r="Z763" s="49"/>
      <c r="AA763" s="49"/>
      <c r="AB763" s="42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42"/>
      <c r="AQ763" s="42"/>
      <c r="AR763" s="42"/>
      <c r="AS763" s="42"/>
      <c r="AT763" s="42"/>
      <c r="AU763" s="42"/>
      <c r="AV763" s="214"/>
      <c r="AW763" s="214"/>
      <c r="AX763" s="214"/>
      <c r="AY763" s="214"/>
      <c r="AZ763" s="214"/>
      <c r="BA763" s="214"/>
      <c r="BB763" s="214"/>
      <c r="BC763" s="214"/>
    </row>
    <row r="764" ht="20.25" customHeight="1">
      <c r="B764" s="41"/>
      <c r="C764" s="42"/>
      <c r="D764" s="69"/>
      <c r="E764" s="44"/>
      <c r="F764" s="45"/>
      <c r="G764" s="201"/>
      <c r="H764" s="202"/>
      <c r="I764" s="203"/>
      <c r="J764" s="204"/>
      <c r="K764" s="46"/>
      <c r="L764" s="205"/>
      <c r="M764" s="206"/>
      <c r="N764" s="207"/>
      <c r="O764" s="208"/>
      <c r="P764" s="209"/>
      <c r="Q764" s="210"/>
      <c r="R764" s="211"/>
      <c r="S764" s="212"/>
      <c r="T764" s="213"/>
      <c r="U764" s="45"/>
      <c r="V764" s="49"/>
      <c r="W764" s="49"/>
      <c r="X764" s="49"/>
      <c r="Y764" s="49"/>
      <c r="Z764" s="49"/>
      <c r="AA764" s="49"/>
      <c r="AB764" s="42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42"/>
      <c r="AQ764" s="42"/>
      <c r="AR764" s="42"/>
      <c r="AS764" s="42"/>
      <c r="AT764" s="42"/>
      <c r="AU764" s="42"/>
      <c r="AV764" s="214"/>
      <c r="AW764" s="214"/>
      <c r="AX764" s="214"/>
      <c r="AY764" s="214"/>
      <c r="AZ764" s="214"/>
      <c r="BA764" s="214"/>
      <c r="BB764" s="214"/>
      <c r="BC764" s="214"/>
    </row>
    <row r="765" ht="20.25" customHeight="1">
      <c r="B765" s="41"/>
      <c r="C765" s="42"/>
      <c r="D765" s="69"/>
      <c r="E765" s="44"/>
      <c r="F765" s="45"/>
      <c r="G765" s="201"/>
      <c r="H765" s="202"/>
      <c r="I765" s="203"/>
      <c r="J765" s="204"/>
      <c r="K765" s="46"/>
      <c r="L765" s="205"/>
      <c r="M765" s="206"/>
      <c r="N765" s="207"/>
      <c r="O765" s="208"/>
      <c r="P765" s="209"/>
      <c r="Q765" s="210"/>
      <c r="R765" s="211"/>
      <c r="S765" s="212"/>
      <c r="T765" s="213"/>
      <c r="U765" s="45"/>
      <c r="V765" s="49"/>
      <c r="W765" s="49"/>
      <c r="X765" s="49"/>
      <c r="Y765" s="49"/>
      <c r="Z765" s="49"/>
      <c r="AA765" s="49"/>
      <c r="AB765" s="42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42"/>
      <c r="AQ765" s="42"/>
      <c r="AR765" s="42"/>
      <c r="AS765" s="42"/>
      <c r="AT765" s="42"/>
      <c r="AU765" s="42"/>
      <c r="AV765" s="214"/>
      <c r="AW765" s="214"/>
      <c r="AX765" s="214"/>
      <c r="AY765" s="214"/>
      <c r="AZ765" s="214"/>
      <c r="BA765" s="214"/>
      <c r="BB765" s="214"/>
      <c r="BC765" s="214"/>
    </row>
    <row r="766" ht="20.25" customHeight="1">
      <c r="B766" s="41"/>
      <c r="C766" s="42"/>
      <c r="D766" s="69"/>
      <c r="E766" s="44"/>
      <c r="F766" s="45"/>
      <c r="G766" s="201"/>
      <c r="H766" s="202"/>
      <c r="I766" s="203"/>
      <c r="J766" s="204"/>
      <c r="K766" s="46"/>
      <c r="L766" s="205"/>
      <c r="M766" s="206"/>
      <c r="N766" s="207"/>
      <c r="O766" s="208"/>
      <c r="P766" s="209"/>
      <c r="Q766" s="210"/>
      <c r="R766" s="211"/>
      <c r="S766" s="212"/>
      <c r="T766" s="213"/>
      <c r="U766" s="45"/>
      <c r="V766" s="49"/>
      <c r="W766" s="49"/>
      <c r="X766" s="49"/>
      <c r="Y766" s="49"/>
      <c r="Z766" s="49"/>
      <c r="AA766" s="49"/>
      <c r="AB766" s="42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42"/>
      <c r="AQ766" s="42"/>
      <c r="AR766" s="42"/>
      <c r="AS766" s="42"/>
      <c r="AT766" s="42"/>
      <c r="AU766" s="42"/>
      <c r="AV766" s="214"/>
      <c r="AW766" s="214"/>
      <c r="AX766" s="214"/>
      <c r="AY766" s="214"/>
      <c r="AZ766" s="214"/>
      <c r="BA766" s="214"/>
      <c r="BB766" s="214"/>
      <c r="BC766" s="214"/>
    </row>
    <row r="767" ht="20.25" customHeight="1">
      <c r="B767" s="41"/>
      <c r="C767" s="42"/>
      <c r="D767" s="69"/>
      <c r="E767" s="44"/>
      <c r="F767" s="45"/>
      <c r="G767" s="201"/>
      <c r="H767" s="202"/>
      <c r="I767" s="203"/>
      <c r="J767" s="204"/>
      <c r="K767" s="46"/>
      <c r="L767" s="205"/>
      <c r="M767" s="206"/>
      <c r="N767" s="207"/>
      <c r="O767" s="208"/>
      <c r="P767" s="209"/>
      <c r="Q767" s="210"/>
      <c r="R767" s="211"/>
      <c r="S767" s="212"/>
      <c r="T767" s="213"/>
      <c r="U767" s="45"/>
      <c r="V767" s="49"/>
      <c r="W767" s="49"/>
      <c r="X767" s="49"/>
      <c r="Y767" s="49"/>
      <c r="Z767" s="49"/>
      <c r="AA767" s="49"/>
      <c r="AB767" s="42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42"/>
      <c r="AQ767" s="42"/>
      <c r="AR767" s="42"/>
      <c r="AS767" s="42"/>
      <c r="AT767" s="42"/>
      <c r="AU767" s="42"/>
      <c r="AV767" s="214"/>
      <c r="AW767" s="214"/>
      <c r="AX767" s="214"/>
      <c r="AY767" s="214"/>
      <c r="AZ767" s="214"/>
      <c r="BA767" s="214"/>
      <c r="BB767" s="214"/>
      <c r="BC767" s="214"/>
    </row>
    <row r="768" ht="20.25" customHeight="1">
      <c r="B768" s="41"/>
      <c r="C768" s="42"/>
      <c r="D768" s="69"/>
      <c r="E768" s="44"/>
      <c r="F768" s="45"/>
      <c r="G768" s="201"/>
      <c r="H768" s="202"/>
      <c r="I768" s="203"/>
      <c r="J768" s="204"/>
      <c r="K768" s="46"/>
      <c r="L768" s="205"/>
      <c r="M768" s="206"/>
      <c r="N768" s="207"/>
      <c r="O768" s="208"/>
      <c r="P768" s="209"/>
      <c r="Q768" s="210"/>
      <c r="R768" s="211"/>
      <c r="S768" s="212"/>
      <c r="T768" s="213"/>
      <c r="U768" s="45"/>
      <c r="V768" s="49"/>
      <c r="W768" s="49"/>
      <c r="X768" s="49"/>
      <c r="Y768" s="49"/>
      <c r="Z768" s="49"/>
      <c r="AA768" s="49"/>
      <c r="AB768" s="42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42"/>
      <c r="AQ768" s="42"/>
      <c r="AR768" s="42"/>
      <c r="AS768" s="42"/>
      <c r="AT768" s="42"/>
      <c r="AU768" s="42"/>
      <c r="AV768" s="214"/>
      <c r="AW768" s="214"/>
      <c r="AX768" s="214"/>
      <c r="AY768" s="214"/>
      <c r="AZ768" s="214"/>
      <c r="BA768" s="214"/>
      <c r="BB768" s="214"/>
      <c r="BC768" s="214"/>
    </row>
    <row r="769" ht="20.25" customHeight="1">
      <c r="B769" s="41"/>
      <c r="C769" s="42"/>
      <c r="D769" s="69"/>
      <c r="E769" s="44"/>
      <c r="F769" s="45"/>
      <c r="G769" s="201"/>
      <c r="H769" s="202"/>
      <c r="I769" s="203"/>
      <c r="J769" s="204"/>
      <c r="K769" s="46"/>
      <c r="L769" s="205"/>
      <c r="M769" s="206"/>
      <c r="N769" s="207"/>
      <c r="O769" s="208"/>
      <c r="P769" s="209"/>
      <c r="Q769" s="210"/>
      <c r="R769" s="211"/>
      <c r="S769" s="212"/>
      <c r="T769" s="213"/>
      <c r="U769" s="45"/>
      <c r="V769" s="49"/>
      <c r="W769" s="49"/>
      <c r="X769" s="49"/>
      <c r="Y769" s="49"/>
      <c r="Z769" s="49"/>
      <c r="AA769" s="49"/>
      <c r="AB769" s="42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42"/>
      <c r="AQ769" s="42"/>
      <c r="AR769" s="42"/>
      <c r="AS769" s="42"/>
      <c r="AT769" s="42"/>
      <c r="AU769" s="42"/>
      <c r="AV769" s="214"/>
      <c r="AW769" s="214"/>
      <c r="AX769" s="214"/>
      <c r="AY769" s="214"/>
      <c r="AZ769" s="214"/>
      <c r="BA769" s="214"/>
      <c r="BB769" s="214"/>
      <c r="BC769" s="214"/>
    </row>
    <row r="770" ht="20.25" customHeight="1">
      <c r="B770" s="41"/>
      <c r="C770" s="42"/>
      <c r="D770" s="69"/>
      <c r="E770" s="44"/>
      <c r="F770" s="45"/>
      <c r="G770" s="201"/>
      <c r="H770" s="202"/>
      <c r="I770" s="203"/>
      <c r="J770" s="204"/>
      <c r="K770" s="46"/>
      <c r="L770" s="205"/>
      <c r="M770" s="206"/>
      <c r="N770" s="207"/>
      <c r="O770" s="208"/>
      <c r="P770" s="209"/>
      <c r="Q770" s="210"/>
      <c r="R770" s="211"/>
      <c r="S770" s="212"/>
      <c r="T770" s="213"/>
      <c r="U770" s="45"/>
      <c r="V770" s="49"/>
      <c r="W770" s="49"/>
      <c r="X770" s="49"/>
      <c r="Y770" s="49"/>
      <c r="Z770" s="49"/>
      <c r="AA770" s="49"/>
      <c r="AB770" s="42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42"/>
      <c r="AQ770" s="42"/>
      <c r="AR770" s="42"/>
      <c r="AS770" s="42"/>
      <c r="AT770" s="42"/>
      <c r="AU770" s="42"/>
      <c r="AV770" s="214"/>
      <c r="AW770" s="214"/>
      <c r="AX770" s="214"/>
      <c r="AY770" s="214"/>
      <c r="AZ770" s="214"/>
      <c r="BA770" s="214"/>
      <c r="BB770" s="214"/>
      <c r="BC770" s="214"/>
    </row>
    <row r="771" ht="20.25" customHeight="1">
      <c r="B771" s="41"/>
      <c r="C771" s="42"/>
      <c r="D771" s="69"/>
      <c r="E771" s="44"/>
      <c r="F771" s="45"/>
      <c r="G771" s="201"/>
      <c r="H771" s="202"/>
      <c r="I771" s="203"/>
      <c r="J771" s="204"/>
      <c r="K771" s="46"/>
      <c r="L771" s="205"/>
      <c r="M771" s="206"/>
      <c r="N771" s="207"/>
      <c r="O771" s="208"/>
      <c r="P771" s="209"/>
      <c r="Q771" s="210"/>
      <c r="R771" s="211"/>
      <c r="S771" s="212"/>
      <c r="T771" s="213"/>
      <c r="U771" s="45"/>
      <c r="V771" s="49"/>
      <c r="W771" s="49"/>
      <c r="X771" s="49"/>
      <c r="Y771" s="49"/>
      <c r="Z771" s="49"/>
      <c r="AA771" s="49"/>
      <c r="AB771" s="42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42"/>
      <c r="AQ771" s="42"/>
      <c r="AR771" s="42"/>
      <c r="AS771" s="42"/>
      <c r="AT771" s="42"/>
      <c r="AU771" s="42"/>
      <c r="AV771" s="214"/>
      <c r="AW771" s="214"/>
      <c r="AX771" s="214"/>
      <c r="AY771" s="214"/>
      <c r="AZ771" s="214"/>
      <c r="BA771" s="214"/>
      <c r="BB771" s="214"/>
      <c r="BC771" s="214"/>
    </row>
    <row r="772" ht="20.25" customHeight="1">
      <c r="B772" s="41"/>
      <c r="C772" s="42"/>
      <c r="D772" s="69"/>
      <c r="E772" s="44"/>
      <c r="F772" s="45"/>
      <c r="G772" s="201"/>
      <c r="H772" s="202"/>
      <c r="I772" s="203"/>
      <c r="J772" s="204"/>
      <c r="K772" s="46"/>
      <c r="L772" s="205"/>
      <c r="M772" s="206"/>
      <c r="N772" s="207"/>
      <c r="O772" s="208"/>
      <c r="P772" s="209"/>
      <c r="Q772" s="210"/>
      <c r="R772" s="211"/>
      <c r="S772" s="212"/>
      <c r="T772" s="213"/>
      <c r="U772" s="45"/>
      <c r="V772" s="49"/>
      <c r="W772" s="49"/>
      <c r="X772" s="49"/>
      <c r="Y772" s="49"/>
      <c r="Z772" s="49"/>
      <c r="AA772" s="49"/>
      <c r="AB772" s="42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42"/>
      <c r="AQ772" s="42"/>
      <c r="AR772" s="42"/>
      <c r="AS772" s="42"/>
      <c r="AT772" s="42"/>
      <c r="AU772" s="42"/>
      <c r="AV772" s="214"/>
      <c r="AW772" s="214"/>
      <c r="AX772" s="214"/>
      <c r="AY772" s="214"/>
      <c r="AZ772" s="214"/>
      <c r="BA772" s="214"/>
      <c r="BB772" s="214"/>
      <c r="BC772" s="214"/>
    </row>
    <row r="773" ht="20.25" customHeight="1">
      <c r="B773" s="41"/>
      <c r="C773" s="42"/>
      <c r="D773" s="69"/>
      <c r="E773" s="44"/>
      <c r="F773" s="45"/>
      <c r="G773" s="201"/>
      <c r="H773" s="202"/>
      <c r="I773" s="203"/>
      <c r="J773" s="204"/>
      <c r="K773" s="46"/>
      <c r="L773" s="205"/>
      <c r="M773" s="206"/>
      <c r="N773" s="207"/>
      <c r="O773" s="208"/>
      <c r="P773" s="209"/>
      <c r="Q773" s="210"/>
      <c r="R773" s="211"/>
      <c r="S773" s="212"/>
      <c r="T773" s="213"/>
      <c r="U773" s="45"/>
      <c r="V773" s="49"/>
      <c r="W773" s="49"/>
      <c r="X773" s="49"/>
      <c r="Y773" s="49"/>
      <c r="Z773" s="49"/>
      <c r="AA773" s="49"/>
      <c r="AB773" s="42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42"/>
      <c r="AQ773" s="42"/>
      <c r="AR773" s="42"/>
      <c r="AS773" s="42"/>
      <c r="AT773" s="42"/>
      <c r="AU773" s="42"/>
      <c r="AV773" s="214"/>
      <c r="AW773" s="214"/>
      <c r="AX773" s="214"/>
      <c r="AY773" s="214"/>
      <c r="AZ773" s="214"/>
      <c r="BA773" s="214"/>
      <c r="BB773" s="214"/>
      <c r="BC773" s="214"/>
    </row>
    <row r="774" ht="20.25" customHeight="1">
      <c r="B774" s="41"/>
      <c r="C774" s="42"/>
      <c r="D774" s="69"/>
      <c r="E774" s="44"/>
      <c r="F774" s="45"/>
      <c r="G774" s="201"/>
      <c r="H774" s="202"/>
      <c r="I774" s="203"/>
      <c r="J774" s="204"/>
      <c r="K774" s="46"/>
      <c r="L774" s="205"/>
      <c r="M774" s="206"/>
      <c r="N774" s="207"/>
      <c r="O774" s="208"/>
      <c r="P774" s="209"/>
      <c r="Q774" s="210"/>
      <c r="R774" s="211"/>
      <c r="S774" s="212"/>
      <c r="T774" s="213"/>
      <c r="U774" s="45"/>
      <c r="V774" s="49"/>
      <c r="W774" s="49"/>
      <c r="X774" s="49"/>
      <c r="Y774" s="49"/>
      <c r="Z774" s="49"/>
      <c r="AA774" s="49"/>
      <c r="AB774" s="42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42"/>
      <c r="AQ774" s="42"/>
      <c r="AR774" s="42"/>
      <c r="AS774" s="42"/>
      <c r="AT774" s="42"/>
      <c r="AU774" s="42"/>
      <c r="AV774" s="214"/>
      <c r="AW774" s="214"/>
      <c r="AX774" s="214"/>
      <c r="AY774" s="214"/>
      <c r="AZ774" s="214"/>
      <c r="BA774" s="214"/>
      <c r="BB774" s="214"/>
      <c r="BC774" s="214"/>
    </row>
    <row r="775" ht="20.25" customHeight="1">
      <c r="B775" s="41"/>
      <c r="C775" s="42"/>
      <c r="D775" s="69"/>
      <c r="E775" s="44"/>
      <c r="F775" s="45"/>
      <c r="G775" s="201"/>
      <c r="H775" s="202"/>
      <c r="I775" s="203"/>
      <c r="J775" s="204"/>
      <c r="K775" s="46"/>
      <c r="L775" s="205"/>
      <c r="M775" s="206"/>
      <c r="N775" s="207"/>
      <c r="O775" s="208"/>
      <c r="P775" s="209"/>
      <c r="Q775" s="210"/>
      <c r="R775" s="211"/>
      <c r="S775" s="212"/>
      <c r="T775" s="213"/>
      <c r="U775" s="45"/>
      <c r="V775" s="49"/>
      <c r="W775" s="49"/>
      <c r="X775" s="49"/>
      <c r="Y775" s="49"/>
      <c r="Z775" s="49"/>
      <c r="AA775" s="49"/>
      <c r="AB775" s="42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42"/>
      <c r="AQ775" s="42"/>
      <c r="AR775" s="42"/>
      <c r="AS775" s="42"/>
      <c r="AT775" s="42"/>
      <c r="AU775" s="42"/>
      <c r="AV775" s="214"/>
      <c r="AW775" s="214"/>
      <c r="AX775" s="214"/>
      <c r="AY775" s="214"/>
      <c r="AZ775" s="214"/>
      <c r="BA775" s="214"/>
      <c r="BB775" s="214"/>
      <c r="BC775" s="214"/>
    </row>
    <row r="776" ht="20.25" customHeight="1">
      <c r="B776" s="41"/>
      <c r="C776" s="42"/>
      <c r="D776" s="69"/>
      <c r="E776" s="44"/>
      <c r="F776" s="45"/>
      <c r="G776" s="201"/>
      <c r="H776" s="202"/>
      <c r="I776" s="203"/>
      <c r="J776" s="204"/>
      <c r="K776" s="46"/>
      <c r="L776" s="205"/>
      <c r="M776" s="206"/>
      <c r="N776" s="207"/>
      <c r="O776" s="208"/>
      <c r="P776" s="209"/>
      <c r="Q776" s="210"/>
      <c r="R776" s="211"/>
      <c r="S776" s="212"/>
      <c r="T776" s="213"/>
      <c r="U776" s="45"/>
      <c r="V776" s="49"/>
      <c r="W776" s="49"/>
      <c r="X776" s="49"/>
      <c r="Y776" s="49"/>
      <c r="Z776" s="49"/>
      <c r="AA776" s="49"/>
      <c r="AB776" s="42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42"/>
      <c r="AQ776" s="42"/>
      <c r="AR776" s="42"/>
      <c r="AS776" s="42"/>
      <c r="AT776" s="42"/>
      <c r="AU776" s="42"/>
      <c r="AV776" s="214"/>
      <c r="AW776" s="214"/>
      <c r="AX776" s="214"/>
      <c r="AY776" s="214"/>
      <c r="AZ776" s="214"/>
      <c r="BA776" s="214"/>
      <c r="BB776" s="214"/>
      <c r="BC776" s="214"/>
    </row>
    <row r="777" ht="20.25" customHeight="1">
      <c r="B777" s="41"/>
      <c r="C777" s="42"/>
      <c r="D777" s="69"/>
      <c r="E777" s="44"/>
      <c r="F777" s="45"/>
      <c r="G777" s="201"/>
      <c r="H777" s="202"/>
      <c r="I777" s="203"/>
      <c r="J777" s="204"/>
      <c r="K777" s="46"/>
      <c r="L777" s="205"/>
      <c r="M777" s="206"/>
      <c r="N777" s="207"/>
      <c r="O777" s="208"/>
      <c r="P777" s="209"/>
      <c r="Q777" s="210"/>
      <c r="R777" s="211"/>
      <c r="S777" s="212"/>
      <c r="T777" s="213"/>
      <c r="U777" s="45"/>
      <c r="V777" s="49"/>
      <c r="W777" s="49"/>
      <c r="X777" s="49"/>
      <c r="Y777" s="49"/>
      <c r="Z777" s="49"/>
      <c r="AA777" s="49"/>
      <c r="AB777" s="42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42"/>
      <c r="AQ777" s="42"/>
      <c r="AR777" s="42"/>
      <c r="AS777" s="42"/>
      <c r="AT777" s="42"/>
      <c r="AU777" s="42"/>
      <c r="AV777" s="214"/>
      <c r="AW777" s="214"/>
      <c r="AX777" s="214"/>
      <c r="AY777" s="214"/>
      <c r="AZ777" s="214"/>
      <c r="BA777" s="214"/>
      <c r="BB777" s="214"/>
      <c r="BC777" s="214"/>
    </row>
    <row r="778" ht="20.25" customHeight="1">
      <c r="B778" s="41"/>
      <c r="C778" s="42"/>
      <c r="D778" s="69"/>
      <c r="E778" s="44"/>
      <c r="F778" s="45"/>
      <c r="G778" s="201"/>
      <c r="H778" s="202"/>
      <c r="I778" s="203"/>
      <c r="J778" s="204"/>
      <c r="K778" s="46"/>
      <c r="L778" s="205"/>
      <c r="M778" s="206"/>
      <c r="N778" s="207"/>
      <c r="O778" s="208"/>
      <c r="P778" s="209"/>
      <c r="Q778" s="210"/>
      <c r="R778" s="211"/>
      <c r="S778" s="212"/>
      <c r="T778" s="213"/>
      <c r="U778" s="45"/>
      <c r="V778" s="49"/>
      <c r="W778" s="49"/>
      <c r="X778" s="49"/>
      <c r="Y778" s="49"/>
      <c r="Z778" s="49"/>
      <c r="AA778" s="49"/>
      <c r="AB778" s="42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42"/>
      <c r="AQ778" s="42"/>
      <c r="AR778" s="42"/>
      <c r="AS778" s="42"/>
      <c r="AT778" s="42"/>
      <c r="AU778" s="42"/>
      <c r="AV778" s="214"/>
      <c r="AW778" s="214"/>
      <c r="AX778" s="214"/>
      <c r="AY778" s="214"/>
      <c r="AZ778" s="214"/>
      <c r="BA778" s="214"/>
      <c r="BB778" s="214"/>
      <c r="BC778" s="214"/>
    </row>
    <row r="779" ht="20.25" customHeight="1">
      <c r="B779" s="41"/>
      <c r="C779" s="42"/>
      <c r="D779" s="69"/>
      <c r="E779" s="44"/>
      <c r="F779" s="45"/>
      <c r="G779" s="201"/>
      <c r="H779" s="202"/>
      <c r="I779" s="203"/>
      <c r="J779" s="204"/>
      <c r="K779" s="46"/>
      <c r="L779" s="205"/>
      <c r="M779" s="206"/>
      <c r="N779" s="207"/>
      <c r="O779" s="208"/>
      <c r="P779" s="209"/>
      <c r="Q779" s="210"/>
      <c r="R779" s="211"/>
      <c r="S779" s="212"/>
      <c r="T779" s="213"/>
      <c r="U779" s="45"/>
      <c r="V779" s="49"/>
      <c r="W779" s="49"/>
      <c r="X779" s="49"/>
      <c r="Y779" s="49"/>
      <c r="Z779" s="49"/>
      <c r="AA779" s="49"/>
      <c r="AB779" s="42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42"/>
      <c r="AQ779" s="42"/>
      <c r="AR779" s="42"/>
      <c r="AS779" s="42"/>
      <c r="AT779" s="42"/>
      <c r="AU779" s="42"/>
      <c r="AV779" s="214"/>
      <c r="AW779" s="214"/>
      <c r="AX779" s="214"/>
      <c r="AY779" s="214"/>
      <c r="AZ779" s="214"/>
      <c r="BA779" s="214"/>
      <c r="BB779" s="214"/>
      <c r="BC779" s="214"/>
    </row>
    <row r="780" ht="20.25" customHeight="1">
      <c r="B780" s="41"/>
      <c r="C780" s="42"/>
      <c r="D780" s="69"/>
      <c r="E780" s="44"/>
      <c r="F780" s="45"/>
      <c r="G780" s="201"/>
      <c r="H780" s="202"/>
      <c r="I780" s="203"/>
      <c r="J780" s="204"/>
      <c r="K780" s="46"/>
      <c r="L780" s="205"/>
      <c r="M780" s="206"/>
      <c r="N780" s="207"/>
      <c r="O780" s="208"/>
      <c r="P780" s="209"/>
      <c r="Q780" s="210"/>
      <c r="R780" s="211"/>
      <c r="S780" s="212"/>
      <c r="T780" s="213"/>
      <c r="U780" s="45"/>
      <c r="V780" s="49"/>
      <c r="W780" s="49"/>
      <c r="X780" s="49"/>
      <c r="Y780" s="49"/>
      <c r="Z780" s="49"/>
      <c r="AA780" s="49"/>
      <c r="AB780" s="42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42"/>
      <c r="AQ780" s="42"/>
      <c r="AR780" s="42"/>
      <c r="AS780" s="42"/>
      <c r="AT780" s="42"/>
      <c r="AU780" s="42"/>
      <c r="AV780" s="214"/>
      <c r="AW780" s="214"/>
      <c r="AX780" s="214"/>
      <c r="AY780" s="214"/>
      <c r="AZ780" s="214"/>
      <c r="BA780" s="214"/>
      <c r="BB780" s="214"/>
      <c r="BC780" s="214"/>
    </row>
    <row r="781" ht="20.25" customHeight="1">
      <c r="B781" s="41"/>
      <c r="C781" s="42"/>
      <c r="D781" s="69"/>
      <c r="E781" s="44"/>
      <c r="F781" s="45"/>
      <c r="G781" s="201"/>
      <c r="H781" s="202"/>
      <c r="I781" s="203"/>
      <c r="J781" s="204"/>
      <c r="K781" s="46"/>
      <c r="L781" s="205"/>
      <c r="M781" s="206"/>
      <c r="N781" s="207"/>
      <c r="O781" s="208"/>
      <c r="P781" s="209"/>
      <c r="Q781" s="210"/>
      <c r="R781" s="211"/>
      <c r="S781" s="212"/>
      <c r="T781" s="213"/>
      <c r="U781" s="45"/>
      <c r="V781" s="49"/>
      <c r="W781" s="49"/>
      <c r="X781" s="49"/>
      <c r="Y781" s="49"/>
      <c r="Z781" s="49"/>
      <c r="AA781" s="49"/>
      <c r="AB781" s="42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42"/>
      <c r="AQ781" s="42"/>
      <c r="AR781" s="42"/>
      <c r="AS781" s="42"/>
      <c r="AT781" s="42"/>
      <c r="AU781" s="42"/>
      <c r="AV781" s="214"/>
      <c r="AW781" s="214"/>
      <c r="AX781" s="214"/>
      <c r="AY781" s="214"/>
      <c r="AZ781" s="214"/>
      <c r="BA781" s="214"/>
      <c r="BB781" s="214"/>
      <c r="BC781" s="214"/>
    </row>
    <row r="782" ht="20.25" customHeight="1">
      <c r="B782" s="41"/>
      <c r="C782" s="42"/>
      <c r="D782" s="69"/>
      <c r="E782" s="44"/>
      <c r="F782" s="45"/>
      <c r="G782" s="201"/>
      <c r="H782" s="202"/>
      <c r="I782" s="203"/>
      <c r="J782" s="204"/>
      <c r="K782" s="46"/>
      <c r="L782" s="205"/>
      <c r="M782" s="206"/>
      <c r="N782" s="207"/>
      <c r="O782" s="208"/>
      <c r="P782" s="209"/>
      <c r="Q782" s="210"/>
      <c r="R782" s="211"/>
      <c r="S782" s="212"/>
      <c r="T782" s="213"/>
      <c r="U782" s="45"/>
      <c r="V782" s="49"/>
      <c r="W782" s="49"/>
      <c r="X782" s="49"/>
      <c r="Y782" s="49"/>
      <c r="Z782" s="49"/>
      <c r="AA782" s="49"/>
      <c r="AB782" s="42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42"/>
      <c r="AQ782" s="42"/>
      <c r="AR782" s="42"/>
      <c r="AS782" s="42"/>
      <c r="AT782" s="42"/>
      <c r="AU782" s="42"/>
      <c r="AV782" s="214"/>
      <c r="AW782" s="214"/>
      <c r="AX782" s="214"/>
      <c r="AY782" s="214"/>
      <c r="AZ782" s="214"/>
      <c r="BA782" s="214"/>
      <c r="BB782" s="214"/>
      <c r="BC782" s="214"/>
    </row>
    <row r="783" ht="20.25" customHeight="1">
      <c r="B783" s="41"/>
      <c r="C783" s="42"/>
      <c r="D783" s="69"/>
      <c r="E783" s="44"/>
      <c r="F783" s="45"/>
      <c r="G783" s="201"/>
      <c r="H783" s="202"/>
      <c r="I783" s="203"/>
      <c r="J783" s="204"/>
      <c r="K783" s="46"/>
      <c r="L783" s="205"/>
      <c r="M783" s="206"/>
      <c r="N783" s="207"/>
      <c r="O783" s="208"/>
      <c r="P783" s="209"/>
      <c r="Q783" s="210"/>
      <c r="R783" s="211"/>
      <c r="S783" s="212"/>
      <c r="T783" s="213"/>
      <c r="U783" s="45"/>
      <c r="V783" s="49"/>
      <c r="W783" s="49"/>
      <c r="X783" s="49"/>
      <c r="Y783" s="49"/>
      <c r="Z783" s="49"/>
      <c r="AA783" s="49"/>
      <c r="AB783" s="42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42"/>
      <c r="AQ783" s="42"/>
      <c r="AR783" s="42"/>
      <c r="AS783" s="42"/>
      <c r="AT783" s="42"/>
      <c r="AU783" s="42"/>
      <c r="AV783" s="214"/>
      <c r="AW783" s="214"/>
      <c r="AX783" s="214"/>
      <c r="AY783" s="214"/>
      <c r="AZ783" s="214"/>
      <c r="BA783" s="214"/>
      <c r="BB783" s="214"/>
      <c r="BC783" s="214"/>
    </row>
    <row r="784" ht="20.25" customHeight="1">
      <c r="B784" s="41"/>
      <c r="C784" s="42"/>
      <c r="D784" s="69"/>
      <c r="E784" s="44"/>
      <c r="F784" s="45"/>
      <c r="G784" s="201"/>
      <c r="H784" s="202"/>
      <c r="I784" s="203"/>
      <c r="J784" s="204"/>
      <c r="K784" s="46"/>
      <c r="L784" s="205"/>
      <c r="M784" s="206"/>
      <c r="N784" s="207"/>
      <c r="O784" s="208"/>
      <c r="P784" s="209"/>
      <c r="Q784" s="210"/>
      <c r="R784" s="211"/>
      <c r="S784" s="212"/>
      <c r="T784" s="213"/>
      <c r="U784" s="45"/>
      <c r="V784" s="49"/>
      <c r="W784" s="49"/>
      <c r="X784" s="49"/>
      <c r="Y784" s="49"/>
      <c r="Z784" s="49"/>
      <c r="AA784" s="49"/>
      <c r="AB784" s="42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42"/>
      <c r="AQ784" s="42"/>
      <c r="AR784" s="42"/>
      <c r="AS784" s="42"/>
      <c r="AT784" s="42"/>
      <c r="AU784" s="42"/>
      <c r="AV784" s="214"/>
      <c r="AW784" s="214"/>
      <c r="AX784" s="214"/>
      <c r="AY784" s="214"/>
      <c r="AZ784" s="214"/>
      <c r="BA784" s="214"/>
      <c r="BB784" s="214"/>
      <c r="BC784" s="214"/>
    </row>
    <row r="785" ht="20.25" customHeight="1">
      <c r="B785" s="41"/>
      <c r="C785" s="42"/>
      <c r="D785" s="69"/>
      <c r="E785" s="44"/>
      <c r="F785" s="45"/>
      <c r="G785" s="201"/>
      <c r="H785" s="202"/>
      <c r="I785" s="203"/>
      <c r="J785" s="204"/>
      <c r="K785" s="46"/>
      <c r="L785" s="205"/>
      <c r="M785" s="206"/>
      <c r="N785" s="207"/>
      <c r="O785" s="208"/>
      <c r="P785" s="209"/>
      <c r="Q785" s="210"/>
      <c r="R785" s="211"/>
      <c r="S785" s="212"/>
      <c r="T785" s="213"/>
      <c r="U785" s="45"/>
      <c r="V785" s="49"/>
      <c r="W785" s="49"/>
      <c r="X785" s="49"/>
      <c r="Y785" s="49"/>
      <c r="Z785" s="49"/>
      <c r="AA785" s="49"/>
      <c r="AB785" s="42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42"/>
      <c r="AQ785" s="42"/>
      <c r="AR785" s="42"/>
      <c r="AS785" s="42"/>
      <c r="AT785" s="42"/>
      <c r="AU785" s="42"/>
      <c r="AV785" s="214"/>
      <c r="AW785" s="214"/>
      <c r="AX785" s="214"/>
      <c r="AY785" s="214"/>
      <c r="AZ785" s="214"/>
      <c r="BA785" s="214"/>
      <c r="BB785" s="214"/>
      <c r="BC785" s="214"/>
    </row>
    <row r="786" ht="20.25" customHeight="1">
      <c r="B786" s="41"/>
      <c r="C786" s="42"/>
      <c r="D786" s="69"/>
      <c r="E786" s="44"/>
      <c r="F786" s="45"/>
      <c r="G786" s="201"/>
      <c r="H786" s="202"/>
      <c r="I786" s="203"/>
      <c r="J786" s="204"/>
      <c r="K786" s="46"/>
      <c r="L786" s="205"/>
      <c r="M786" s="206"/>
      <c r="N786" s="207"/>
      <c r="O786" s="208"/>
      <c r="P786" s="209"/>
      <c r="Q786" s="210"/>
      <c r="R786" s="211"/>
      <c r="S786" s="212"/>
      <c r="T786" s="213"/>
      <c r="U786" s="45"/>
      <c r="V786" s="49"/>
      <c r="W786" s="49"/>
      <c r="X786" s="49"/>
      <c r="Y786" s="49"/>
      <c r="Z786" s="49"/>
      <c r="AA786" s="49"/>
      <c r="AB786" s="42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42"/>
      <c r="AQ786" s="42"/>
      <c r="AR786" s="42"/>
      <c r="AS786" s="42"/>
      <c r="AT786" s="42"/>
      <c r="AU786" s="42"/>
      <c r="AV786" s="214"/>
      <c r="AW786" s="214"/>
      <c r="AX786" s="214"/>
      <c r="AY786" s="214"/>
      <c r="AZ786" s="214"/>
      <c r="BA786" s="214"/>
      <c r="BB786" s="214"/>
      <c r="BC786" s="214"/>
    </row>
    <row r="787" ht="20.25" customHeight="1">
      <c r="B787" s="41"/>
      <c r="C787" s="42"/>
      <c r="D787" s="69"/>
      <c r="E787" s="44"/>
      <c r="F787" s="45"/>
      <c r="G787" s="201"/>
      <c r="H787" s="202"/>
      <c r="I787" s="203"/>
      <c r="J787" s="204"/>
      <c r="K787" s="46"/>
      <c r="L787" s="205"/>
      <c r="M787" s="206"/>
      <c r="N787" s="207"/>
      <c r="O787" s="208"/>
      <c r="P787" s="209"/>
      <c r="Q787" s="210"/>
      <c r="R787" s="211"/>
      <c r="S787" s="212"/>
      <c r="T787" s="213"/>
      <c r="U787" s="45"/>
      <c r="V787" s="49"/>
      <c r="W787" s="49"/>
      <c r="X787" s="49"/>
      <c r="Y787" s="49"/>
      <c r="Z787" s="49"/>
      <c r="AA787" s="49"/>
      <c r="AB787" s="42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42"/>
      <c r="AQ787" s="42"/>
      <c r="AR787" s="42"/>
      <c r="AS787" s="42"/>
      <c r="AT787" s="42"/>
      <c r="AU787" s="42"/>
      <c r="AV787" s="214"/>
      <c r="AW787" s="214"/>
      <c r="AX787" s="214"/>
      <c r="AY787" s="214"/>
      <c r="AZ787" s="214"/>
      <c r="BA787" s="214"/>
      <c r="BB787" s="214"/>
      <c r="BC787" s="214"/>
    </row>
    <row r="788" ht="20.25" customHeight="1">
      <c r="B788" s="41"/>
      <c r="C788" s="42"/>
      <c r="D788" s="69"/>
      <c r="E788" s="44"/>
      <c r="F788" s="45"/>
      <c r="G788" s="201"/>
      <c r="H788" s="202"/>
      <c r="I788" s="203"/>
      <c r="J788" s="204"/>
      <c r="K788" s="46"/>
      <c r="L788" s="205"/>
      <c r="M788" s="206"/>
      <c r="N788" s="207"/>
      <c r="O788" s="208"/>
      <c r="P788" s="209"/>
      <c r="Q788" s="210"/>
      <c r="R788" s="211"/>
      <c r="S788" s="212"/>
      <c r="T788" s="213"/>
      <c r="U788" s="45"/>
      <c r="V788" s="49"/>
      <c r="W788" s="49"/>
      <c r="X788" s="49"/>
      <c r="Y788" s="49"/>
      <c r="Z788" s="49"/>
      <c r="AA788" s="49"/>
      <c r="AB788" s="42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42"/>
      <c r="AQ788" s="42"/>
      <c r="AR788" s="42"/>
      <c r="AS788" s="42"/>
      <c r="AT788" s="42"/>
      <c r="AU788" s="42"/>
      <c r="AV788" s="214"/>
      <c r="AW788" s="214"/>
      <c r="AX788" s="214"/>
      <c r="AY788" s="214"/>
      <c r="AZ788" s="214"/>
      <c r="BA788" s="214"/>
      <c r="BB788" s="214"/>
      <c r="BC788" s="214"/>
    </row>
    <row r="789" ht="20.25" customHeight="1">
      <c r="B789" s="41"/>
      <c r="C789" s="42"/>
      <c r="D789" s="69"/>
      <c r="E789" s="44"/>
      <c r="F789" s="45"/>
      <c r="G789" s="201"/>
      <c r="H789" s="202"/>
      <c r="I789" s="203"/>
      <c r="J789" s="204"/>
      <c r="K789" s="46"/>
      <c r="L789" s="205"/>
      <c r="M789" s="206"/>
      <c r="N789" s="207"/>
      <c r="O789" s="208"/>
      <c r="P789" s="209"/>
      <c r="Q789" s="210"/>
      <c r="R789" s="211"/>
      <c r="S789" s="212"/>
      <c r="T789" s="213"/>
      <c r="U789" s="45"/>
      <c r="V789" s="49"/>
      <c r="W789" s="49"/>
      <c r="X789" s="49"/>
      <c r="Y789" s="49"/>
      <c r="Z789" s="49"/>
      <c r="AA789" s="49"/>
      <c r="AB789" s="42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42"/>
      <c r="AQ789" s="42"/>
      <c r="AR789" s="42"/>
      <c r="AS789" s="42"/>
      <c r="AT789" s="42"/>
      <c r="AU789" s="42"/>
      <c r="AV789" s="214"/>
      <c r="AW789" s="214"/>
      <c r="AX789" s="214"/>
      <c r="AY789" s="214"/>
      <c r="AZ789" s="214"/>
      <c r="BA789" s="214"/>
      <c r="BB789" s="214"/>
      <c r="BC789" s="214"/>
    </row>
    <row r="790" ht="20.25" customHeight="1">
      <c r="B790" s="41"/>
      <c r="C790" s="42"/>
      <c r="D790" s="69"/>
      <c r="E790" s="44"/>
      <c r="F790" s="45"/>
      <c r="G790" s="201"/>
      <c r="H790" s="202"/>
      <c r="I790" s="203"/>
      <c r="J790" s="204"/>
      <c r="K790" s="46"/>
      <c r="L790" s="205"/>
      <c r="M790" s="206"/>
      <c r="N790" s="207"/>
      <c r="O790" s="208"/>
      <c r="P790" s="209"/>
      <c r="Q790" s="210"/>
      <c r="R790" s="211"/>
      <c r="S790" s="212"/>
      <c r="T790" s="213"/>
      <c r="U790" s="45"/>
      <c r="V790" s="49"/>
      <c r="W790" s="49"/>
      <c r="X790" s="49"/>
      <c r="Y790" s="49"/>
      <c r="Z790" s="49"/>
      <c r="AA790" s="49"/>
      <c r="AB790" s="42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42"/>
      <c r="AQ790" s="42"/>
      <c r="AR790" s="42"/>
      <c r="AS790" s="42"/>
      <c r="AT790" s="42"/>
      <c r="AU790" s="42"/>
      <c r="AV790" s="214"/>
      <c r="AW790" s="214"/>
      <c r="AX790" s="214"/>
      <c r="AY790" s="214"/>
      <c r="AZ790" s="214"/>
      <c r="BA790" s="214"/>
      <c r="BB790" s="214"/>
      <c r="BC790" s="214"/>
    </row>
    <row r="791" ht="20.25" customHeight="1">
      <c r="B791" s="41"/>
      <c r="C791" s="42"/>
      <c r="D791" s="69"/>
      <c r="E791" s="44"/>
      <c r="F791" s="45"/>
      <c r="G791" s="201"/>
      <c r="H791" s="202"/>
      <c r="I791" s="203"/>
      <c r="J791" s="204"/>
      <c r="K791" s="46"/>
      <c r="L791" s="205"/>
      <c r="M791" s="206"/>
      <c r="N791" s="207"/>
      <c r="O791" s="208"/>
      <c r="P791" s="209"/>
      <c r="Q791" s="210"/>
      <c r="R791" s="211"/>
      <c r="S791" s="212"/>
      <c r="T791" s="213"/>
      <c r="U791" s="45"/>
      <c r="V791" s="49"/>
      <c r="W791" s="49"/>
      <c r="X791" s="49"/>
      <c r="Y791" s="49"/>
      <c r="Z791" s="49"/>
      <c r="AA791" s="49"/>
      <c r="AB791" s="42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42"/>
      <c r="AQ791" s="42"/>
      <c r="AR791" s="42"/>
      <c r="AS791" s="42"/>
      <c r="AT791" s="42"/>
      <c r="AU791" s="42"/>
      <c r="AV791" s="214"/>
      <c r="AW791" s="214"/>
      <c r="AX791" s="214"/>
      <c r="AY791" s="214"/>
      <c r="AZ791" s="214"/>
      <c r="BA791" s="214"/>
      <c r="BB791" s="214"/>
      <c r="BC791" s="214"/>
    </row>
    <row r="792" ht="20.25" customHeight="1">
      <c r="B792" s="41"/>
      <c r="C792" s="42"/>
      <c r="D792" s="69"/>
      <c r="E792" s="44"/>
      <c r="F792" s="45"/>
      <c r="G792" s="201"/>
      <c r="H792" s="202"/>
      <c r="I792" s="203"/>
      <c r="J792" s="204"/>
      <c r="K792" s="46"/>
      <c r="L792" s="205"/>
      <c r="M792" s="206"/>
      <c r="N792" s="207"/>
      <c r="O792" s="208"/>
      <c r="P792" s="209"/>
      <c r="Q792" s="210"/>
      <c r="R792" s="211"/>
      <c r="S792" s="212"/>
      <c r="T792" s="213"/>
      <c r="U792" s="45"/>
      <c r="V792" s="49"/>
      <c r="W792" s="49"/>
      <c r="X792" s="49"/>
      <c r="Y792" s="49"/>
      <c r="Z792" s="49"/>
      <c r="AA792" s="49"/>
      <c r="AB792" s="42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42"/>
      <c r="AQ792" s="42"/>
      <c r="AR792" s="42"/>
      <c r="AS792" s="42"/>
      <c r="AT792" s="42"/>
      <c r="AU792" s="42"/>
      <c r="AV792" s="214"/>
      <c r="AW792" s="214"/>
      <c r="AX792" s="214"/>
      <c r="AY792" s="214"/>
      <c r="AZ792" s="214"/>
      <c r="BA792" s="214"/>
      <c r="BB792" s="214"/>
      <c r="BC792" s="214"/>
    </row>
    <row r="793" ht="20.25" customHeight="1">
      <c r="B793" s="41"/>
      <c r="C793" s="42"/>
      <c r="D793" s="69"/>
      <c r="E793" s="44"/>
      <c r="F793" s="45"/>
      <c r="G793" s="201"/>
      <c r="H793" s="202"/>
      <c r="I793" s="203"/>
      <c r="J793" s="204"/>
      <c r="K793" s="46"/>
      <c r="L793" s="205"/>
      <c r="M793" s="206"/>
      <c r="N793" s="207"/>
      <c r="O793" s="208"/>
      <c r="P793" s="209"/>
      <c r="Q793" s="210"/>
      <c r="R793" s="211"/>
      <c r="S793" s="212"/>
      <c r="T793" s="213"/>
      <c r="U793" s="45"/>
      <c r="V793" s="49"/>
      <c r="W793" s="49"/>
      <c r="X793" s="49"/>
      <c r="Y793" s="49"/>
      <c r="Z793" s="49"/>
      <c r="AA793" s="49"/>
      <c r="AB793" s="42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42"/>
      <c r="AQ793" s="42"/>
      <c r="AR793" s="42"/>
      <c r="AS793" s="42"/>
      <c r="AT793" s="42"/>
      <c r="AU793" s="42"/>
      <c r="AV793" s="214"/>
      <c r="AW793" s="214"/>
      <c r="AX793" s="214"/>
      <c r="AY793" s="214"/>
      <c r="AZ793" s="214"/>
      <c r="BA793" s="214"/>
      <c r="BB793" s="214"/>
      <c r="BC793" s="214"/>
    </row>
    <row r="794" ht="20.25" customHeight="1">
      <c r="B794" s="41"/>
      <c r="C794" s="42"/>
      <c r="D794" s="69"/>
      <c r="E794" s="44"/>
      <c r="F794" s="45"/>
      <c r="G794" s="201"/>
      <c r="H794" s="202"/>
      <c r="I794" s="203"/>
      <c r="J794" s="204"/>
      <c r="K794" s="46"/>
      <c r="L794" s="205"/>
      <c r="M794" s="206"/>
      <c r="N794" s="207"/>
      <c r="O794" s="208"/>
      <c r="P794" s="209"/>
      <c r="Q794" s="210"/>
      <c r="R794" s="211"/>
      <c r="S794" s="212"/>
      <c r="T794" s="213"/>
      <c r="U794" s="45"/>
      <c r="V794" s="49"/>
      <c r="W794" s="49"/>
      <c r="X794" s="49"/>
      <c r="Y794" s="49"/>
      <c r="Z794" s="49"/>
      <c r="AA794" s="49"/>
      <c r="AB794" s="42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42"/>
      <c r="AQ794" s="42"/>
      <c r="AR794" s="42"/>
      <c r="AS794" s="42"/>
      <c r="AT794" s="42"/>
      <c r="AU794" s="42"/>
      <c r="AV794" s="214"/>
      <c r="AW794" s="214"/>
      <c r="AX794" s="214"/>
      <c r="AY794" s="214"/>
      <c r="AZ794" s="214"/>
      <c r="BA794" s="214"/>
      <c r="BB794" s="214"/>
      <c r="BC794" s="214"/>
    </row>
    <row r="795" ht="20.25" customHeight="1">
      <c r="B795" s="41"/>
      <c r="C795" s="42"/>
      <c r="D795" s="69"/>
      <c r="E795" s="44"/>
      <c r="F795" s="45"/>
      <c r="G795" s="201"/>
      <c r="H795" s="202"/>
      <c r="I795" s="203"/>
      <c r="J795" s="204"/>
      <c r="K795" s="46"/>
      <c r="L795" s="205"/>
      <c r="M795" s="206"/>
      <c r="N795" s="207"/>
      <c r="O795" s="208"/>
      <c r="P795" s="209"/>
      <c r="Q795" s="210"/>
      <c r="R795" s="211"/>
      <c r="S795" s="212"/>
      <c r="T795" s="213"/>
      <c r="U795" s="45"/>
      <c r="V795" s="49"/>
      <c r="W795" s="49"/>
      <c r="X795" s="49"/>
      <c r="Y795" s="49"/>
      <c r="Z795" s="49"/>
      <c r="AA795" s="49"/>
      <c r="AB795" s="42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42"/>
      <c r="AQ795" s="42"/>
      <c r="AR795" s="42"/>
      <c r="AS795" s="42"/>
      <c r="AT795" s="42"/>
      <c r="AU795" s="42"/>
      <c r="AV795" s="214"/>
      <c r="AW795" s="214"/>
      <c r="AX795" s="214"/>
      <c r="AY795" s="214"/>
      <c r="AZ795" s="214"/>
      <c r="BA795" s="214"/>
      <c r="BB795" s="214"/>
      <c r="BC795" s="214"/>
    </row>
    <row r="796" ht="20.25" customHeight="1">
      <c r="B796" s="41"/>
      <c r="C796" s="42"/>
      <c r="D796" s="69"/>
      <c r="E796" s="44"/>
      <c r="F796" s="45"/>
      <c r="G796" s="201"/>
      <c r="H796" s="202"/>
      <c r="I796" s="203"/>
      <c r="J796" s="204"/>
      <c r="K796" s="46"/>
      <c r="L796" s="205"/>
      <c r="M796" s="206"/>
      <c r="N796" s="207"/>
      <c r="O796" s="208"/>
      <c r="P796" s="209"/>
      <c r="Q796" s="210"/>
      <c r="R796" s="211"/>
      <c r="S796" s="212"/>
      <c r="T796" s="213"/>
      <c r="U796" s="45"/>
      <c r="V796" s="49"/>
      <c r="W796" s="49"/>
      <c r="X796" s="49"/>
      <c r="Y796" s="49"/>
      <c r="Z796" s="49"/>
      <c r="AA796" s="49"/>
      <c r="AB796" s="42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42"/>
      <c r="AQ796" s="42"/>
      <c r="AR796" s="42"/>
      <c r="AS796" s="42"/>
      <c r="AT796" s="42"/>
      <c r="AU796" s="42"/>
      <c r="AV796" s="214"/>
      <c r="AW796" s="214"/>
      <c r="AX796" s="214"/>
      <c r="AY796" s="214"/>
      <c r="AZ796" s="214"/>
      <c r="BA796" s="214"/>
      <c r="BB796" s="214"/>
      <c r="BC796" s="214"/>
    </row>
    <row r="797" ht="20.25" customHeight="1">
      <c r="B797" s="41"/>
      <c r="C797" s="42"/>
      <c r="D797" s="69"/>
      <c r="E797" s="44"/>
      <c r="F797" s="45"/>
      <c r="G797" s="201"/>
      <c r="H797" s="202"/>
      <c r="I797" s="203"/>
      <c r="J797" s="204"/>
      <c r="K797" s="46"/>
      <c r="L797" s="205"/>
      <c r="M797" s="206"/>
      <c r="N797" s="207"/>
      <c r="O797" s="208"/>
      <c r="P797" s="209"/>
      <c r="Q797" s="210"/>
      <c r="R797" s="211"/>
      <c r="S797" s="212"/>
      <c r="T797" s="213"/>
      <c r="U797" s="45"/>
      <c r="V797" s="49"/>
      <c r="W797" s="49"/>
      <c r="X797" s="49"/>
      <c r="Y797" s="49"/>
      <c r="Z797" s="49"/>
      <c r="AA797" s="49"/>
      <c r="AB797" s="42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42"/>
      <c r="AQ797" s="42"/>
      <c r="AR797" s="42"/>
      <c r="AS797" s="42"/>
      <c r="AT797" s="42"/>
      <c r="AU797" s="42"/>
      <c r="AV797" s="214"/>
      <c r="AW797" s="214"/>
      <c r="AX797" s="214"/>
      <c r="AY797" s="214"/>
      <c r="AZ797" s="214"/>
      <c r="BA797" s="214"/>
      <c r="BB797" s="214"/>
      <c r="BC797" s="214"/>
    </row>
    <row r="798" ht="20.25" customHeight="1">
      <c r="B798" s="41"/>
      <c r="C798" s="42"/>
      <c r="D798" s="69"/>
      <c r="E798" s="44"/>
      <c r="F798" s="45"/>
      <c r="G798" s="201"/>
      <c r="H798" s="202"/>
      <c r="I798" s="203"/>
      <c r="J798" s="204"/>
      <c r="K798" s="46"/>
      <c r="L798" s="205"/>
      <c r="M798" s="206"/>
      <c r="N798" s="207"/>
      <c r="O798" s="208"/>
      <c r="P798" s="209"/>
      <c r="Q798" s="210"/>
      <c r="R798" s="211"/>
      <c r="S798" s="212"/>
      <c r="T798" s="213"/>
      <c r="U798" s="45"/>
      <c r="V798" s="49"/>
      <c r="W798" s="49"/>
      <c r="X798" s="49"/>
      <c r="Y798" s="49"/>
      <c r="Z798" s="49"/>
      <c r="AA798" s="49"/>
      <c r="AB798" s="42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42"/>
      <c r="AQ798" s="42"/>
      <c r="AR798" s="42"/>
      <c r="AS798" s="42"/>
      <c r="AT798" s="42"/>
      <c r="AU798" s="42"/>
      <c r="AV798" s="214"/>
      <c r="AW798" s="214"/>
      <c r="AX798" s="214"/>
      <c r="AY798" s="214"/>
      <c r="AZ798" s="214"/>
      <c r="BA798" s="214"/>
      <c r="BB798" s="214"/>
      <c r="BC798" s="214"/>
    </row>
    <row r="799" ht="20.25" customHeight="1">
      <c r="B799" s="41"/>
      <c r="C799" s="42"/>
      <c r="D799" s="69"/>
      <c r="E799" s="44"/>
      <c r="F799" s="45"/>
      <c r="G799" s="201"/>
      <c r="H799" s="202"/>
      <c r="I799" s="203"/>
      <c r="J799" s="204"/>
      <c r="K799" s="46"/>
      <c r="L799" s="205"/>
      <c r="M799" s="206"/>
      <c r="N799" s="207"/>
      <c r="O799" s="208"/>
      <c r="P799" s="209"/>
      <c r="Q799" s="210"/>
      <c r="R799" s="211"/>
      <c r="S799" s="212"/>
      <c r="T799" s="213"/>
      <c r="U799" s="45"/>
      <c r="V799" s="49"/>
      <c r="W799" s="49"/>
      <c r="X799" s="49"/>
      <c r="Y799" s="49"/>
      <c r="Z799" s="49"/>
      <c r="AA799" s="49"/>
      <c r="AB799" s="42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42"/>
      <c r="AQ799" s="42"/>
      <c r="AR799" s="42"/>
      <c r="AS799" s="42"/>
      <c r="AT799" s="42"/>
      <c r="AU799" s="42"/>
      <c r="AV799" s="214"/>
      <c r="AW799" s="214"/>
      <c r="AX799" s="214"/>
      <c r="AY799" s="214"/>
      <c r="AZ799" s="214"/>
      <c r="BA799" s="214"/>
      <c r="BB799" s="214"/>
      <c r="BC799" s="214"/>
    </row>
    <row r="800" ht="20.25" customHeight="1">
      <c r="B800" s="41"/>
      <c r="C800" s="42"/>
      <c r="D800" s="69"/>
      <c r="E800" s="44"/>
      <c r="F800" s="45"/>
      <c r="G800" s="201"/>
      <c r="H800" s="202"/>
      <c r="I800" s="203"/>
      <c r="J800" s="204"/>
      <c r="K800" s="46"/>
      <c r="L800" s="205"/>
      <c r="M800" s="206"/>
      <c r="N800" s="207"/>
      <c r="O800" s="208"/>
      <c r="P800" s="209"/>
      <c r="Q800" s="210"/>
      <c r="R800" s="211"/>
      <c r="S800" s="212"/>
      <c r="T800" s="213"/>
      <c r="U800" s="45"/>
      <c r="V800" s="49"/>
      <c r="W800" s="49"/>
      <c r="X800" s="49"/>
      <c r="Y800" s="49"/>
      <c r="Z800" s="49"/>
      <c r="AA800" s="49"/>
      <c r="AB800" s="42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42"/>
      <c r="AQ800" s="42"/>
      <c r="AR800" s="42"/>
      <c r="AS800" s="42"/>
      <c r="AT800" s="42"/>
      <c r="AU800" s="42"/>
      <c r="AV800" s="214"/>
      <c r="AW800" s="214"/>
      <c r="AX800" s="214"/>
      <c r="AY800" s="214"/>
      <c r="AZ800" s="214"/>
      <c r="BA800" s="214"/>
      <c r="BB800" s="214"/>
      <c r="BC800" s="214"/>
    </row>
    <row r="801" ht="20.25" customHeight="1">
      <c r="B801" s="41"/>
      <c r="C801" s="42"/>
      <c r="D801" s="69"/>
      <c r="E801" s="44"/>
      <c r="F801" s="45"/>
      <c r="G801" s="201"/>
      <c r="H801" s="202"/>
      <c r="I801" s="203"/>
      <c r="J801" s="204"/>
      <c r="K801" s="46"/>
      <c r="L801" s="205"/>
      <c r="M801" s="206"/>
      <c r="N801" s="207"/>
      <c r="O801" s="208"/>
      <c r="P801" s="209"/>
      <c r="Q801" s="210"/>
      <c r="R801" s="211"/>
      <c r="S801" s="212"/>
      <c r="T801" s="213"/>
      <c r="U801" s="45"/>
      <c r="V801" s="49"/>
      <c r="W801" s="49"/>
      <c r="X801" s="49"/>
      <c r="Y801" s="49"/>
      <c r="Z801" s="49"/>
      <c r="AA801" s="49"/>
      <c r="AB801" s="42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42"/>
      <c r="AQ801" s="42"/>
      <c r="AR801" s="42"/>
      <c r="AS801" s="42"/>
      <c r="AT801" s="42"/>
      <c r="AU801" s="42"/>
      <c r="AV801" s="214"/>
      <c r="AW801" s="214"/>
      <c r="AX801" s="214"/>
      <c r="AY801" s="214"/>
      <c r="AZ801" s="214"/>
      <c r="BA801" s="214"/>
      <c r="BB801" s="214"/>
      <c r="BC801" s="214"/>
    </row>
    <row r="802" ht="20.25" customHeight="1">
      <c r="B802" s="41"/>
      <c r="C802" s="42"/>
      <c r="D802" s="69"/>
      <c r="E802" s="44"/>
      <c r="F802" s="45"/>
      <c r="G802" s="201"/>
      <c r="H802" s="202"/>
      <c r="I802" s="203"/>
      <c r="J802" s="204"/>
      <c r="K802" s="46"/>
      <c r="L802" s="205"/>
      <c r="M802" s="206"/>
      <c r="N802" s="207"/>
      <c r="O802" s="208"/>
      <c r="P802" s="209"/>
      <c r="Q802" s="210"/>
      <c r="R802" s="211"/>
      <c r="S802" s="212"/>
      <c r="T802" s="213"/>
      <c r="U802" s="45"/>
      <c r="V802" s="49"/>
      <c r="W802" s="49"/>
      <c r="X802" s="49"/>
      <c r="Y802" s="49"/>
      <c r="Z802" s="49"/>
      <c r="AA802" s="49"/>
      <c r="AB802" s="42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42"/>
      <c r="AQ802" s="42"/>
      <c r="AR802" s="42"/>
      <c r="AS802" s="42"/>
      <c r="AT802" s="42"/>
      <c r="AU802" s="42"/>
      <c r="AV802" s="214"/>
      <c r="AW802" s="214"/>
      <c r="AX802" s="214"/>
      <c r="AY802" s="214"/>
      <c r="AZ802" s="214"/>
      <c r="BA802" s="214"/>
      <c r="BB802" s="214"/>
      <c r="BC802" s="214"/>
    </row>
    <row r="803" ht="20.25" customHeight="1">
      <c r="B803" s="41"/>
      <c r="C803" s="42"/>
      <c r="D803" s="69"/>
      <c r="E803" s="44"/>
      <c r="F803" s="45"/>
      <c r="G803" s="201"/>
      <c r="H803" s="202"/>
      <c r="I803" s="203"/>
      <c r="J803" s="204"/>
      <c r="K803" s="46"/>
      <c r="L803" s="205"/>
      <c r="M803" s="206"/>
      <c r="N803" s="207"/>
      <c r="O803" s="208"/>
      <c r="P803" s="209"/>
      <c r="Q803" s="210"/>
      <c r="R803" s="211"/>
      <c r="S803" s="212"/>
      <c r="T803" s="213"/>
      <c r="U803" s="45"/>
      <c r="V803" s="49"/>
      <c r="W803" s="49"/>
      <c r="X803" s="49"/>
      <c r="Y803" s="49"/>
      <c r="Z803" s="49"/>
      <c r="AA803" s="49"/>
      <c r="AB803" s="42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42"/>
      <c r="AQ803" s="42"/>
      <c r="AR803" s="42"/>
      <c r="AS803" s="42"/>
      <c r="AT803" s="42"/>
      <c r="AU803" s="42"/>
      <c r="AV803" s="214"/>
      <c r="AW803" s="214"/>
      <c r="AX803" s="214"/>
      <c r="AY803" s="214"/>
      <c r="AZ803" s="214"/>
      <c r="BA803" s="214"/>
      <c r="BB803" s="214"/>
      <c r="BC803" s="214"/>
    </row>
    <row r="804" ht="20.25" customHeight="1">
      <c r="B804" s="41"/>
      <c r="C804" s="42"/>
      <c r="D804" s="69"/>
      <c r="E804" s="44"/>
      <c r="F804" s="45"/>
      <c r="G804" s="201"/>
      <c r="H804" s="202"/>
      <c r="I804" s="203"/>
      <c r="J804" s="204"/>
      <c r="K804" s="46"/>
      <c r="L804" s="205"/>
      <c r="M804" s="206"/>
      <c r="N804" s="207"/>
      <c r="O804" s="208"/>
      <c r="P804" s="209"/>
      <c r="Q804" s="210"/>
      <c r="R804" s="211"/>
      <c r="S804" s="212"/>
      <c r="T804" s="213"/>
      <c r="U804" s="45"/>
      <c r="V804" s="49"/>
      <c r="W804" s="49"/>
      <c r="X804" s="49"/>
      <c r="Y804" s="49"/>
      <c r="Z804" s="49"/>
      <c r="AA804" s="49"/>
      <c r="AB804" s="42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42"/>
      <c r="AQ804" s="42"/>
      <c r="AR804" s="42"/>
      <c r="AS804" s="42"/>
      <c r="AT804" s="42"/>
      <c r="AU804" s="42"/>
      <c r="AV804" s="214"/>
      <c r="AW804" s="214"/>
      <c r="AX804" s="214"/>
      <c r="AY804" s="214"/>
      <c r="AZ804" s="214"/>
      <c r="BA804" s="214"/>
      <c r="BB804" s="214"/>
      <c r="BC804" s="214"/>
    </row>
    <row r="805" ht="20.25" customHeight="1">
      <c r="B805" s="41"/>
      <c r="C805" s="42"/>
      <c r="D805" s="69"/>
      <c r="E805" s="44"/>
      <c r="F805" s="45"/>
      <c r="G805" s="201"/>
      <c r="H805" s="202"/>
      <c r="I805" s="203"/>
      <c r="J805" s="204"/>
      <c r="K805" s="46"/>
      <c r="L805" s="205"/>
      <c r="M805" s="206"/>
      <c r="N805" s="207"/>
      <c r="O805" s="208"/>
      <c r="P805" s="209"/>
      <c r="Q805" s="210"/>
      <c r="R805" s="211"/>
      <c r="S805" s="212"/>
      <c r="T805" s="213"/>
      <c r="U805" s="45"/>
      <c r="V805" s="49"/>
      <c r="W805" s="49"/>
      <c r="X805" s="49"/>
      <c r="Y805" s="49"/>
      <c r="Z805" s="49"/>
      <c r="AA805" s="49"/>
      <c r="AB805" s="42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42"/>
      <c r="AQ805" s="42"/>
      <c r="AR805" s="42"/>
      <c r="AS805" s="42"/>
      <c r="AT805" s="42"/>
      <c r="AU805" s="42"/>
      <c r="AV805" s="214"/>
      <c r="AW805" s="214"/>
      <c r="AX805" s="214"/>
      <c r="AY805" s="214"/>
      <c r="AZ805" s="214"/>
      <c r="BA805" s="214"/>
      <c r="BB805" s="214"/>
      <c r="BC805" s="214"/>
    </row>
    <row r="806" ht="20.25" customHeight="1">
      <c r="B806" s="41"/>
      <c r="C806" s="42"/>
      <c r="D806" s="69"/>
      <c r="E806" s="44"/>
      <c r="F806" s="45"/>
      <c r="G806" s="201"/>
      <c r="H806" s="202"/>
      <c r="I806" s="203"/>
      <c r="J806" s="204"/>
      <c r="K806" s="46"/>
      <c r="L806" s="205"/>
      <c r="M806" s="206"/>
      <c r="N806" s="207"/>
      <c r="O806" s="208"/>
      <c r="P806" s="209"/>
      <c r="Q806" s="210"/>
      <c r="R806" s="211"/>
      <c r="S806" s="212"/>
      <c r="T806" s="213"/>
      <c r="U806" s="45"/>
      <c r="V806" s="49"/>
      <c r="W806" s="49"/>
      <c r="X806" s="49"/>
      <c r="Y806" s="49"/>
      <c r="Z806" s="49"/>
      <c r="AA806" s="49"/>
      <c r="AB806" s="42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42"/>
      <c r="AQ806" s="42"/>
      <c r="AR806" s="42"/>
      <c r="AS806" s="42"/>
      <c r="AT806" s="42"/>
      <c r="AU806" s="42"/>
      <c r="AV806" s="214"/>
      <c r="AW806" s="214"/>
      <c r="AX806" s="214"/>
      <c r="AY806" s="214"/>
      <c r="AZ806" s="214"/>
      <c r="BA806" s="214"/>
      <c r="BB806" s="214"/>
      <c r="BC806" s="214"/>
    </row>
    <row r="807" ht="20.25" customHeight="1">
      <c r="B807" s="41"/>
      <c r="C807" s="42"/>
      <c r="D807" s="69"/>
      <c r="E807" s="44"/>
      <c r="F807" s="45"/>
      <c r="G807" s="201"/>
      <c r="H807" s="202"/>
      <c r="I807" s="203"/>
      <c r="J807" s="204"/>
      <c r="K807" s="46"/>
      <c r="L807" s="205"/>
      <c r="M807" s="206"/>
      <c r="N807" s="207"/>
      <c r="O807" s="208"/>
      <c r="P807" s="209"/>
      <c r="Q807" s="210"/>
      <c r="R807" s="211"/>
      <c r="S807" s="212"/>
      <c r="T807" s="213"/>
      <c r="U807" s="45"/>
      <c r="V807" s="49"/>
      <c r="W807" s="49"/>
      <c r="X807" s="49"/>
      <c r="Y807" s="49"/>
      <c r="Z807" s="49"/>
      <c r="AA807" s="49"/>
      <c r="AB807" s="42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42"/>
      <c r="AQ807" s="42"/>
      <c r="AR807" s="42"/>
      <c r="AS807" s="42"/>
      <c r="AT807" s="42"/>
      <c r="AU807" s="42"/>
      <c r="AV807" s="214"/>
      <c r="AW807" s="214"/>
      <c r="AX807" s="214"/>
      <c r="AY807" s="214"/>
      <c r="AZ807" s="214"/>
      <c r="BA807" s="214"/>
      <c r="BB807" s="214"/>
      <c r="BC807" s="214"/>
    </row>
    <row r="808" ht="20.25" customHeight="1">
      <c r="B808" s="41"/>
      <c r="C808" s="42"/>
      <c r="D808" s="69"/>
      <c r="E808" s="44"/>
      <c r="F808" s="45"/>
      <c r="G808" s="201"/>
      <c r="H808" s="202"/>
      <c r="I808" s="203"/>
      <c r="J808" s="204"/>
      <c r="K808" s="46"/>
      <c r="L808" s="205"/>
      <c r="M808" s="206"/>
      <c r="N808" s="207"/>
      <c r="O808" s="208"/>
      <c r="P808" s="209"/>
      <c r="Q808" s="210"/>
      <c r="R808" s="211"/>
      <c r="S808" s="212"/>
      <c r="T808" s="213"/>
      <c r="U808" s="45"/>
      <c r="V808" s="49"/>
      <c r="W808" s="49"/>
      <c r="X808" s="49"/>
      <c r="Y808" s="49"/>
      <c r="Z808" s="49"/>
      <c r="AA808" s="49"/>
      <c r="AB808" s="42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42"/>
      <c r="AQ808" s="42"/>
      <c r="AR808" s="42"/>
      <c r="AS808" s="42"/>
      <c r="AT808" s="42"/>
      <c r="AU808" s="42"/>
      <c r="AV808" s="214"/>
      <c r="AW808" s="214"/>
      <c r="AX808" s="214"/>
      <c r="AY808" s="214"/>
      <c r="AZ808" s="214"/>
      <c r="BA808" s="214"/>
      <c r="BB808" s="214"/>
      <c r="BC808" s="214"/>
    </row>
    <row r="809" ht="20.25" customHeight="1">
      <c r="B809" s="41"/>
      <c r="C809" s="42"/>
      <c r="D809" s="69"/>
      <c r="E809" s="44"/>
      <c r="F809" s="45"/>
      <c r="G809" s="201"/>
      <c r="H809" s="202"/>
      <c r="I809" s="203"/>
      <c r="J809" s="204"/>
      <c r="K809" s="46"/>
      <c r="L809" s="205"/>
      <c r="M809" s="206"/>
      <c r="N809" s="207"/>
      <c r="O809" s="208"/>
      <c r="P809" s="209"/>
      <c r="Q809" s="210"/>
      <c r="R809" s="211"/>
      <c r="S809" s="212"/>
      <c r="T809" s="213"/>
      <c r="U809" s="45"/>
      <c r="V809" s="49"/>
      <c r="W809" s="49"/>
      <c r="X809" s="49"/>
      <c r="Y809" s="49"/>
      <c r="Z809" s="49"/>
      <c r="AA809" s="49"/>
      <c r="AB809" s="42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42"/>
      <c r="AQ809" s="42"/>
      <c r="AR809" s="42"/>
      <c r="AS809" s="42"/>
      <c r="AT809" s="42"/>
      <c r="AU809" s="42"/>
      <c r="AV809" s="214"/>
      <c r="AW809" s="214"/>
      <c r="AX809" s="214"/>
      <c r="AY809" s="214"/>
      <c r="AZ809" s="214"/>
      <c r="BA809" s="214"/>
      <c r="BB809" s="214"/>
      <c r="BC809" s="214"/>
    </row>
    <row r="810" ht="20.25" customHeight="1">
      <c r="B810" s="41"/>
      <c r="C810" s="42"/>
      <c r="D810" s="69"/>
      <c r="E810" s="44"/>
      <c r="F810" s="45"/>
      <c r="G810" s="201"/>
      <c r="H810" s="202"/>
      <c r="I810" s="203"/>
      <c r="J810" s="204"/>
      <c r="K810" s="46"/>
      <c r="L810" s="205"/>
      <c r="M810" s="206"/>
      <c r="N810" s="207"/>
      <c r="O810" s="208"/>
      <c r="P810" s="209"/>
      <c r="Q810" s="210"/>
      <c r="R810" s="211"/>
      <c r="S810" s="212"/>
      <c r="T810" s="213"/>
      <c r="U810" s="45"/>
      <c r="V810" s="49"/>
      <c r="W810" s="49"/>
      <c r="X810" s="49"/>
      <c r="Y810" s="49"/>
      <c r="Z810" s="49"/>
      <c r="AA810" s="49"/>
      <c r="AB810" s="42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42"/>
      <c r="AQ810" s="42"/>
      <c r="AR810" s="42"/>
      <c r="AS810" s="42"/>
      <c r="AT810" s="42"/>
      <c r="AU810" s="42"/>
      <c r="AV810" s="214"/>
      <c r="AW810" s="214"/>
      <c r="AX810" s="214"/>
      <c r="AY810" s="214"/>
      <c r="AZ810" s="214"/>
      <c r="BA810" s="214"/>
      <c r="BB810" s="214"/>
      <c r="BC810" s="214"/>
    </row>
    <row r="811" ht="20.25" customHeight="1">
      <c r="B811" s="41"/>
      <c r="C811" s="42"/>
      <c r="D811" s="69"/>
      <c r="E811" s="44"/>
      <c r="F811" s="45"/>
      <c r="G811" s="201"/>
      <c r="H811" s="202"/>
      <c r="I811" s="203"/>
      <c r="J811" s="204"/>
      <c r="K811" s="46"/>
      <c r="L811" s="205"/>
      <c r="M811" s="206"/>
      <c r="N811" s="207"/>
      <c r="O811" s="208"/>
      <c r="P811" s="209"/>
      <c r="Q811" s="210"/>
      <c r="R811" s="211"/>
      <c r="S811" s="212"/>
      <c r="T811" s="213"/>
      <c r="U811" s="45"/>
      <c r="V811" s="49"/>
      <c r="W811" s="49"/>
      <c r="X811" s="49"/>
      <c r="Y811" s="49"/>
      <c r="Z811" s="49"/>
      <c r="AA811" s="49"/>
      <c r="AB811" s="42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42"/>
      <c r="AQ811" s="42"/>
      <c r="AR811" s="42"/>
      <c r="AS811" s="42"/>
      <c r="AT811" s="42"/>
      <c r="AU811" s="42"/>
      <c r="AV811" s="214"/>
      <c r="AW811" s="214"/>
      <c r="AX811" s="214"/>
      <c r="AY811" s="214"/>
      <c r="AZ811" s="214"/>
      <c r="BA811" s="214"/>
      <c r="BB811" s="214"/>
      <c r="BC811" s="214"/>
    </row>
    <row r="812" ht="20.25" customHeight="1">
      <c r="B812" s="41"/>
      <c r="C812" s="42"/>
      <c r="D812" s="69"/>
      <c r="E812" s="44"/>
      <c r="F812" s="45"/>
      <c r="G812" s="201"/>
      <c r="H812" s="202"/>
      <c r="I812" s="203"/>
      <c r="J812" s="204"/>
      <c r="K812" s="46"/>
      <c r="L812" s="205"/>
      <c r="M812" s="206"/>
      <c r="N812" s="207"/>
      <c r="O812" s="208"/>
      <c r="P812" s="209"/>
      <c r="Q812" s="210"/>
      <c r="R812" s="211"/>
      <c r="S812" s="212"/>
      <c r="T812" s="213"/>
      <c r="U812" s="45"/>
      <c r="V812" s="49"/>
      <c r="W812" s="49"/>
      <c r="X812" s="49"/>
      <c r="Y812" s="49"/>
      <c r="Z812" s="49"/>
      <c r="AA812" s="49"/>
      <c r="AB812" s="42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42"/>
      <c r="AQ812" s="42"/>
      <c r="AR812" s="42"/>
      <c r="AS812" s="42"/>
      <c r="AT812" s="42"/>
      <c r="AU812" s="42"/>
      <c r="AV812" s="214"/>
      <c r="AW812" s="214"/>
      <c r="AX812" s="214"/>
      <c r="AY812" s="214"/>
      <c r="AZ812" s="214"/>
      <c r="BA812" s="214"/>
      <c r="BB812" s="214"/>
      <c r="BC812" s="214"/>
    </row>
    <row r="813" ht="20.25" customHeight="1">
      <c r="B813" s="41"/>
      <c r="C813" s="42"/>
      <c r="D813" s="69"/>
      <c r="E813" s="44"/>
      <c r="F813" s="45"/>
      <c r="G813" s="201"/>
      <c r="H813" s="202"/>
      <c r="I813" s="203"/>
      <c r="J813" s="204"/>
      <c r="K813" s="46"/>
      <c r="L813" s="205"/>
      <c r="M813" s="206"/>
      <c r="N813" s="207"/>
      <c r="O813" s="208"/>
      <c r="P813" s="209"/>
      <c r="Q813" s="210"/>
      <c r="R813" s="211"/>
      <c r="S813" s="212"/>
      <c r="T813" s="213"/>
      <c r="U813" s="45"/>
      <c r="V813" s="49"/>
      <c r="W813" s="49"/>
      <c r="X813" s="49"/>
      <c r="Y813" s="49"/>
      <c r="Z813" s="49"/>
      <c r="AA813" s="49"/>
      <c r="AB813" s="42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42"/>
      <c r="AQ813" s="42"/>
      <c r="AR813" s="42"/>
      <c r="AS813" s="42"/>
      <c r="AT813" s="42"/>
      <c r="AU813" s="42"/>
      <c r="AV813" s="214"/>
      <c r="AW813" s="214"/>
      <c r="AX813" s="214"/>
      <c r="AY813" s="214"/>
      <c r="AZ813" s="214"/>
      <c r="BA813" s="214"/>
      <c r="BB813" s="214"/>
      <c r="BC813" s="214"/>
    </row>
    <row r="814" ht="20.25" customHeight="1">
      <c r="B814" s="41"/>
      <c r="C814" s="42"/>
      <c r="D814" s="69"/>
      <c r="E814" s="44"/>
      <c r="F814" s="45"/>
      <c r="G814" s="201"/>
      <c r="H814" s="202"/>
      <c r="I814" s="203"/>
      <c r="J814" s="204"/>
      <c r="K814" s="46"/>
      <c r="L814" s="205"/>
      <c r="M814" s="206"/>
      <c r="N814" s="207"/>
      <c r="O814" s="208"/>
      <c r="P814" s="209"/>
      <c r="Q814" s="210"/>
      <c r="R814" s="211"/>
      <c r="S814" s="212"/>
      <c r="T814" s="213"/>
      <c r="U814" s="45"/>
      <c r="V814" s="49"/>
      <c r="W814" s="49"/>
      <c r="X814" s="49"/>
      <c r="Y814" s="49"/>
      <c r="Z814" s="49"/>
      <c r="AA814" s="49"/>
      <c r="AB814" s="42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42"/>
      <c r="AQ814" s="42"/>
      <c r="AR814" s="42"/>
      <c r="AS814" s="42"/>
      <c r="AT814" s="42"/>
      <c r="AU814" s="42"/>
      <c r="AV814" s="214"/>
      <c r="AW814" s="214"/>
      <c r="AX814" s="214"/>
      <c r="AY814" s="214"/>
      <c r="AZ814" s="214"/>
      <c r="BA814" s="214"/>
      <c r="BB814" s="214"/>
      <c r="BC814" s="214"/>
    </row>
    <row r="815" ht="20.25" customHeight="1">
      <c r="B815" s="41"/>
      <c r="C815" s="42"/>
      <c r="D815" s="69"/>
      <c r="E815" s="44"/>
      <c r="F815" s="45"/>
      <c r="G815" s="201"/>
      <c r="H815" s="202"/>
      <c r="I815" s="203"/>
      <c r="J815" s="204"/>
      <c r="K815" s="46"/>
      <c r="L815" s="205"/>
      <c r="M815" s="206"/>
      <c r="N815" s="207"/>
      <c r="O815" s="208"/>
      <c r="P815" s="209"/>
      <c r="Q815" s="210"/>
      <c r="R815" s="211"/>
      <c r="S815" s="212"/>
      <c r="T815" s="213"/>
      <c r="U815" s="45"/>
      <c r="V815" s="49"/>
      <c r="W815" s="49"/>
      <c r="X815" s="49"/>
      <c r="Y815" s="49"/>
      <c r="Z815" s="49"/>
      <c r="AA815" s="49"/>
      <c r="AB815" s="42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42"/>
      <c r="AQ815" s="42"/>
      <c r="AR815" s="42"/>
      <c r="AS815" s="42"/>
      <c r="AT815" s="42"/>
      <c r="AU815" s="42"/>
      <c r="AV815" s="214"/>
      <c r="AW815" s="214"/>
      <c r="AX815" s="214"/>
      <c r="AY815" s="214"/>
      <c r="AZ815" s="214"/>
      <c r="BA815" s="214"/>
      <c r="BB815" s="214"/>
      <c r="BC815" s="214"/>
    </row>
    <row r="816" ht="20.25" customHeight="1">
      <c r="B816" s="41"/>
      <c r="C816" s="42"/>
      <c r="D816" s="69"/>
      <c r="E816" s="44"/>
      <c r="F816" s="45"/>
      <c r="G816" s="201"/>
      <c r="H816" s="202"/>
      <c r="I816" s="203"/>
      <c r="J816" s="204"/>
      <c r="K816" s="46"/>
      <c r="L816" s="205"/>
      <c r="M816" s="206"/>
      <c r="N816" s="207"/>
      <c r="O816" s="208"/>
      <c r="P816" s="209"/>
      <c r="Q816" s="210"/>
      <c r="R816" s="211"/>
      <c r="S816" s="212"/>
      <c r="T816" s="213"/>
      <c r="U816" s="45"/>
      <c r="V816" s="49"/>
      <c r="W816" s="49"/>
      <c r="X816" s="49"/>
      <c r="Y816" s="49"/>
      <c r="Z816" s="49"/>
      <c r="AA816" s="49"/>
      <c r="AB816" s="42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42"/>
      <c r="AQ816" s="42"/>
      <c r="AR816" s="42"/>
      <c r="AS816" s="42"/>
      <c r="AT816" s="42"/>
      <c r="AU816" s="42"/>
      <c r="AV816" s="214"/>
      <c r="AW816" s="214"/>
      <c r="AX816" s="214"/>
      <c r="AY816" s="214"/>
      <c r="AZ816" s="214"/>
      <c r="BA816" s="214"/>
      <c r="BB816" s="214"/>
      <c r="BC816" s="214"/>
    </row>
    <row r="817" ht="20.25" customHeight="1">
      <c r="B817" s="41"/>
      <c r="C817" s="42"/>
      <c r="D817" s="69"/>
      <c r="E817" s="44"/>
      <c r="F817" s="45"/>
      <c r="G817" s="201"/>
      <c r="H817" s="202"/>
      <c r="I817" s="203"/>
      <c r="J817" s="204"/>
      <c r="K817" s="46"/>
      <c r="L817" s="205"/>
      <c r="M817" s="206"/>
      <c r="N817" s="207"/>
      <c r="O817" s="208"/>
      <c r="P817" s="209"/>
      <c r="Q817" s="210"/>
      <c r="R817" s="211"/>
      <c r="S817" s="212"/>
      <c r="T817" s="213"/>
      <c r="U817" s="45"/>
      <c r="V817" s="49"/>
      <c r="W817" s="49"/>
      <c r="X817" s="49"/>
      <c r="Y817" s="49"/>
      <c r="Z817" s="49"/>
      <c r="AA817" s="49"/>
      <c r="AB817" s="42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42"/>
      <c r="AQ817" s="42"/>
      <c r="AR817" s="42"/>
      <c r="AS817" s="42"/>
      <c r="AT817" s="42"/>
      <c r="AU817" s="42"/>
      <c r="AV817" s="214"/>
      <c r="AW817" s="214"/>
      <c r="AX817" s="214"/>
      <c r="AY817" s="214"/>
      <c r="AZ817" s="214"/>
      <c r="BA817" s="214"/>
      <c r="BB817" s="214"/>
      <c r="BC817" s="214"/>
    </row>
    <row r="818" ht="20.25" customHeight="1">
      <c r="B818" s="41"/>
      <c r="C818" s="42"/>
      <c r="D818" s="69"/>
      <c r="E818" s="44"/>
      <c r="F818" s="45"/>
      <c r="G818" s="201"/>
      <c r="H818" s="202"/>
      <c r="I818" s="203"/>
      <c r="J818" s="204"/>
      <c r="K818" s="46"/>
      <c r="L818" s="205"/>
      <c r="M818" s="206"/>
      <c r="N818" s="207"/>
      <c r="O818" s="208"/>
      <c r="P818" s="209"/>
      <c r="Q818" s="210"/>
      <c r="R818" s="211"/>
      <c r="S818" s="212"/>
      <c r="T818" s="213"/>
      <c r="U818" s="45"/>
      <c r="V818" s="49"/>
      <c r="W818" s="49"/>
      <c r="X818" s="49"/>
      <c r="Y818" s="49"/>
      <c r="Z818" s="49"/>
      <c r="AA818" s="49"/>
      <c r="AB818" s="42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42"/>
      <c r="AQ818" s="42"/>
      <c r="AR818" s="42"/>
      <c r="AS818" s="42"/>
      <c r="AT818" s="42"/>
      <c r="AU818" s="42"/>
      <c r="AV818" s="214"/>
      <c r="AW818" s="214"/>
      <c r="AX818" s="214"/>
      <c r="AY818" s="214"/>
      <c r="AZ818" s="214"/>
      <c r="BA818" s="214"/>
      <c r="BB818" s="214"/>
      <c r="BC818" s="214"/>
    </row>
    <row r="819" ht="20.25" customHeight="1">
      <c r="B819" s="41"/>
      <c r="C819" s="42"/>
      <c r="D819" s="69"/>
      <c r="E819" s="44"/>
      <c r="F819" s="45"/>
      <c r="G819" s="201"/>
      <c r="H819" s="202"/>
      <c r="I819" s="203"/>
      <c r="J819" s="204"/>
      <c r="K819" s="46"/>
      <c r="L819" s="205"/>
      <c r="M819" s="206"/>
      <c r="N819" s="207"/>
      <c r="O819" s="208"/>
      <c r="P819" s="209"/>
      <c r="Q819" s="210"/>
      <c r="R819" s="211"/>
      <c r="S819" s="212"/>
      <c r="T819" s="213"/>
      <c r="U819" s="45"/>
      <c r="V819" s="49"/>
      <c r="W819" s="49"/>
      <c r="X819" s="49"/>
      <c r="Y819" s="49"/>
      <c r="Z819" s="49"/>
      <c r="AA819" s="49"/>
      <c r="AB819" s="42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42"/>
      <c r="AQ819" s="42"/>
      <c r="AR819" s="42"/>
      <c r="AS819" s="42"/>
      <c r="AT819" s="42"/>
      <c r="AU819" s="42"/>
      <c r="AV819" s="214"/>
      <c r="AW819" s="214"/>
      <c r="AX819" s="214"/>
      <c r="AY819" s="214"/>
      <c r="AZ819" s="214"/>
      <c r="BA819" s="214"/>
      <c r="BB819" s="214"/>
      <c r="BC819" s="214"/>
    </row>
    <row r="820" ht="20.25" customHeight="1">
      <c r="B820" s="41"/>
      <c r="C820" s="42"/>
      <c r="D820" s="69"/>
      <c r="E820" s="44"/>
      <c r="F820" s="45"/>
      <c r="G820" s="201"/>
      <c r="H820" s="202"/>
      <c r="I820" s="203"/>
      <c r="J820" s="204"/>
      <c r="K820" s="46"/>
      <c r="L820" s="205"/>
      <c r="M820" s="206"/>
      <c r="N820" s="207"/>
      <c r="O820" s="208"/>
      <c r="P820" s="209"/>
      <c r="Q820" s="210"/>
      <c r="R820" s="211"/>
      <c r="S820" s="212"/>
      <c r="T820" s="213"/>
      <c r="U820" s="45"/>
      <c r="V820" s="49"/>
      <c r="W820" s="49"/>
      <c r="X820" s="49"/>
      <c r="Y820" s="49"/>
      <c r="Z820" s="49"/>
      <c r="AA820" s="49"/>
      <c r="AB820" s="42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42"/>
      <c r="AQ820" s="42"/>
      <c r="AR820" s="42"/>
      <c r="AS820" s="42"/>
      <c r="AT820" s="42"/>
      <c r="AU820" s="42"/>
      <c r="AV820" s="214"/>
      <c r="AW820" s="214"/>
      <c r="AX820" s="214"/>
      <c r="AY820" s="214"/>
      <c r="AZ820" s="214"/>
      <c r="BA820" s="214"/>
      <c r="BB820" s="214"/>
      <c r="BC820" s="214"/>
    </row>
    <row r="821" ht="20.25" customHeight="1">
      <c r="B821" s="41"/>
      <c r="C821" s="42"/>
      <c r="D821" s="69"/>
      <c r="E821" s="44"/>
      <c r="F821" s="45"/>
      <c r="G821" s="201"/>
      <c r="H821" s="202"/>
      <c r="I821" s="203"/>
      <c r="J821" s="204"/>
      <c r="K821" s="46"/>
      <c r="L821" s="205"/>
      <c r="M821" s="206"/>
      <c r="N821" s="207"/>
      <c r="O821" s="208"/>
      <c r="P821" s="209"/>
      <c r="Q821" s="210"/>
      <c r="R821" s="211"/>
      <c r="S821" s="212"/>
      <c r="T821" s="213"/>
      <c r="U821" s="45"/>
      <c r="V821" s="49"/>
      <c r="W821" s="49"/>
      <c r="X821" s="49"/>
      <c r="Y821" s="49"/>
      <c r="Z821" s="49"/>
      <c r="AA821" s="49"/>
      <c r="AB821" s="42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42"/>
      <c r="AQ821" s="42"/>
      <c r="AR821" s="42"/>
      <c r="AS821" s="42"/>
      <c r="AT821" s="42"/>
      <c r="AU821" s="42"/>
      <c r="AV821" s="214"/>
      <c r="AW821" s="214"/>
      <c r="AX821" s="214"/>
      <c r="AY821" s="214"/>
      <c r="AZ821" s="214"/>
      <c r="BA821" s="214"/>
      <c r="BB821" s="214"/>
      <c r="BC821" s="214"/>
    </row>
    <row r="822" ht="20.25" customHeight="1">
      <c r="B822" s="41"/>
      <c r="C822" s="42"/>
      <c r="D822" s="69"/>
      <c r="E822" s="44"/>
      <c r="F822" s="45"/>
      <c r="G822" s="201"/>
      <c r="H822" s="202"/>
      <c r="I822" s="203"/>
      <c r="J822" s="204"/>
      <c r="K822" s="46"/>
      <c r="L822" s="205"/>
      <c r="M822" s="206"/>
      <c r="N822" s="207"/>
      <c r="O822" s="208"/>
      <c r="P822" s="209"/>
      <c r="Q822" s="210"/>
      <c r="R822" s="211"/>
      <c r="S822" s="212"/>
      <c r="T822" s="213"/>
      <c r="U822" s="45"/>
      <c r="V822" s="49"/>
      <c r="W822" s="49"/>
      <c r="X822" s="49"/>
      <c r="Y822" s="49"/>
      <c r="Z822" s="49"/>
      <c r="AA822" s="49"/>
      <c r="AB822" s="42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42"/>
      <c r="AQ822" s="42"/>
      <c r="AR822" s="42"/>
      <c r="AS822" s="42"/>
      <c r="AT822" s="42"/>
      <c r="AU822" s="42"/>
      <c r="AV822" s="214"/>
      <c r="AW822" s="214"/>
      <c r="AX822" s="214"/>
      <c r="AY822" s="214"/>
      <c r="AZ822" s="214"/>
      <c r="BA822" s="214"/>
      <c r="BB822" s="214"/>
      <c r="BC822" s="214"/>
    </row>
    <row r="823" ht="20.25" customHeight="1">
      <c r="B823" s="41"/>
      <c r="C823" s="42"/>
      <c r="D823" s="69"/>
      <c r="E823" s="44"/>
      <c r="F823" s="45"/>
      <c r="G823" s="201"/>
      <c r="H823" s="202"/>
      <c r="I823" s="203"/>
      <c r="J823" s="204"/>
      <c r="K823" s="46"/>
      <c r="L823" s="205"/>
      <c r="M823" s="206"/>
      <c r="N823" s="207"/>
      <c r="O823" s="208"/>
      <c r="P823" s="209"/>
      <c r="Q823" s="210"/>
      <c r="R823" s="211"/>
      <c r="S823" s="212"/>
      <c r="T823" s="213"/>
      <c r="U823" s="45"/>
      <c r="V823" s="49"/>
      <c r="W823" s="49"/>
      <c r="X823" s="49"/>
      <c r="Y823" s="49"/>
      <c r="Z823" s="49"/>
      <c r="AA823" s="49"/>
      <c r="AB823" s="42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42"/>
      <c r="AQ823" s="42"/>
      <c r="AR823" s="42"/>
      <c r="AS823" s="42"/>
      <c r="AT823" s="42"/>
      <c r="AU823" s="42"/>
      <c r="AV823" s="214"/>
      <c r="AW823" s="214"/>
      <c r="AX823" s="214"/>
      <c r="AY823" s="214"/>
      <c r="AZ823" s="214"/>
      <c r="BA823" s="214"/>
      <c r="BB823" s="214"/>
      <c r="BC823" s="214"/>
    </row>
    <row r="824" ht="20.25" customHeight="1">
      <c r="B824" s="41"/>
      <c r="C824" s="42"/>
      <c r="D824" s="69"/>
      <c r="E824" s="44"/>
      <c r="F824" s="45"/>
      <c r="G824" s="201"/>
      <c r="H824" s="202"/>
      <c r="I824" s="203"/>
      <c r="J824" s="204"/>
      <c r="K824" s="46"/>
      <c r="L824" s="205"/>
      <c r="M824" s="206"/>
      <c r="N824" s="207"/>
      <c r="O824" s="208"/>
      <c r="P824" s="209"/>
      <c r="Q824" s="210"/>
      <c r="R824" s="211"/>
      <c r="S824" s="212"/>
      <c r="T824" s="213"/>
      <c r="U824" s="45"/>
      <c r="V824" s="49"/>
      <c r="W824" s="49"/>
      <c r="X824" s="49"/>
      <c r="Y824" s="49"/>
      <c r="Z824" s="49"/>
      <c r="AA824" s="49"/>
      <c r="AB824" s="42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42"/>
      <c r="AQ824" s="42"/>
      <c r="AR824" s="42"/>
      <c r="AS824" s="42"/>
      <c r="AT824" s="42"/>
      <c r="AU824" s="42"/>
      <c r="AV824" s="214"/>
      <c r="AW824" s="214"/>
      <c r="AX824" s="214"/>
      <c r="AY824" s="214"/>
      <c r="AZ824" s="214"/>
      <c r="BA824" s="214"/>
      <c r="BB824" s="214"/>
      <c r="BC824" s="214"/>
    </row>
    <row r="825" ht="20.25" customHeight="1">
      <c r="B825" s="41"/>
      <c r="C825" s="42"/>
      <c r="D825" s="69"/>
      <c r="E825" s="44"/>
      <c r="F825" s="45"/>
      <c r="G825" s="201"/>
      <c r="H825" s="202"/>
      <c r="I825" s="203"/>
      <c r="J825" s="204"/>
      <c r="K825" s="46"/>
      <c r="L825" s="205"/>
      <c r="M825" s="206"/>
      <c r="N825" s="207"/>
      <c r="O825" s="208"/>
      <c r="P825" s="209"/>
      <c r="Q825" s="210"/>
      <c r="R825" s="211"/>
      <c r="S825" s="212"/>
      <c r="T825" s="213"/>
      <c r="U825" s="45"/>
      <c r="V825" s="49"/>
      <c r="W825" s="49"/>
      <c r="X825" s="49"/>
      <c r="Y825" s="49"/>
      <c r="Z825" s="49"/>
      <c r="AA825" s="49"/>
      <c r="AB825" s="42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42"/>
      <c r="AQ825" s="42"/>
      <c r="AR825" s="42"/>
      <c r="AS825" s="42"/>
      <c r="AT825" s="42"/>
      <c r="AU825" s="42"/>
      <c r="AV825" s="214"/>
      <c r="AW825" s="214"/>
      <c r="AX825" s="214"/>
      <c r="AY825" s="214"/>
      <c r="AZ825" s="214"/>
      <c r="BA825" s="214"/>
      <c r="BB825" s="214"/>
      <c r="BC825" s="214"/>
    </row>
    <row r="826" ht="20.25" customHeight="1">
      <c r="B826" s="41"/>
      <c r="C826" s="42"/>
      <c r="D826" s="69"/>
      <c r="E826" s="44"/>
      <c r="F826" s="45"/>
      <c r="G826" s="201"/>
      <c r="H826" s="202"/>
      <c r="I826" s="203"/>
      <c r="J826" s="204"/>
      <c r="K826" s="46"/>
      <c r="L826" s="205"/>
      <c r="M826" s="206"/>
      <c r="N826" s="207"/>
      <c r="O826" s="208"/>
      <c r="P826" s="209"/>
      <c r="Q826" s="210"/>
      <c r="R826" s="211"/>
      <c r="S826" s="212"/>
      <c r="T826" s="213"/>
      <c r="U826" s="45"/>
      <c r="V826" s="49"/>
      <c r="W826" s="49"/>
      <c r="X826" s="49"/>
      <c r="Y826" s="49"/>
      <c r="Z826" s="49"/>
      <c r="AA826" s="49"/>
      <c r="AB826" s="42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42"/>
      <c r="AQ826" s="42"/>
      <c r="AR826" s="42"/>
      <c r="AS826" s="42"/>
      <c r="AT826" s="42"/>
      <c r="AU826" s="42"/>
      <c r="AV826" s="214"/>
      <c r="AW826" s="214"/>
      <c r="AX826" s="214"/>
      <c r="AY826" s="214"/>
      <c r="AZ826" s="214"/>
      <c r="BA826" s="214"/>
      <c r="BB826" s="214"/>
      <c r="BC826" s="214"/>
    </row>
    <row r="827" ht="20.25" customHeight="1">
      <c r="B827" s="41"/>
      <c r="C827" s="42"/>
      <c r="D827" s="69"/>
      <c r="E827" s="44"/>
      <c r="F827" s="45"/>
      <c r="G827" s="201"/>
      <c r="H827" s="202"/>
      <c r="I827" s="203"/>
      <c r="J827" s="204"/>
      <c r="K827" s="46"/>
      <c r="L827" s="205"/>
      <c r="M827" s="206"/>
      <c r="N827" s="207"/>
      <c r="O827" s="208"/>
      <c r="P827" s="209"/>
      <c r="Q827" s="210"/>
      <c r="R827" s="211"/>
      <c r="S827" s="212"/>
      <c r="T827" s="213"/>
      <c r="U827" s="45"/>
      <c r="V827" s="49"/>
      <c r="W827" s="49"/>
      <c r="X827" s="49"/>
      <c r="Y827" s="49"/>
      <c r="Z827" s="49"/>
      <c r="AA827" s="49"/>
      <c r="AB827" s="42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42"/>
      <c r="AQ827" s="42"/>
      <c r="AR827" s="42"/>
      <c r="AS827" s="42"/>
      <c r="AT827" s="42"/>
      <c r="AU827" s="42"/>
      <c r="AV827" s="214"/>
      <c r="AW827" s="214"/>
      <c r="AX827" s="214"/>
      <c r="AY827" s="214"/>
      <c r="AZ827" s="214"/>
      <c r="BA827" s="214"/>
      <c r="BB827" s="214"/>
      <c r="BC827" s="214"/>
    </row>
    <row r="828" ht="20.25" customHeight="1">
      <c r="B828" s="41"/>
      <c r="C828" s="42"/>
      <c r="D828" s="69"/>
      <c r="E828" s="44"/>
      <c r="F828" s="45"/>
      <c r="G828" s="201"/>
      <c r="H828" s="202"/>
      <c r="I828" s="203"/>
      <c r="J828" s="204"/>
      <c r="K828" s="46"/>
      <c r="L828" s="205"/>
      <c r="M828" s="206"/>
      <c r="N828" s="207"/>
      <c r="O828" s="208"/>
      <c r="P828" s="209"/>
      <c r="Q828" s="210"/>
      <c r="R828" s="211"/>
      <c r="S828" s="212"/>
      <c r="T828" s="213"/>
      <c r="U828" s="45"/>
      <c r="V828" s="49"/>
      <c r="W828" s="49"/>
      <c r="X828" s="49"/>
      <c r="Y828" s="49"/>
      <c r="Z828" s="49"/>
      <c r="AA828" s="49"/>
      <c r="AB828" s="42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42"/>
      <c r="AQ828" s="42"/>
      <c r="AR828" s="42"/>
      <c r="AS828" s="42"/>
      <c r="AT828" s="42"/>
      <c r="AU828" s="42"/>
      <c r="AV828" s="214"/>
      <c r="AW828" s="214"/>
      <c r="AX828" s="214"/>
      <c r="AY828" s="214"/>
      <c r="AZ828" s="214"/>
      <c r="BA828" s="214"/>
      <c r="BB828" s="214"/>
      <c r="BC828" s="214"/>
    </row>
    <row r="829" ht="20.25" customHeight="1">
      <c r="B829" s="41"/>
      <c r="C829" s="42"/>
      <c r="D829" s="69"/>
      <c r="E829" s="44"/>
      <c r="F829" s="45"/>
      <c r="G829" s="201"/>
      <c r="H829" s="202"/>
      <c r="I829" s="203"/>
      <c r="J829" s="204"/>
      <c r="K829" s="46"/>
      <c r="L829" s="205"/>
      <c r="M829" s="206"/>
      <c r="N829" s="207"/>
      <c r="O829" s="208"/>
      <c r="P829" s="209"/>
      <c r="Q829" s="210"/>
      <c r="R829" s="211"/>
      <c r="S829" s="212"/>
      <c r="T829" s="213"/>
      <c r="U829" s="45"/>
      <c r="V829" s="49"/>
      <c r="W829" s="49"/>
      <c r="X829" s="49"/>
      <c r="Y829" s="49"/>
      <c r="Z829" s="49"/>
      <c r="AA829" s="49"/>
      <c r="AB829" s="42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42"/>
      <c r="AQ829" s="42"/>
      <c r="AR829" s="42"/>
      <c r="AS829" s="42"/>
      <c r="AT829" s="42"/>
      <c r="AU829" s="42"/>
      <c r="AV829" s="214"/>
      <c r="AW829" s="214"/>
      <c r="AX829" s="214"/>
      <c r="AY829" s="214"/>
      <c r="AZ829" s="214"/>
      <c r="BA829" s="214"/>
      <c r="BB829" s="214"/>
      <c r="BC829" s="214"/>
    </row>
    <row r="830" ht="20.25" customHeight="1">
      <c r="B830" s="41"/>
      <c r="C830" s="42"/>
      <c r="D830" s="69"/>
      <c r="E830" s="44"/>
      <c r="F830" s="45"/>
      <c r="G830" s="201"/>
      <c r="H830" s="202"/>
      <c r="I830" s="203"/>
      <c r="J830" s="204"/>
      <c r="K830" s="46"/>
      <c r="L830" s="205"/>
      <c r="M830" s="206"/>
      <c r="N830" s="207"/>
      <c r="O830" s="208"/>
      <c r="P830" s="209"/>
      <c r="Q830" s="210"/>
      <c r="R830" s="211"/>
      <c r="S830" s="212"/>
      <c r="T830" s="213"/>
      <c r="U830" s="45"/>
      <c r="V830" s="49"/>
      <c r="W830" s="49"/>
      <c r="X830" s="49"/>
      <c r="Y830" s="49"/>
      <c r="Z830" s="49"/>
      <c r="AA830" s="49"/>
      <c r="AB830" s="42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42"/>
      <c r="AQ830" s="42"/>
      <c r="AR830" s="42"/>
      <c r="AS830" s="42"/>
      <c r="AT830" s="42"/>
      <c r="AU830" s="42"/>
      <c r="AV830" s="214"/>
      <c r="AW830" s="214"/>
      <c r="AX830" s="214"/>
      <c r="AY830" s="214"/>
      <c r="AZ830" s="214"/>
      <c r="BA830" s="214"/>
      <c r="BB830" s="214"/>
      <c r="BC830" s="214"/>
    </row>
    <row r="831" ht="20.25" customHeight="1">
      <c r="B831" s="41"/>
      <c r="C831" s="42"/>
      <c r="D831" s="69"/>
      <c r="E831" s="44"/>
      <c r="F831" s="45"/>
      <c r="G831" s="201"/>
      <c r="H831" s="202"/>
      <c r="I831" s="203"/>
      <c r="J831" s="204"/>
      <c r="K831" s="46"/>
      <c r="L831" s="205"/>
      <c r="M831" s="206"/>
      <c r="N831" s="207"/>
      <c r="O831" s="208"/>
      <c r="P831" s="209"/>
      <c r="Q831" s="210"/>
      <c r="R831" s="211"/>
      <c r="S831" s="212"/>
      <c r="T831" s="213"/>
      <c r="U831" s="45"/>
      <c r="V831" s="49"/>
      <c r="W831" s="49"/>
      <c r="X831" s="49"/>
      <c r="Y831" s="49"/>
      <c r="Z831" s="49"/>
      <c r="AA831" s="49"/>
      <c r="AB831" s="42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42"/>
      <c r="AQ831" s="42"/>
      <c r="AR831" s="42"/>
      <c r="AS831" s="42"/>
      <c r="AT831" s="42"/>
      <c r="AU831" s="42"/>
      <c r="AV831" s="214"/>
      <c r="AW831" s="214"/>
      <c r="AX831" s="214"/>
      <c r="AY831" s="214"/>
      <c r="AZ831" s="214"/>
      <c r="BA831" s="214"/>
      <c r="BB831" s="214"/>
      <c r="BC831" s="214"/>
    </row>
    <row r="832" ht="20.25" customHeight="1">
      <c r="B832" s="41"/>
      <c r="C832" s="42"/>
      <c r="D832" s="69"/>
      <c r="E832" s="44"/>
      <c r="F832" s="45"/>
      <c r="G832" s="201"/>
      <c r="H832" s="202"/>
      <c r="I832" s="203"/>
      <c r="J832" s="204"/>
      <c r="K832" s="46"/>
      <c r="L832" s="205"/>
      <c r="M832" s="206"/>
      <c r="N832" s="207"/>
      <c r="O832" s="208"/>
      <c r="P832" s="209"/>
      <c r="Q832" s="210"/>
      <c r="R832" s="211"/>
      <c r="S832" s="212"/>
      <c r="T832" s="213"/>
      <c r="U832" s="45"/>
      <c r="V832" s="49"/>
      <c r="W832" s="49"/>
      <c r="X832" s="49"/>
      <c r="Y832" s="49"/>
      <c r="Z832" s="49"/>
      <c r="AA832" s="49"/>
      <c r="AB832" s="42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42"/>
      <c r="AQ832" s="42"/>
      <c r="AR832" s="42"/>
      <c r="AS832" s="42"/>
      <c r="AT832" s="42"/>
      <c r="AU832" s="42"/>
      <c r="AV832" s="214"/>
      <c r="AW832" s="214"/>
      <c r="AX832" s="214"/>
      <c r="AY832" s="214"/>
      <c r="AZ832" s="214"/>
      <c r="BA832" s="214"/>
      <c r="BB832" s="214"/>
      <c r="BC832" s="214"/>
    </row>
    <row r="833" ht="20.25" customHeight="1">
      <c r="B833" s="41"/>
      <c r="C833" s="42"/>
      <c r="D833" s="69"/>
      <c r="E833" s="44"/>
      <c r="F833" s="45"/>
      <c r="G833" s="201"/>
      <c r="H833" s="202"/>
      <c r="I833" s="203"/>
      <c r="J833" s="204"/>
      <c r="K833" s="46"/>
      <c r="L833" s="205"/>
      <c r="M833" s="206"/>
      <c r="N833" s="207"/>
      <c r="O833" s="208"/>
      <c r="P833" s="209"/>
      <c r="Q833" s="210"/>
      <c r="R833" s="211"/>
      <c r="S833" s="212"/>
      <c r="T833" s="213"/>
      <c r="U833" s="45"/>
      <c r="V833" s="49"/>
      <c r="W833" s="49"/>
      <c r="X833" s="49"/>
      <c r="Y833" s="49"/>
      <c r="Z833" s="49"/>
      <c r="AA833" s="49"/>
      <c r="AB833" s="42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42"/>
      <c r="AQ833" s="42"/>
      <c r="AR833" s="42"/>
      <c r="AS833" s="42"/>
      <c r="AT833" s="42"/>
      <c r="AU833" s="42"/>
      <c r="AV833" s="214"/>
      <c r="AW833" s="214"/>
      <c r="AX833" s="214"/>
      <c r="AY833" s="214"/>
      <c r="AZ833" s="214"/>
      <c r="BA833" s="214"/>
      <c r="BB833" s="214"/>
      <c r="BC833" s="214"/>
    </row>
    <row r="834" ht="20.25" customHeight="1">
      <c r="B834" s="41"/>
      <c r="C834" s="42"/>
      <c r="D834" s="69"/>
      <c r="E834" s="44"/>
      <c r="F834" s="45"/>
      <c r="G834" s="201"/>
      <c r="H834" s="202"/>
      <c r="I834" s="203"/>
      <c r="J834" s="204"/>
      <c r="K834" s="46"/>
      <c r="L834" s="205"/>
      <c r="M834" s="206"/>
      <c r="N834" s="207"/>
      <c r="O834" s="208"/>
      <c r="P834" s="209"/>
      <c r="Q834" s="210"/>
      <c r="R834" s="211"/>
      <c r="S834" s="212"/>
      <c r="T834" s="213"/>
      <c r="U834" s="45"/>
      <c r="V834" s="49"/>
      <c r="W834" s="49"/>
      <c r="X834" s="49"/>
      <c r="Y834" s="49"/>
      <c r="Z834" s="49"/>
      <c r="AA834" s="49"/>
      <c r="AB834" s="42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42"/>
      <c r="AQ834" s="42"/>
      <c r="AR834" s="42"/>
      <c r="AS834" s="42"/>
      <c r="AT834" s="42"/>
      <c r="AU834" s="42"/>
      <c r="AV834" s="214"/>
      <c r="AW834" s="214"/>
      <c r="AX834" s="214"/>
      <c r="AY834" s="214"/>
      <c r="AZ834" s="214"/>
      <c r="BA834" s="214"/>
      <c r="BB834" s="214"/>
      <c r="BC834" s="214"/>
    </row>
    <row r="835" ht="20.25" customHeight="1">
      <c r="B835" s="41"/>
      <c r="C835" s="42"/>
      <c r="D835" s="69"/>
      <c r="E835" s="44"/>
      <c r="F835" s="45"/>
      <c r="G835" s="201"/>
      <c r="H835" s="202"/>
      <c r="I835" s="203"/>
      <c r="J835" s="204"/>
      <c r="K835" s="46"/>
      <c r="L835" s="205"/>
      <c r="M835" s="206"/>
      <c r="N835" s="207"/>
      <c r="O835" s="208"/>
      <c r="P835" s="209"/>
      <c r="Q835" s="210"/>
      <c r="R835" s="211"/>
      <c r="S835" s="212"/>
      <c r="T835" s="213"/>
      <c r="U835" s="45"/>
      <c r="V835" s="49"/>
      <c r="W835" s="49"/>
      <c r="X835" s="49"/>
      <c r="Y835" s="49"/>
      <c r="Z835" s="49"/>
      <c r="AA835" s="49"/>
      <c r="AB835" s="42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42"/>
      <c r="AQ835" s="42"/>
      <c r="AR835" s="42"/>
      <c r="AS835" s="42"/>
      <c r="AT835" s="42"/>
      <c r="AU835" s="42"/>
      <c r="AV835" s="214"/>
      <c r="AW835" s="214"/>
      <c r="AX835" s="214"/>
      <c r="AY835" s="214"/>
      <c r="AZ835" s="214"/>
      <c r="BA835" s="214"/>
      <c r="BB835" s="214"/>
      <c r="BC835" s="214"/>
    </row>
    <row r="836" ht="20.25" customHeight="1">
      <c r="B836" s="41"/>
      <c r="C836" s="42"/>
      <c r="D836" s="69"/>
      <c r="E836" s="44"/>
      <c r="F836" s="45"/>
      <c r="G836" s="201"/>
      <c r="H836" s="202"/>
      <c r="I836" s="203"/>
      <c r="J836" s="204"/>
      <c r="K836" s="46"/>
      <c r="L836" s="205"/>
      <c r="M836" s="206"/>
      <c r="N836" s="207"/>
      <c r="O836" s="208"/>
      <c r="P836" s="209"/>
      <c r="Q836" s="210"/>
      <c r="R836" s="211"/>
      <c r="S836" s="212"/>
      <c r="T836" s="213"/>
      <c r="U836" s="45"/>
      <c r="V836" s="49"/>
      <c r="W836" s="49"/>
      <c r="X836" s="49"/>
      <c r="Y836" s="49"/>
      <c r="Z836" s="49"/>
      <c r="AA836" s="49"/>
      <c r="AB836" s="42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42"/>
      <c r="AQ836" s="42"/>
      <c r="AR836" s="42"/>
      <c r="AS836" s="42"/>
      <c r="AT836" s="42"/>
      <c r="AU836" s="42"/>
      <c r="AV836" s="214"/>
      <c r="AW836" s="214"/>
      <c r="AX836" s="214"/>
      <c r="AY836" s="214"/>
      <c r="AZ836" s="214"/>
      <c r="BA836" s="214"/>
      <c r="BB836" s="214"/>
      <c r="BC836" s="214"/>
    </row>
    <row r="837" ht="20.25" customHeight="1">
      <c r="B837" s="41"/>
      <c r="C837" s="42"/>
      <c r="D837" s="69"/>
      <c r="E837" s="44"/>
      <c r="F837" s="45"/>
      <c r="G837" s="201"/>
      <c r="H837" s="202"/>
      <c r="I837" s="203"/>
      <c r="J837" s="204"/>
      <c r="K837" s="46"/>
      <c r="L837" s="205"/>
      <c r="M837" s="206"/>
      <c r="N837" s="207"/>
      <c r="O837" s="208"/>
      <c r="P837" s="209"/>
      <c r="Q837" s="210"/>
      <c r="R837" s="211"/>
      <c r="S837" s="212"/>
      <c r="T837" s="213"/>
      <c r="U837" s="45"/>
      <c r="V837" s="49"/>
      <c r="W837" s="49"/>
      <c r="X837" s="49"/>
      <c r="Y837" s="49"/>
      <c r="Z837" s="49"/>
      <c r="AA837" s="49"/>
      <c r="AB837" s="42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42"/>
      <c r="AQ837" s="42"/>
      <c r="AR837" s="42"/>
      <c r="AS837" s="42"/>
      <c r="AT837" s="42"/>
      <c r="AU837" s="42"/>
      <c r="AV837" s="214"/>
      <c r="AW837" s="214"/>
      <c r="AX837" s="214"/>
      <c r="AY837" s="214"/>
      <c r="AZ837" s="214"/>
      <c r="BA837" s="214"/>
      <c r="BB837" s="214"/>
      <c r="BC837" s="214"/>
    </row>
    <row r="838" ht="20.25" customHeight="1">
      <c r="B838" s="41"/>
      <c r="C838" s="42"/>
      <c r="D838" s="69"/>
      <c r="E838" s="44"/>
      <c r="F838" s="45"/>
      <c r="G838" s="201"/>
      <c r="H838" s="202"/>
      <c r="I838" s="203"/>
      <c r="J838" s="204"/>
      <c r="K838" s="46"/>
      <c r="L838" s="205"/>
      <c r="M838" s="206"/>
      <c r="N838" s="207"/>
      <c r="O838" s="208"/>
      <c r="P838" s="209"/>
      <c r="Q838" s="210"/>
      <c r="R838" s="211"/>
      <c r="S838" s="212"/>
      <c r="T838" s="213"/>
      <c r="U838" s="45"/>
      <c r="V838" s="49"/>
      <c r="W838" s="49"/>
      <c r="X838" s="49"/>
      <c r="Y838" s="49"/>
      <c r="Z838" s="49"/>
      <c r="AA838" s="49"/>
      <c r="AB838" s="42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42"/>
      <c r="AQ838" s="42"/>
      <c r="AR838" s="42"/>
      <c r="AS838" s="42"/>
      <c r="AT838" s="42"/>
      <c r="AU838" s="42"/>
      <c r="AV838" s="214"/>
      <c r="AW838" s="214"/>
      <c r="AX838" s="214"/>
      <c r="AY838" s="214"/>
      <c r="AZ838" s="214"/>
      <c r="BA838" s="214"/>
      <c r="BB838" s="214"/>
      <c r="BC838" s="214"/>
    </row>
    <row r="839" ht="20.25" customHeight="1">
      <c r="B839" s="41"/>
      <c r="C839" s="42"/>
      <c r="D839" s="69"/>
      <c r="E839" s="44"/>
      <c r="F839" s="45"/>
      <c r="G839" s="201"/>
      <c r="H839" s="202"/>
      <c r="I839" s="203"/>
      <c r="J839" s="204"/>
      <c r="K839" s="46"/>
      <c r="L839" s="205"/>
      <c r="M839" s="206"/>
      <c r="N839" s="207"/>
      <c r="O839" s="208"/>
      <c r="P839" s="209"/>
      <c r="Q839" s="210"/>
      <c r="R839" s="211"/>
      <c r="S839" s="212"/>
      <c r="T839" s="213"/>
      <c r="U839" s="45"/>
      <c r="V839" s="49"/>
      <c r="W839" s="49"/>
      <c r="X839" s="49"/>
      <c r="Y839" s="49"/>
      <c r="Z839" s="49"/>
      <c r="AA839" s="49"/>
      <c r="AB839" s="42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42"/>
      <c r="AQ839" s="42"/>
      <c r="AR839" s="42"/>
      <c r="AS839" s="42"/>
      <c r="AT839" s="42"/>
      <c r="AU839" s="42"/>
      <c r="AV839" s="214"/>
      <c r="AW839" s="214"/>
      <c r="AX839" s="214"/>
      <c r="AY839" s="214"/>
      <c r="AZ839" s="214"/>
      <c r="BA839" s="214"/>
      <c r="BB839" s="214"/>
      <c r="BC839" s="214"/>
    </row>
    <row r="840" ht="20.25" customHeight="1">
      <c r="B840" s="41"/>
      <c r="C840" s="42"/>
      <c r="D840" s="69"/>
      <c r="E840" s="44"/>
      <c r="F840" s="45"/>
      <c r="G840" s="201"/>
      <c r="H840" s="202"/>
      <c r="I840" s="203"/>
      <c r="J840" s="204"/>
      <c r="K840" s="46"/>
      <c r="L840" s="205"/>
      <c r="M840" s="206"/>
      <c r="N840" s="207"/>
      <c r="O840" s="208"/>
      <c r="P840" s="209"/>
      <c r="Q840" s="210"/>
      <c r="R840" s="211"/>
      <c r="S840" s="212"/>
      <c r="T840" s="213"/>
      <c r="U840" s="45"/>
      <c r="V840" s="49"/>
      <c r="W840" s="49"/>
      <c r="X840" s="49"/>
      <c r="Y840" s="49"/>
      <c r="Z840" s="49"/>
      <c r="AA840" s="49"/>
      <c r="AB840" s="42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42"/>
      <c r="AQ840" s="42"/>
      <c r="AR840" s="42"/>
      <c r="AS840" s="42"/>
      <c r="AT840" s="42"/>
      <c r="AU840" s="42"/>
      <c r="AV840" s="214"/>
      <c r="AW840" s="214"/>
      <c r="AX840" s="214"/>
      <c r="AY840" s="214"/>
      <c r="AZ840" s="214"/>
      <c r="BA840" s="214"/>
      <c r="BB840" s="214"/>
      <c r="BC840" s="214"/>
    </row>
    <row r="841" ht="20.25" customHeight="1">
      <c r="B841" s="41"/>
      <c r="C841" s="42"/>
      <c r="D841" s="69"/>
      <c r="E841" s="44"/>
      <c r="F841" s="45"/>
      <c r="G841" s="201"/>
      <c r="H841" s="202"/>
      <c r="I841" s="203"/>
      <c r="J841" s="204"/>
      <c r="K841" s="46"/>
      <c r="L841" s="205"/>
      <c r="M841" s="206"/>
      <c r="N841" s="207"/>
      <c r="O841" s="208"/>
      <c r="P841" s="209"/>
      <c r="Q841" s="210"/>
      <c r="R841" s="211"/>
      <c r="S841" s="212"/>
      <c r="T841" s="213"/>
      <c r="U841" s="45"/>
      <c r="V841" s="49"/>
      <c r="W841" s="49"/>
      <c r="X841" s="49"/>
      <c r="Y841" s="49"/>
      <c r="Z841" s="49"/>
      <c r="AA841" s="49"/>
      <c r="AB841" s="42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42"/>
      <c r="AQ841" s="42"/>
      <c r="AR841" s="42"/>
      <c r="AS841" s="42"/>
      <c r="AT841" s="42"/>
      <c r="AU841" s="42"/>
      <c r="AV841" s="214"/>
      <c r="AW841" s="214"/>
      <c r="AX841" s="214"/>
      <c r="AY841" s="214"/>
      <c r="AZ841" s="214"/>
      <c r="BA841" s="214"/>
      <c r="BB841" s="214"/>
      <c r="BC841" s="214"/>
    </row>
    <row r="842" ht="20.25" customHeight="1">
      <c r="B842" s="41"/>
      <c r="C842" s="42"/>
      <c r="D842" s="69"/>
      <c r="E842" s="44"/>
      <c r="F842" s="45"/>
      <c r="G842" s="201"/>
      <c r="H842" s="202"/>
      <c r="I842" s="203"/>
      <c r="J842" s="204"/>
      <c r="K842" s="46"/>
      <c r="L842" s="205"/>
      <c r="M842" s="206"/>
      <c r="N842" s="207"/>
      <c r="O842" s="208"/>
      <c r="P842" s="209"/>
      <c r="Q842" s="210"/>
      <c r="R842" s="211"/>
      <c r="S842" s="212"/>
      <c r="T842" s="213"/>
      <c r="U842" s="45"/>
      <c r="V842" s="49"/>
      <c r="W842" s="49"/>
      <c r="X842" s="49"/>
      <c r="Y842" s="49"/>
      <c r="Z842" s="49"/>
      <c r="AA842" s="49"/>
      <c r="AB842" s="42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42"/>
      <c r="AQ842" s="42"/>
      <c r="AR842" s="42"/>
      <c r="AS842" s="42"/>
      <c r="AT842" s="42"/>
      <c r="AU842" s="42"/>
      <c r="AV842" s="214"/>
      <c r="AW842" s="214"/>
      <c r="AX842" s="214"/>
      <c r="AY842" s="214"/>
      <c r="AZ842" s="214"/>
      <c r="BA842" s="214"/>
      <c r="BB842" s="214"/>
      <c r="BC842" s="214"/>
    </row>
    <row r="843" ht="20.25" customHeight="1">
      <c r="B843" s="41"/>
      <c r="C843" s="42"/>
      <c r="D843" s="69"/>
      <c r="E843" s="44"/>
      <c r="F843" s="45"/>
      <c r="G843" s="201"/>
      <c r="H843" s="202"/>
      <c r="I843" s="203"/>
      <c r="J843" s="204"/>
      <c r="K843" s="46"/>
      <c r="L843" s="205"/>
      <c r="M843" s="206"/>
      <c r="N843" s="207"/>
      <c r="O843" s="208"/>
      <c r="P843" s="209"/>
      <c r="Q843" s="210"/>
      <c r="R843" s="211"/>
      <c r="S843" s="212"/>
      <c r="T843" s="213"/>
      <c r="U843" s="45"/>
      <c r="V843" s="49"/>
      <c r="W843" s="49"/>
      <c r="X843" s="49"/>
      <c r="Y843" s="49"/>
      <c r="Z843" s="49"/>
      <c r="AA843" s="49"/>
      <c r="AB843" s="42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42"/>
      <c r="AQ843" s="42"/>
      <c r="AR843" s="42"/>
      <c r="AS843" s="42"/>
      <c r="AT843" s="42"/>
      <c r="AU843" s="42"/>
      <c r="AV843" s="214"/>
      <c r="AW843" s="214"/>
      <c r="AX843" s="214"/>
      <c r="AY843" s="214"/>
      <c r="AZ843" s="214"/>
      <c r="BA843" s="214"/>
      <c r="BB843" s="214"/>
      <c r="BC843" s="214"/>
    </row>
    <row r="844" ht="20.25" customHeight="1">
      <c r="B844" s="41"/>
      <c r="C844" s="42"/>
      <c r="D844" s="69"/>
      <c r="E844" s="44"/>
      <c r="F844" s="45"/>
      <c r="G844" s="201"/>
      <c r="H844" s="202"/>
      <c r="I844" s="203"/>
      <c r="J844" s="204"/>
      <c r="K844" s="46"/>
      <c r="L844" s="205"/>
      <c r="M844" s="206"/>
      <c r="N844" s="207"/>
      <c r="O844" s="208"/>
      <c r="P844" s="209"/>
      <c r="Q844" s="210"/>
      <c r="R844" s="211"/>
      <c r="S844" s="212"/>
      <c r="T844" s="213"/>
      <c r="U844" s="45"/>
      <c r="V844" s="49"/>
      <c r="W844" s="49"/>
      <c r="X844" s="49"/>
      <c r="Y844" s="49"/>
      <c r="Z844" s="49"/>
      <c r="AA844" s="49"/>
      <c r="AB844" s="42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42"/>
      <c r="AQ844" s="42"/>
      <c r="AR844" s="42"/>
      <c r="AS844" s="42"/>
      <c r="AT844" s="42"/>
      <c r="AU844" s="42"/>
      <c r="AV844" s="214"/>
      <c r="AW844" s="214"/>
      <c r="AX844" s="214"/>
      <c r="AY844" s="214"/>
      <c r="AZ844" s="214"/>
      <c r="BA844" s="214"/>
      <c r="BB844" s="214"/>
      <c r="BC844" s="214"/>
    </row>
    <row r="845" ht="20.25" customHeight="1">
      <c r="B845" s="41"/>
      <c r="C845" s="42"/>
      <c r="D845" s="69"/>
      <c r="E845" s="44"/>
      <c r="F845" s="45"/>
      <c r="G845" s="201"/>
      <c r="H845" s="202"/>
      <c r="I845" s="203"/>
      <c r="J845" s="204"/>
      <c r="K845" s="46"/>
      <c r="L845" s="205"/>
      <c r="M845" s="206"/>
      <c r="N845" s="207"/>
      <c r="O845" s="208"/>
      <c r="P845" s="209"/>
      <c r="Q845" s="210"/>
      <c r="R845" s="211"/>
      <c r="S845" s="212"/>
      <c r="T845" s="213"/>
      <c r="U845" s="45"/>
      <c r="V845" s="49"/>
      <c r="W845" s="49"/>
      <c r="X845" s="49"/>
      <c r="Y845" s="49"/>
      <c r="Z845" s="49"/>
      <c r="AA845" s="49"/>
      <c r="AB845" s="42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42"/>
      <c r="AQ845" s="42"/>
      <c r="AR845" s="42"/>
      <c r="AS845" s="42"/>
      <c r="AT845" s="42"/>
      <c r="AU845" s="42"/>
      <c r="AV845" s="214"/>
      <c r="AW845" s="214"/>
      <c r="AX845" s="214"/>
      <c r="AY845" s="214"/>
      <c r="AZ845" s="214"/>
      <c r="BA845" s="214"/>
      <c r="BB845" s="214"/>
      <c r="BC845" s="214"/>
    </row>
    <row r="846" ht="20.25" customHeight="1">
      <c r="B846" s="41"/>
      <c r="C846" s="42"/>
      <c r="D846" s="69"/>
      <c r="E846" s="44"/>
      <c r="F846" s="45"/>
      <c r="G846" s="201"/>
      <c r="H846" s="202"/>
      <c r="I846" s="203"/>
      <c r="J846" s="204"/>
      <c r="K846" s="46"/>
      <c r="L846" s="205"/>
      <c r="M846" s="206"/>
      <c r="N846" s="207"/>
      <c r="O846" s="208"/>
      <c r="P846" s="209"/>
      <c r="Q846" s="210"/>
      <c r="R846" s="211"/>
      <c r="S846" s="212"/>
      <c r="T846" s="213"/>
      <c r="U846" s="45"/>
      <c r="V846" s="49"/>
      <c r="W846" s="49"/>
      <c r="X846" s="49"/>
      <c r="Y846" s="49"/>
      <c r="Z846" s="49"/>
      <c r="AA846" s="49"/>
      <c r="AB846" s="42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42"/>
      <c r="AQ846" s="42"/>
      <c r="AR846" s="42"/>
      <c r="AS846" s="42"/>
      <c r="AT846" s="42"/>
      <c r="AU846" s="42"/>
      <c r="AV846" s="214"/>
      <c r="AW846" s="214"/>
      <c r="AX846" s="214"/>
      <c r="AY846" s="214"/>
      <c r="AZ846" s="214"/>
      <c r="BA846" s="214"/>
      <c r="BB846" s="214"/>
      <c r="BC846" s="214"/>
    </row>
    <row r="847" ht="20.25" customHeight="1">
      <c r="B847" s="41"/>
      <c r="C847" s="42"/>
      <c r="D847" s="69"/>
      <c r="E847" s="44"/>
      <c r="F847" s="45"/>
      <c r="G847" s="201"/>
      <c r="H847" s="202"/>
      <c r="I847" s="203"/>
      <c r="J847" s="204"/>
      <c r="K847" s="46"/>
      <c r="L847" s="205"/>
      <c r="M847" s="206"/>
      <c r="N847" s="207"/>
      <c r="O847" s="208"/>
      <c r="P847" s="209"/>
      <c r="Q847" s="210"/>
      <c r="R847" s="211"/>
      <c r="S847" s="212"/>
      <c r="T847" s="213"/>
      <c r="U847" s="45"/>
      <c r="V847" s="49"/>
      <c r="W847" s="49"/>
      <c r="X847" s="49"/>
      <c r="Y847" s="49"/>
      <c r="Z847" s="49"/>
      <c r="AA847" s="49"/>
      <c r="AB847" s="42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42"/>
      <c r="AQ847" s="42"/>
      <c r="AR847" s="42"/>
      <c r="AS847" s="42"/>
      <c r="AT847" s="42"/>
      <c r="AU847" s="42"/>
      <c r="AV847" s="214"/>
      <c r="AW847" s="214"/>
      <c r="AX847" s="214"/>
      <c r="AY847" s="214"/>
      <c r="AZ847" s="214"/>
      <c r="BA847" s="214"/>
      <c r="BB847" s="214"/>
      <c r="BC847" s="214"/>
    </row>
    <row r="848" ht="20.25" customHeight="1">
      <c r="B848" s="41"/>
      <c r="C848" s="42"/>
      <c r="D848" s="69"/>
      <c r="E848" s="44"/>
      <c r="F848" s="45"/>
      <c r="G848" s="201"/>
      <c r="H848" s="202"/>
      <c r="I848" s="203"/>
      <c r="J848" s="204"/>
      <c r="K848" s="46"/>
      <c r="L848" s="205"/>
      <c r="M848" s="206"/>
      <c r="N848" s="207"/>
      <c r="O848" s="208"/>
      <c r="P848" s="209"/>
      <c r="Q848" s="210"/>
      <c r="R848" s="211"/>
      <c r="S848" s="212"/>
      <c r="T848" s="213"/>
      <c r="U848" s="45"/>
      <c r="V848" s="49"/>
      <c r="W848" s="49"/>
      <c r="X848" s="49"/>
      <c r="Y848" s="49"/>
      <c r="Z848" s="49"/>
      <c r="AA848" s="49"/>
      <c r="AB848" s="42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42"/>
      <c r="AQ848" s="42"/>
      <c r="AR848" s="42"/>
      <c r="AS848" s="42"/>
      <c r="AT848" s="42"/>
      <c r="AU848" s="42"/>
      <c r="AV848" s="214"/>
      <c r="AW848" s="214"/>
      <c r="AX848" s="214"/>
      <c r="AY848" s="214"/>
      <c r="AZ848" s="214"/>
      <c r="BA848" s="214"/>
      <c r="BB848" s="214"/>
      <c r="BC848" s="214"/>
    </row>
    <row r="849" ht="20.25" customHeight="1">
      <c r="B849" s="41"/>
      <c r="C849" s="42"/>
      <c r="D849" s="69"/>
      <c r="E849" s="44"/>
      <c r="F849" s="45"/>
      <c r="G849" s="201"/>
      <c r="H849" s="202"/>
      <c r="I849" s="203"/>
      <c r="J849" s="204"/>
      <c r="K849" s="46"/>
      <c r="L849" s="205"/>
      <c r="M849" s="206"/>
      <c r="N849" s="207"/>
      <c r="O849" s="208"/>
      <c r="P849" s="209"/>
      <c r="Q849" s="210"/>
      <c r="R849" s="211"/>
      <c r="S849" s="212"/>
      <c r="T849" s="213"/>
      <c r="U849" s="45"/>
      <c r="V849" s="49"/>
      <c r="W849" s="49"/>
      <c r="X849" s="49"/>
      <c r="Y849" s="49"/>
      <c r="Z849" s="49"/>
      <c r="AA849" s="49"/>
      <c r="AB849" s="42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42"/>
      <c r="AQ849" s="42"/>
      <c r="AR849" s="42"/>
      <c r="AS849" s="42"/>
      <c r="AT849" s="42"/>
      <c r="AU849" s="42"/>
      <c r="AV849" s="214"/>
      <c r="AW849" s="214"/>
      <c r="AX849" s="214"/>
      <c r="AY849" s="214"/>
      <c r="AZ849" s="214"/>
      <c r="BA849" s="214"/>
      <c r="BB849" s="214"/>
      <c r="BC849" s="214"/>
    </row>
    <row r="850" ht="20.25" customHeight="1">
      <c r="B850" s="41"/>
      <c r="C850" s="42"/>
      <c r="D850" s="69"/>
      <c r="E850" s="44"/>
      <c r="F850" s="45"/>
      <c r="G850" s="201"/>
      <c r="H850" s="202"/>
      <c r="I850" s="203"/>
      <c r="J850" s="204"/>
      <c r="K850" s="46"/>
      <c r="L850" s="205"/>
      <c r="M850" s="206"/>
      <c r="N850" s="207"/>
      <c r="O850" s="208"/>
      <c r="P850" s="209"/>
      <c r="Q850" s="210"/>
      <c r="R850" s="211"/>
      <c r="S850" s="212"/>
      <c r="T850" s="213"/>
      <c r="U850" s="45"/>
      <c r="V850" s="49"/>
      <c r="W850" s="49"/>
      <c r="X850" s="49"/>
      <c r="Y850" s="49"/>
      <c r="Z850" s="49"/>
      <c r="AA850" s="49"/>
      <c r="AB850" s="42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42"/>
      <c r="AQ850" s="42"/>
      <c r="AR850" s="42"/>
      <c r="AS850" s="42"/>
      <c r="AT850" s="42"/>
      <c r="AU850" s="42"/>
      <c r="AV850" s="214"/>
      <c r="AW850" s="214"/>
      <c r="AX850" s="214"/>
      <c r="AY850" s="214"/>
      <c r="AZ850" s="214"/>
      <c r="BA850" s="214"/>
      <c r="BB850" s="214"/>
      <c r="BC850" s="214"/>
    </row>
    <row r="851" ht="20.25" customHeight="1">
      <c r="B851" s="41"/>
      <c r="C851" s="42"/>
      <c r="D851" s="69"/>
      <c r="E851" s="44"/>
      <c r="F851" s="45"/>
      <c r="G851" s="201"/>
      <c r="H851" s="202"/>
      <c r="I851" s="203"/>
      <c r="J851" s="204"/>
      <c r="K851" s="46"/>
      <c r="L851" s="205"/>
      <c r="M851" s="206"/>
      <c r="N851" s="207"/>
      <c r="O851" s="208"/>
      <c r="P851" s="209"/>
      <c r="Q851" s="210"/>
      <c r="R851" s="211"/>
      <c r="S851" s="212"/>
      <c r="T851" s="213"/>
      <c r="U851" s="45"/>
      <c r="V851" s="49"/>
      <c r="W851" s="49"/>
      <c r="X851" s="49"/>
      <c r="Y851" s="49"/>
      <c r="Z851" s="49"/>
      <c r="AA851" s="49"/>
      <c r="AB851" s="42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42"/>
      <c r="AQ851" s="42"/>
      <c r="AR851" s="42"/>
      <c r="AS851" s="42"/>
      <c r="AT851" s="42"/>
      <c r="AU851" s="42"/>
      <c r="AV851" s="214"/>
      <c r="AW851" s="214"/>
      <c r="AX851" s="214"/>
      <c r="AY851" s="214"/>
      <c r="AZ851" s="214"/>
      <c r="BA851" s="214"/>
      <c r="BB851" s="214"/>
      <c r="BC851" s="214"/>
    </row>
    <row r="852" ht="20.25" customHeight="1">
      <c r="B852" s="41"/>
      <c r="C852" s="42"/>
      <c r="D852" s="69"/>
      <c r="E852" s="44"/>
      <c r="F852" s="45"/>
      <c r="G852" s="201"/>
      <c r="H852" s="202"/>
      <c r="I852" s="203"/>
      <c r="J852" s="204"/>
      <c r="K852" s="46"/>
      <c r="L852" s="205"/>
      <c r="M852" s="206"/>
      <c r="N852" s="207"/>
      <c r="O852" s="208"/>
      <c r="P852" s="209"/>
      <c r="Q852" s="210"/>
      <c r="R852" s="211"/>
      <c r="S852" s="212"/>
      <c r="T852" s="213"/>
      <c r="U852" s="45"/>
      <c r="V852" s="49"/>
      <c r="W852" s="49"/>
      <c r="X852" s="49"/>
      <c r="Y852" s="49"/>
      <c r="Z852" s="49"/>
      <c r="AA852" s="49"/>
      <c r="AB852" s="42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42"/>
      <c r="AQ852" s="42"/>
      <c r="AR852" s="42"/>
      <c r="AS852" s="42"/>
      <c r="AT852" s="42"/>
      <c r="AU852" s="42"/>
      <c r="AV852" s="214"/>
      <c r="AW852" s="214"/>
      <c r="AX852" s="214"/>
      <c r="AY852" s="214"/>
      <c r="AZ852" s="214"/>
      <c r="BA852" s="214"/>
      <c r="BB852" s="214"/>
      <c r="BC852" s="214"/>
    </row>
    <row r="853" ht="20.25" customHeight="1">
      <c r="B853" s="41"/>
      <c r="C853" s="42"/>
      <c r="D853" s="69"/>
      <c r="E853" s="44"/>
      <c r="F853" s="45"/>
      <c r="G853" s="201"/>
      <c r="H853" s="202"/>
      <c r="I853" s="203"/>
      <c r="J853" s="204"/>
      <c r="K853" s="46"/>
      <c r="L853" s="205"/>
      <c r="M853" s="206"/>
      <c r="N853" s="207"/>
      <c r="O853" s="208"/>
      <c r="P853" s="209"/>
      <c r="Q853" s="210"/>
      <c r="R853" s="211"/>
      <c r="S853" s="212"/>
      <c r="T853" s="213"/>
      <c r="U853" s="45"/>
      <c r="V853" s="49"/>
      <c r="W853" s="49"/>
      <c r="X853" s="49"/>
      <c r="Y853" s="49"/>
      <c r="Z853" s="49"/>
      <c r="AA853" s="49"/>
      <c r="AB853" s="42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42"/>
      <c r="AQ853" s="42"/>
      <c r="AR853" s="42"/>
      <c r="AS853" s="42"/>
      <c r="AT853" s="42"/>
      <c r="AU853" s="42"/>
      <c r="AV853" s="214"/>
      <c r="AW853" s="214"/>
      <c r="AX853" s="214"/>
      <c r="AY853" s="214"/>
      <c r="AZ853" s="214"/>
      <c r="BA853" s="214"/>
      <c r="BB853" s="214"/>
      <c r="BC853" s="214"/>
    </row>
    <row r="854" ht="20.25" customHeight="1">
      <c r="B854" s="41"/>
      <c r="C854" s="42"/>
      <c r="D854" s="69"/>
      <c r="E854" s="44"/>
      <c r="F854" s="45"/>
      <c r="G854" s="201"/>
      <c r="H854" s="202"/>
      <c r="I854" s="203"/>
      <c r="J854" s="204"/>
      <c r="K854" s="46"/>
      <c r="L854" s="205"/>
      <c r="M854" s="206"/>
      <c r="N854" s="207"/>
      <c r="O854" s="208"/>
      <c r="P854" s="209"/>
      <c r="Q854" s="210"/>
      <c r="R854" s="211"/>
      <c r="S854" s="212"/>
      <c r="T854" s="213"/>
      <c r="U854" s="45"/>
      <c r="V854" s="49"/>
      <c r="W854" s="49"/>
      <c r="X854" s="49"/>
      <c r="Y854" s="49"/>
      <c r="Z854" s="49"/>
      <c r="AA854" s="49"/>
      <c r="AB854" s="42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42"/>
      <c r="AQ854" s="42"/>
      <c r="AR854" s="42"/>
      <c r="AS854" s="42"/>
      <c r="AT854" s="42"/>
      <c r="AU854" s="42"/>
      <c r="AV854" s="214"/>
      <c r="AW854" s="214"/>
      <c r="AX854" s="214"/>
      <c r="AY854" s="214"/>
      <c r="AZ854" s="214"/>
      <c r="BA854" s="214"/>
      <c r="BB854" s="214"/>
      <c r="BC854" s="214"/>
    </row>
    <row r="855" ht="20.25" customHeight="1">
      <c r="B855" s="41"/>
      <c r="C855" s="42"/>
      <c r="D855" s="69"/>
      <c r="E855" s="44"/>
      <c r="F855" s="45"/>
      <c r="G855" s="201"/>
      <c r="H855" s="202"/>
      <c r="I855" s="203"/>
      <c r="J855" s="204"/>
      <c r="K855" s="46"/>
      <c r="L855" s="205"/>
      <c r="M855" s="206"/>
      <c r="N855" s="207"/>
      <c r="O855" s="208"/>
      <c r="P855" s="209"/>
      <c r="Q855" s="210"/>
      <c r="R855" s="211"/>
      <c r="S855" s="212"/>
      <c r="T855" s="213"/>
      <c r="U855" s="45"/>
      <c r="V855" s="49"/>
      <c r="W855" s="49"/>
      <c r="X855" s="49"/>
      <c r="Y855" s="49"/>
      <c r="Z855" s="49"/>
      <c r="AA855" s="49"/>
      <c r="AB855" s="42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42"/>
      <c r="AQ855" s="42"/>
      <c r="AR855" s="42"/>
      <c r="AS855" s="42"/>
      <c r="AT855" s="42"/>
      <c r="AU855" s="42"/>
      <c r="AV855" s="214"/>
      <c r="AW855" s="214"/>
      <c r="AX855" s="214"/>
      <c r="AY855" s="214"/>
      <c r="AZ855" s="214"/>
      <c r="BA855" s="214"/>
      <c r="BB855" s="214"/>
      <c r="BC855" s="214"/>
    </row>
    <row r="856" ht="20.25" customHeight="1">
      <c r="B856" s="41"/>
      <c r="C856" s="42"/>
      <c r="D856" s="69"/>
      <c r="E856" s="44"/>
      <c r="F856" s="45"/>
      <c r="G856" s="201"/>
      <c r="H856" s="202"/>
      <c r="I856" s="203"/>
      <c r="J856" s="204"/>
      <c r="K856" s="46"/>
      <c r="L856" s="205"/>
      <c r="M856" s="206"/>
      <c r="N856" s="207"/>
      <c r="O856" s="208"/>
      <c r="P856" s="209"/>
      <c r="Q856" s="210"/>
      <c r="R856" s="211"/>
      <c r="S856" s="212"/>
      <c r="T856" s="213"/>
      <c r="U856" s="45"/>
      <c r="V856" s="49"/>
      <c r="W856" s="49"/>
      <c r="X856" s="49"/>
      <c r="Y856" s="49"/>
      <c r="Z856" s="49"/>
      <c r="AA856" s="49"/>
      <c r="AB856" s="42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42"/>
      <c r="AQ856" s="42"/>
      <c r="AR856" s="42"/>
      <c r="AS856" s="42"/>
      <c r="AT856" s="42"/>
      <c r="AU856" s="42"/>
      <c r="AV856" s="214"/>
      <c r="AW856" s="214"/>
      <c r="AX856" s="214"/>
      <c r="AY856" s="214"/>
      <c r="AZ856" s="214"/>
      <c r="BA856" s="214"/>
      <c r="BB856" s="214"/>
      <c r="BC856" s="214"/>
    </row>
    <row r="857" ht="20.25" customHeight="1">
      <c r="B857" s="41"/>
      <c r="C857" s="42"/>
      <c r="D857" s="69"/>
      <c r="E857" s="44"/>
      <c r="F857" s="45"/>
      <c r="G857" s="201"/>
      <c r="H857" s="202"/>
      <c r="I857" s="203"/>
      <c r="J857" s="204"/>
      <c r="K857" s="46"/>
      <c r="L857" s="205"/>
      <c r="M857" s="206"/>
      <c r="N857" s="207"/>
      <c r="O857" s="208"/>
      <c r="P857" s="209"/>
      <c r="Q857" s="210"/>
      <c r="R857" s="211"/>
      <c r="S857" s="212"/>
      <c r="T857" s="213"/>
      <c r="U857" s="45"/>
      <c r="V857" s="49"/>
      <c r="W857" s="49"/>
      <c r="X857" s="49"/>
      <c r="Y857" s="49"/>
      <c r="Z857" s="49"/>
      <c r="AA857" s="49"/>
      <c r="AB857" s="42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42"/>
      <c r="AQ857" s="42"/>
      <c r="AR857" s="42"/>
      <c r="AS857" s="42"/>
      <c r="AT857" s="42"/>
      <c r="AU857" s="42"/>
      <c r="AV857" s="214"/>
      <c r="AW857" s="214"/>
      <c r="AX857" s="214"/>
      <c r="AY857" s="214"/>
      <c r="AZ857" s="214"/>
      <c r="BA857" s="214"/>
      <c r="BB857" s="214"/>
      <c r="BC857" s="214"/>
    </row>
    <row r="858" ht="20.25" customHeight="1">
      <c r="B858" s="41"/>
      <c r="C858" s="42"/>
      <c r="D858" s="69"/>
      <c r="E858" s="44"/>
      <c r="F858" s="45"/>
      <c r="G858" s="201"/>
      <c r="H858" s="202"/>
      <c r="I858" s="203"/>
      <c r="J858" s="204"/>
      <c r="K858" s="46"/>
      <c r="L858" s="205"/>
      <c r="M858" s="206"/>
      <c r="N858" s="207"/>
      <c r="O858" s="208"/>
      <c r="P858" s="209"/>
      <c r="Q858" s="210"/>
      <c r="R858" s="211"/>
      <c r="S858" s="212"/>
      <c r="T858" s="213"/>
      <c r="U858" s="45"/>
      <c r="V858" s="49"/>
      <c r="W858" s="49"/>
      <c r="X858" s="49"/>
      <c r="Y858" s="49"/>
      <c r="Z858" s="49"/>
      <c r="AA858" s="49"/>
      <c r="AB858" s="42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42"/>
      <c r="AQ858" s="42"/>
      <c r="AR858" s="42"/>
      <c r="AS858" s="42"/>
      <c r="AT858" s="42"/>
      <c r="AU858" s="42"/>
      <c r="AV858" s="214"/>
      <c r="AW858" s="214"/>
      <c r="AX858" s="214"/>
      <c r="AY858" s="214"/>
      <c r="AZ858" s="214"/>
      <c r="BA858" s="214"/>
      <c r="BB858" s="214"/>
      <c r="BC858" s="214"/>
    </row>
    <row r="859" ht="20.25" customHeight="1">
      <c r="B859" s="41"/>
      <c r="C859" s="42"/>
      <c r="D859" s="69"/>
      <c r="E859" s="44"/>
      <c r="F859" s="45"/>
      <c r="G859" s="201"/>
      <c r="H859" s="202"/>
      <c r="I859" s="203"/>
      <c r="J859" s="204"/>
      <c r="K859" s="46"/>
      <c r="L859" s="205"/>
      <c r="M859" s="206"/>
      <c r="N859" s="207"/>
      <c r="O859" s="208"/>
      <c r="P859" s="209"/>
      <c r="Q859" s="210"/>
      <c r="R859" s="211"/>
      <c r="S859" s="212"/>
      <c r="T859" s="213"/>
      <c r="U859" s="45"/>
      <c r="V859" s="49"/>
      <c r="W859" s="49"/>
      <c r="X859" s="49"/>
      <c r="Y859" s="49"/>
      <c r="Z859" s="49"/>
      <c r="AA859" s="49"/>
      <c r="AB859" s="42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42"/>
      <c r="AQ859" s="42"/>
      <c r="AR859" s="42"/>
      <c r="AS859" s="42"/>
      <c r="AT859" s="42"/>
      <c r="AU859" s="42"/>
      <c r="AV859" s="214"/>
      <c r="AW859" s="214"/>
      <c r="AX859" s="214"/>
      <c r="AY859" s="214"/>
      <c r="AZ859" s="214"/>
      <c r="BA859" s="214"/>
      <c r="BB859" s="214"/>
      <c r="BC859" s="214"/>
    </row>
    <row r="860" ht="20.25" customHeight="1">
      <c r="B860" s="41"/>
      <c r="C860" s="42"/>
      <c r="D860" s="69"/>
      <c r="E860" s="44"/>
      <c r="F860" s="45"/>
      <c r="G860" s="201"/>
      <c r="H860" s="202"/>
      <c r="I860" s="203"/>
      <c r="J860" s="204"/>
      <c r="K860" s="46"/>
      <c r="L860" s="205"/>
      <c r="M860" s="206"/>
      <c r="N860" s="207"/>
      <c r="O860" s="208"/>
      <c r="P860" s="209"/>
      <c r="Q860" s="210"/>
      <c r="R860" s="211"/>
      <c r="S860" s="212"/>
      <c r="T860" s="213"/>
      <c r="U860" s="45"/>
      <c r="V860" s="49"/>
      <c r="W860" s="49"/>
      <c r="X860" s="49"/>
      <c r="Y860" s="49"/>
      <c r="Z860" s="49"/>
      <c r="AA860" s="49"/>
      <c r="AB860" s="42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42"/>
      <c r="AQ860" s="42"/>
      <c r="AR860" s="42"/>
      <c r="AS860" s="42"/>
      <c r="AT860" s="42"/>
      <c r="AU860" s="42"/>
      <c r="AV860" s="214"/>
      <c r="AW860" s="214"/>
      <c r="AX860" s="214"/>
      <c r="AY860" s="214"/>
      <c r="AZ860" s="214"/>
      <c r="BA860" s="214"/>
      <c r="BB860" s="214"/>
      <c r="BC860" s="214"/>
    </row>
    <row r="861" ht="20.25" customHeight="1">
      <c r="B861" s="41"/>
      <c r="C861" s="42"/>
      <c r="D861" s="69"/>
      <c r="E861" s="44"/>
      <c r="F861" s="45"/>
      <c r="G861" s="201"/>
      <c r="H861" s="202"/>
      <c r="I861" s="203"/>
      <c r="J861" s="204"/>
      <c r="K861" s="46"/>
      <c r="L861" s="205"/>
      <c r="M861" s="206"/>
      <c r="N861" s="207"/>
      <c r="O861" s="208"/>
      <c r="P861" s="209"/>
      <c r="Q861" s="210"/>
      <c r="R861" s="211"/>
      <c r="S861" s="212"/>
      <c r="T861" s="213"/>
      <c r="U861" s="45"/>
      <c r="V861" s="49"/>
      <c r="W861" s="49"/>
      <c r="X861" s="49"/>
      <c r="Y861" s="49"/>
      <c r="Z861" s="49"/>
      <c r="AA861" s="49"/>
      <c r="AB861" s="42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42"/>
      <c r="AQ861" s="42"/>
      <c r="AR861" s="42"/>
      <c r="AS861" s="42"/>
      <c r="AT861" s="42"/>
      <c r="AU861" s="42"/>
      <c r="AV861" s="214"/>
      <c r="AW861" s="214"/>
      <c r="AX861" s="214"/>
      <c r="AY861" s="214"/>
      <c r="AZ861" s="214"/>
      <c r="BA861" s="214"/>
      <c r="BB861" s="214"/>
      <c r="BC861" s="214"/>
    </row>
    <row r="862" ht="20.25" customHeight="1">
      <c r="B862" s="41"/>
      <c r="C862" s="42"/>
      <c r="D862" s="69"/>
      <c r="E862" s="44"/>
      <c r="F862" s="45"/>
      <c r="G862" s="201"/>
      <c r="H862" s="202"/>
      <c r="I862" s="203"/>
      <c r="J862" s="204"/>
      <c r="K862" s="46"/>
      <c r="L862" s="205"/>
      <c r="M862" s="206"/>
      <c r="N862" s="207"/>
      <c r="O862" s="208"/>
      <c r="P862" s="209"/>
      <c r="Q862" s="210"/>
      <c r="R862" s="211"/>
      <c r="S862" s="212"/>
      <c r="T862" s="213"/>
      <c r="U862" s="45"/>
      <c r="V862" s="49"/>
      <c r="W862" s="49"/>
      <c r="X862" s="49"/>
      <c r="Y862" s="49"/>
      <c r="Z862" s="49"/>
      <c r="AA862" s="49"/>
      <c r="AB862" s="42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42"/>
      <c r="AQ862" s="42"/>
      <c r="AR862" s="42"/>
      <c r="AS862" s="42"/>
      <c r="AT862" s="42"/>
      <c r="AU862" s="42"/>
      <c r="AV862" s="214"/>
      <c r="AW862" s="214"/>
      <c r="AX862" s="214"/>
      <c r="AY862" s="214"/>
      <c r="AZ862" s="214"/>
      <c r="BA862" s="214"/>
      <c r="BB862" s="214"/>
      <c r="BC862" s="214"/>
    </row>
    <row r="863" ht="20.25" customHeight="1">
      <c r="B863" s="41"/>
      <c r="C863" s="42"/>
      <c r="D863" s="69"/>
      <c r="E863" s="44"/>
      <c r="F863" s="45"/>
      <c r="G863" s="201"/>
      <c r="H863" s="202"/>
      <c r="I863" s="203"/>
      <c r="J863" s="204"/>
      <c r="K863" s="46"/>
      <c r="L863" s="205"/>
      <c r="M863" s="206"/>
      <c r="N863" s="207"/>
      <c r="O863" s="208"/>
      <c r="P863" s="209"/>
      <c r="Q863" s="210"/>
      <c r="R863" s="211"/>
      <c r="S863" s="212"/>
      <c r="T863" s="213"/>
      <c r="U863" s="45"/>
      <c r="V863" s="49"/>
      <c r="W863" s="49"/>
      <c r="X863" s="49"/>
      <c r="Y863" s="49"/>
      <c r="Z863" s="49"/>
      <c r="AA863" s="49"/>
      <c r="AB863" s="42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42"/>
      <c r="AQ863" s="42"/>
      <c r="AR863" s="42"/>
      <c r="AS863" s="42"/>
      <c r="AT863" s="42"/>
      <c r="AU863" s="42"/>
      <c r="AV863" s="214"/>
      <c r="AW863" s="214"/>
      <c r="AX863" s="214"/>
      <c r="AY863" s="214"/>
      <c r="AZ863" s="214"/>
      <c r="BA863" s="214"/>
      <c r="BB863" s="214"/>
      <c r="BC863" s="214"/>
    </row>
    <row r="864" ht="20.25" customHeight="1">
      <c r="B864" s="41"/>
      <c r="C864" s="42"/>
      <c r="D864" s="69"/>
      <c r="E864" s="44"/>
      <c r="F864" s="45"/>
      <c r="G864" s="201"/>
      <c r="H864" s="202"/>
      <c r="I864" s="203"/>
      <c r="J864" s="204"/>
      <c r="K864" s="46"/>
      <c r="L864" s="205"/>
      <c r="M864" s="206"/>
      <c r="N864" s="207"/>
      <c r="O864" s="208"/>
      <c r="P864" s="209"/>
      <c r="Q864" s="210"/>
      <c r="R864" s="211"/>
      <c r="S864" s="212"/>
      <c r="T864" s="213"/>
      <c r="U864" s="45"/>
      <c r="V864" s="49"/>
      <c r="W864" s="49"/>
      <c r="X864" s="49"/>
      <c r="Y864" s="49"/>
      <c r="Z864" s="49"/>
      <c r="AA864" s="49"/>
      <c r="AB864" s="42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42"/>
      <c r="AQ864" s="42"/>
      <c r="AR864" s="42"/>
      <c r="AS864" s="42"/>
      <c r="AT864" s="42"/>
      <c r="AU864" s="42"/>
      <c r="AV864" s="214"/>
      <c r="AW864" s="214"/>
      <c r="AX864" s="214"/>
      <c r="AY864" s="214"/>
      <c r="AZ864" s="214"/>
      <c r="BA864" s="214"/>
      <c r="BB864" s="214"/>
      <c r="BC864" s="214"/>
    </row>
    <row r="865" ht="20.25" customHeight="1">
      <c r="B865" s="41"/>
      <c r="C865" s="42"/>
      <c r="D865" s="69"/>
      <c r="E865" s="44"/>
      <c r="F865" s="45"/>
      <c r="G865" s="201"/>
      <c r="H865" s="202"/>
      <c r="I865" s="203"/>
      <c r="J865" s="204"/>
      <c r="K865" s="46"/>
      <c r="L865" s="205"/>
      <c r="M865" s="206"/>
      <c r="N865" s="207"/>
      <c r="O865" s="208"/>
      <c r="P865" s="209"/>
      <c r="Q865" s="210"/>
      <c r="R865" s="211"/>
      <c r="S865" s="212"/>
      <c r="T865" s="213"/>
      <c r="U865" s="45"/>
      <c r="V865" s="49"/>
      <c r="W865" s="49"/>
      <c r="X865" s="49"/>
      <c r="Y865" s="49"/>
      <c r="Z865" s="49"/>
      <c r="AA865" s="49"/>
      <c r="AB865" s="42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42"/>
      <c r="AQ865" s="42"/>
      <c r="AR865" s="42"/>
      <c r="AS865" s="42"/>
      <c r="AT865" s="42"/>
      <c r="AU865" s="42"/>
      <c r="AV865" s="214"/>
      <c r="AW865" s="214"/>
      <c r="AX865" s="214"/>
      <c r="AY865" s="214"/>
      <c r="AZ865" s="214"/>
      <c r="BA865" s="214"/>
      <c r="BB865" s="214"/>
      <c r="BC865" s="214"/>
    </row>
    <row r="866" ht="20.25" customHeight="1">
      <c r="B866" s="41"/>
      <c r="C866" s="42"/>
      <c r="D866" s="69"/>
      <c r="E866" s="44"/>
      <c r="F866" s="45"/>
      <c r="G866" s="201"/>
      <c r="H866" s="202"/>
      <c r="I866" s="203"/>
      <c r="J866" s="204"/>
      <c r="K866" s="46"/>
      <c r="L866" s="205"/>
      <c r="M866" s="206"/>
      <c r="N866" s="207"/>
      <c r="O866" s="208"/>
      <c r="P866" s="209"/>
      <c r="Q866" s="210"/>
      <c r="R866" s="211"/>
      <c r="S866" s="212"/>
      <c r="T866" s="213"/>
      <c r="U866" s="45"/>
      <c r="V866" s="49"/>
      <c r="W866" s="49"/>
      <c r="X866" s="49"/>
      <c r="Y866" s="49"/>
      <c r="Z866" s="49"/>
      <c r="AA866" s="49"/>
      <c r="AB866" s="42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42"/>
      <c r="AQ866" s="42"/>
      <c r="AR866" s="42"/>
      <c r="AS866" s="42"/>
      <c r="AT866" s="42"/>
      <c r="AU866" s="42"/>
      <c r="AV866" s="214"/>
      <c r="AW866" s="214"/>
      <c r="AX866" s="214"/>
      <c r="AY866" s="214"/>
      <c r="AZ866" s="214"/>
      <c r="BA866" s="214"/>
      <c r="BB866" s="214"/>
      <c r="BC866" s="214"/>
    </row>
    <row r="867" ht="20.25" customHeight="1">
      <c r="B867" s="41"/>
      <c r="C867" s="42"/>
      <c r="D867" s="69"/>
      <c r="E867" s="44"/>
      <c r="F867" s="45"/>
      <c r="G867" s="201"/>
      <c r="H867" s="202"/>
      <c r="I867" s="203"/>
      <c r="J867" s="204"/>
      <c r="K867" s="46"/>
      <c r="L867" s="205"/>
      <c r="M867" s="206"/>
      <c r="N867" s="207"/>
      <c r="O867" s="208"/>
      <c r="P867" s="209"/>
      <c r="Q867" s="210"/>
      <c r="R867" s="211"/>
      <c r="S867" s="212"/>
      <c r="T867" s="213"/>
      <c r="U867" s="45"/>
      <c r="V867" s="49"/>
      <c r="W867" s="49"/>
      <c r="X867" s="49"/>
      <c r="Y867" s="49"/>
      <c r="Z867" s="49"/>
      <c r="AA867" s="49"/>
      <c r="AB867" s="42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42"/>
      <c r="AQ867" s="42"/>
      <c r="AR867" s="42"/>
      <c r="AS867" s="42"/>
      <c r="AT867" s="42"/>
      <c r="AU867" s="42"/>
      <c r="AV867" s="214"/>
      <c r="AW867" s="214"/>
      <c r="AX867" s="214"/>
      <c r="AY867" s="214"/>
      <c r="AZ867" s="214"/>
      <c r="BA867" s="214"/>
      <c r="BB867" s="214"/>
      <c r="BC867" s="214"/>
    </row>
    <row r="868" ht="20.25" customHeight="1">
      <c r="B868" s="41"/>
      <c r="C868" s="42"/>
      <c r="D868" s="69"/>
      <c r="E868" s="44"/>
      <c r="F868" s="45"/>
      <c r="G868" s="201"/>
      <c r="H868" s="202"/>
      <c r="I868" s="203"/>
      <c r="J868" s="204"/>
      <c r="K868" s="46"/>
      <c r="L868" s="205"/>
      <c r="M868" s="206"/>
      <c r="N868" s="207"/>
      <c r="O868" s="208"/>
      <c r="P868" s="209"/>
      <c r="Q868" s="210"/>
      <c r="R868" s="211"/>
      <c r="S868" s="212"/>
      <c r="T868" s="213"/>
      <c r="U868" s="45"/>
      <c r="V868" s="49"/>
      <c r="W868" s="49"/>
      <c r="X868" s="49"/>
      <c r="Y868" s="49"/>
      <c r="Z868" s="49"/>
      <c r="AA868" s="49"/>
      <c r="AB868" s="42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42"/>
      <c r="AQ868" s="42"/>
      <c r="AR868" s="42"/>
      <c r="AS868" s="42"/>
      <c r="AT868" s="42"/>
      <c r="AU868" s="42"/>
      <c r="AV868" s="214"/>
      <c r="AW868" s="214"/>
      <c r="AX868" s="214"/>
      <c r="AY868" s="214"/>
      <c r="AZ868" s="214"/>
      <c r="BA868" s="214"/>
      <c r="BB868" s="214"/>
      <c r="BC868" s="214"/>
    </row>
    <row r="869" ht="20.25" customHeight="1">
      <c r="B869" s="41"/>
      <c r="C869" s="42"/>
      <c r="D869" s="69"/>
      <c r="E869" s="44"/>
      <c r="F869" s="45"/>
      <c r="G869" s="201"/>
      <c r="H869" s="202"/>
      <c r="I869" s="203"/>
      <c r="J869" s="204"/>
      <c r="K869" s="46"/>
      <c r="L869" s="205"/>
      <c r="M869" s="206"/>
      <c r="N869" s="207"/>
      <c r="O869" s="208"/>
      <c r="P869" s="209"/>
      <c r="Q869" s="210"/>
      <c r="R869" s="211"/>
      <c r="S869" s="212"/>
      <c r="T869" s="213"/>
      <c r="U869" s="45"/>
      <c r="V869" s="49"/>
      <c r="W869" s="49"/>
      <c r="X869" s="49"/>
      <c r="Y869" s="49"/>
      <c r="Z869" s="49"/>
      <c r="AA869" s="49"/>
      <c r="AB869" s="42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42"/>
      <c r="AQ869" s="42"/>
      <c r="AR869" s="42"/>
      <c r="AS869" s="42"/>
      <c r="AT869" s="42"/>
      <c r="AU869" s="42"/>
      <c r="AV869" s="214"/>
      <c r="AW869" s="214"/>
      <c r="AX869" s="214"/>
      <c r="AY869" s="214"/>
      <c r="AZ869" s="214"/>
      <c r="BA869" s="214"/>
      <c r="BB869" s="214"/>
      <c r="BC869" s="214"/>
    </row>
    <row r="870" ht="20.25" customHeight="1">
      <c r="B870" s="41"/>
      <c r="C870" s="42"/>
      <c r="D870" s="69"/>
      <c r="E870" s="44"/>
      <c r="F870" s="45"/>
      <c r="G870" s="201"/>
      <c r="H870" s="202"/>
      <c r="I870" s="203"/>
      <c r="J870" s="204"/>
      <c r="K870" s="46"/>
      <c r="L870" s="205"/>
      <c r="M870" s="206"/>
      <c r="N870" s="207"/>
      <c r="O870" s="208"/>
      <c r="P870" s="209"/>
      <c r="Q870" s="210"/>
      <c r="R870" s="211"/>
      <c r="S870" s="212"/>
      <c r="T870" s="213"/>
      <c r="U870" s="45"/>
      <c r="V870" s="49"/>
      <c r="W870" s="49"/>
      <c r="X870" s="49"/>
      <c r="Y870" s="49"/>
      <c r="Z870" s="49"/>
      <c r="AA870" s="49"/>
      <c r="AB870" s="42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42"/>
      <c r="AQ870" s="42"/>
      <c r="AR870" s="42"/>
      <c r="AS870" s="42"/>
      <c r="AT870" s="42"/>
      <c r="AU870" s="42"/>
      <c r="AV870" s="214"/>
      <c r="AW870" s="214"/>
      <c r="AX870" s="214"/>
      <c r="AY870" s="214"/>
      <c r="AZ870" s="214"/>
      <c r="BA870" s="214"/>
      <c r="BB870" s="214"/>
      <c r="BC870" s="214"/>
    </row>
    <row r="871" ht="20.25" customHeight="1">
      <c r="B871" s="41"/>
      <c r="C871" s="42"/>
      <c r="D871" s="69"/>
      <c r="E871" s="44"/>
      <c r="F871" s="45"/>
      <c r="G871" s="201"/>
      <c r="H871" s="202"/>
      <c r="I871" s="203"/>
      <c r="J871" s="204"/>
      <c r="K871" s="46"/>
      <c r="L871" s="205"/>
      <c r="M871" s="206"/>
      <c r="N871" s="207"/>
      <c r="O871" s="208"/>
      <c r="P871" s="209"/>
      <c r="Q871" s="210"/>
      <c r="R871" s="211"/>
      <c r="S871" s="212"/>
      <c r="T871" s="213"/>
      <c r="U871" s="45"/>
      <c r="V871" s="49"/>
      <c r="W871" s="49"/>
      <c r="X871" s="49"/>
      <c r="Y871" s="49"/>
      <c r="Z871" s="49"/>
      <c r="AA871" s="49"/>
      <c r="AB871" s="42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42"/>
      <c r="AQ871" s="42"/>
      <c r="AR871" s="42"/>
      <c r="AS871" s="42"/>
      <c r="AT871" s="42"/>
      <c r="AU871" s="42"/>
      <c r="AV871" s="214"/>
      <c r="AW871" s="214"/>
      <c r="AX871" s="214"/>
      <c r="AY871" s="214"/>
      <c r="AZ871" s="214"/>
      <c r="BA871" s="214"/>
      <c r="BB871" s="214"/>
      <c r="BC871" s="214"/>
    </row>
    <row r="872" ht="20.25" customHeight="1">
      <c r="B872" s="41"/>
      <c r="C872" s="42"/>
      <c r="D872" s="69"/>
      <c r="E872" s="44"/>
      <c r="F872" s="45"/>
      <c r="G872" s="201"/>
      <c r="H872" s="202"/>
      <c r="I872" s="203"/>
      <c r="J872" s="204"/>
      <c r="K872" s="46"/>
      <c r="L872" s="205"/>
      <c r="M872" s="206"/>
      <c r="N872" s="207"/>
      <c r="O872" s="208"/>
      <c r="P872" s="209"/>
      <c r="Q872" s="210"/>
      <c r="R872" s="211"/>
      <c r="S872" s="212"/>
      <c r="T872" s="213"/>
      <c r="U872" s="45"/>
      <c r="V872" s="49"/>
      <c r="W872" s="49"/>
      <c r="X872" s="49"/>
      <c r="Y872" s="49"/>
      <c r="Z872" s="49"/>
      <c r="AA872" s="49"/>
      <c r="AB872" s="42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42"/>
      <c r="AQ872" s="42"/>
      <c r="AR872" s="42"/>
      <c r="AS872" s="42"/>
      <c r="AT872" s="42"/>
      <c r="AU872" s="42"/>
      <c r="AV872" s="214"/>
      <c r="AW872" s="214"/>
      <c r="AX872" s="214"/>
      <c r="AY872" s="214"/>
      <c r="AZ872" s="214"/>
      <c r="BA872" s="214"/>
      <c r="BB872" s="214"/>
      <c r="BC872" s="214"/>
    </row>
    <row r="873" ht="20.25" customHeight="1">
      <c r="B873" s="41"/>
      <c r="C873" s="42"/>
      <c r="D873" s="69"/>
      <c r="E873" s="44"/>
      <c r="F873" s="45"/>
      <c r="G873" s="201"/>
      <c r="H873" s="202"/>
      <c r="I873" s="203"/>
      <c r="J873" s="204"/>
      <c r="K873" s="46"/>
      <c r="L873" s="205"/>
      <c r="M873" s="206"/>
      <c r="N873" s="207"/>
      <c r="O873" s="208"/>
      <c r="P873" s="209"/>
      <c r="Q873" s="210"/>
      <c r="R873" s="211"/>
      <c r="S873" s="212"/>
      <c r="T873" s="213"/>
      <c r="U873" s="45"/>
      <c r="V873" s="49"/>
      <c r="W873" s="49"/>
      <c r="X873" s="49"/>
      <c r="Y873" s="49"/>
      <c r="Z873" s="49"/>
      <c r="AA873" s="49"/>
      <c r="AB873" s="42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42"/>
      <c r="AQ873" s="42"/>
      <c r="AR873" s="42"/>
      <c r="AS873" s="42"/>
      <c r="AT873" s="42"/>
      <c r="AU873" s="42"/>
      <c r="AV873" s="214"/>
      <c r="AW873" s="214"/>
      <c r="AX873" s="214"/>
      <c r="AY873" s="214"/>
      <c r="AZ873" s="214"/>
      <c r="BA873" s="214"/>
      <c r="BB873" s="214"/>
      <c r="BC873" s="214"/>
    </row>
    <row r="874" ht="20.25" customHeight="1">
      <c r="B874" s="41"/>
      <c r="C874" s="42"/>
      <c r="D874" s="69"/>
      <c r="E874" s="44"/>
      <c r="F874" s="45"/>
      <c r="G874" s="201"/>
      <c r="H874" s="202"/>
      <c r="I874" s="203"/>
      <c r="J874" s="204"/>
      <c r="K874" s="46"/>
      <c r="L874" s="205"/>
      <c r="M874" s="206"/>
      <c r="N874" s="207"/>
      <c r="O874" s="208"/>
      <c r="P874" s="209"/>
      <c r="Q874" s="210"/>
      <c r="R874" s="211"/>
      <c r="S874" s="212"/>
      <c r="T874" s="213"/>
      <c r="U874" s="45"/>
      <c r="V874" s="49"/>
      <c r="W874" s="49"/>
      <c r="X874" s="49"/>
      <c r="Y874" s="49"/>
      <c r="Z874" s="49"/>
      <c r="AA874" s="49"/>
      <c r="AB874" s="42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42"/>
      <c r="AQ874" s="42"/>
      <c r="AR874" s="42"/>
      <c r="AS874" s="42"/>
      <c r="AT874" s="42"/>
      <c r="AU874" s="42"/>
      <c r="AV874" s="214"/>
      <c r="AW874" s="214"/>
      <c r="AX874" s="214"/>
      <c r="AY874" s="214"/>
      <c r="AZ874" s="214"/>
      <c r="BA874" s="214"/>
      <c r="BB874" s="214"/>
      <c r="BC874" s="214"/>
    </row>
    <row r="875" ht="20.25" customHeight="1">
      <c r="B875" s="41"/>
      <c r="C875" s="42"/>
      <c r="D875" s="69"/>
      <c r="E875" s="44"/>
      <c r="F875" s="45"/>
      <c r="G875" s="201"/>
      <c r="H875" s="202"/>
      <c r="I875" s="203"/>
      <c r="J875" s="204"/>
      <c r="K875" s="46"/>
      <c r="L875" s="205"/>
      <c r="M875" s="206"/>
      <c r="N875" s="207"/>
      <c r="O875" s="208"/>
      <c r="P875" s="209"/>
      <c r="Q875" s="210"/>
      <c r="R875" s="211"/>
      <c r="S875" s="212"/>
      <c r="T875" s="213"/>
      <c r="U875" s="45"/>
      <c r="V875" s="49"/>
      <c r="W875" s="49"/>
      <c r="X875" s="49"/>
      <c r="Y875" s="49"/>
      <c r="Z875" s="49"/>
      <c r="AA875" s="49"/>
      <c r="AB875" s="42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42"/>
      <c r="AQ875" s="42"/>
      <c r="AR875" s="42"/>
      <c r="AS875" s="42"/>
      <c r="AT875" s="42"/>
      <c r="AU875" s="42"/>
      <c r="AV875" s="214"/>
      <c r="AW875" s="214"/>
      <c r="AX875" s="214"/>
      <c r="AY875" s="214"/>
      <c r="AZ875" s="214"/>
      <c r="BA875" s="214"/>
      <c r="BB875" s="214"/>
      <c r="BC875" s="214"/>
    </row>
    <row r="876" ht="20.25" customHeight="1">
      <c r="B876" s="41"/>
      <c r="C876" s="42"/>
      <c r="D876" s="69"/>
      <c r="E876" s="44"/>
      <c r="F876" s="45"/>
      <c r="G876" s="201"/>
      <c r="H876" s="202"/>
      <c r="I876" s="203"/>
      <c r="J876" s="204"/>
      <c r="K876" s="46"/>
      <c r="L876" s="205"/>
      <c r="M876" s="206"/>
      <c r="N876" s="207"/>
      <c r="O876" s="208"/>
      <c r="P876" s="209"/>
      <c r="Q876" s="210"/>
      <c r="R876" s="211"/>
      <c r="S876" s="212"/>
      <c r="T876" s="213"/>
      <c r="U876" s="45"/>
      <c r="V876" s="49"/>
      <c r="W876" s="49"/>
      <c r="X876" s="49"/>
      <c r="Y876" s="49"/>
      <c r="Z876" s="49"/>
      <c r="AA876" s="49"/>
      <c r="AB876" s="42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42"/>
      <c r="AQ876" s="42"/>
      <c r="AR876" s="42"/>
      <c r="AS876" s="42"/>
      <c r="AT876" s="42"/>
      <c r="AU876" s="42"/>
      <c r="AV876" s="214"/>
      <c r="AW876" s="214"/>
      <c r="AX876" s="214"/>
      <c r="AY876" s="214"/>
      <c r="AZ876" s="214"/>
      <c r="BA876" s="214"/>
      <c r="BB876" s="214"/>
      <c r="BC876" s="214"/>
    </row>
    <row r="877" ht="20.25" customHeight="1">
      <c r="B877" s="41"/>
      <c r="C877" s="42"/>
      <c r="D877" s="69"/>
      <c r="E877" s="44"/>
      <c r="F877" s="45"/>
      <c r="G877" s="201"/>
      <c r="H877" s="202"/>
      <c r="I877" s="203"/>
      <c r="J877" s="204"/>
      <c r="K877" s="46"/>
      <c r="L877" s="205"/>
      <c r="M877" s="206"/>
      <c r="N877" s="207"/>
      <c r="O877" s="208"/>
      <c r="P877" s="209"/>
      <c r="Q877" s="210"/>
      <c r="R877" s="211"/>
      <c r="S877" s="212"/>
      <c r="T877" s="213"/>
      <c r="U877" s="45"/>
      <c r="V877" s="49"/>
      <c r="W877" s="49"/>
      <c r="X877" s="49"/>
      <c r="Y877" s="49"/>
      <c r="Z877" s="49"/>
      <c r="AA877" s="49"/>
      <c r="AB877" s="42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42"/>
      <c r="AQ877" s="42"/>
      <c r="AR877" s="42"/>
      <c r="AS877" s="42"/>
      <c r="AT877" s="42"/>
      <c r="AU877" s="42"/>
      <c r="AV877" s="214"/>
      <c r="AW877" s="214"/>
      <c r="AX877" s="214"/>
      <c r="AY877" s="214"/>
      <c r="AZ877" s="214"/>
      <c r="BA877" s="214"/>
      <c r="BB877" s="214"/>
      <c r="BC877" s="214"/>
    </row>
    <row r="878" ht="20.25" customHeight="1">
      <c r="B878" s="41"/>
      <c r="C878" s="42"/>
      <c r="D878" s="69"/>
      <c r="E878" s="44"/>
      <c r="F878" s="45"/>
      <c r="G878" s="201"/>
      <c r="H878" s="202"/>
      <c r="I878" s="203"/>
      <c r="J878" s="204"/>
      <c r="K878" s="46"/>
      <c r="L878" s="205"/>
      <c r="M878" s="206"/>
      <c r="N878" s="207"/>
      <c r="O878" s="208"/>
      <c r="P878" s="209"/>
      <c r="Q878" s="210"/>
      <c r="R878" s="211"/>
      <c r="S878" s="212"/>
      <c r="T878" s="213"/>
      <c r="U878" s="45"/>
      <c r="V878" s="49"/>
      <c r="W878" s="49"/>
      <c r="X878" s="49"/>
      <c r="Y878" s="49"/>
      <c r="Z878" s="49"/>
      <c r="AA878" s="49"/>
      <c r="AB878" s="42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42"/>
      <c r="AQ878" s="42"/>
      <c r="AR878" s="42"/>
      <c r="AS878" s="42"/>
      <c r="AT878" s="42"/>
      <c r="AU878" s="42"/>
      <c r="AV878" s="214"/>
      <c r="AW878" s="214"/>
      <c r="AX878" s="214"/>
      <c r="AY878" s="214"/>
      <c r="AZ878" s="214"/>
      <c r="BA878" s="214"/>
      <c r="BB878" s="214"/>
      <c r="BC878" s="214"/>
    </row>
    <row r="879" ht="20.25" customHeight="1">
      <c r="B879" s="41"/>
      <c r="C879" s="42"/>
      <c r="D879" s="69"/>
      <c r="E879" s="44"/>
      <c r="F879" s="45"/>
      <c r="G879" s="201"/>
      <c r="H879" s="202"/>
      <c r="I879" s="203"/>
      <c r="J879" s="204"/>
      <c r="K879" s="46"/>
      <c r="L879" s="205"/>
      <c r="M879" s="206"/>
      <c r="N879" s="207"/>
      <c r="O879" s="208"/>
      <c r="P879" s="209"/>
      <c r="Q879" s="210"/>
      <c r="R879" s="211"/>
      <c r="S879" s="212"/>
      <c r="T879" s="213"/>
      <c r="U879" s="45"/>
      <c r="V879" s="49"/>
      <c r="W879" s="49"/>
      <c r="X879" s="49"/>
      <c r="Y879" s="49"/>
      <c r="Z879" s="49"/>
      <c r="AA879" s="49"/>
      <c r="AB879" s="42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42"/>
      <c r="AQ879" s="42"/>
      <c r="AR879" s="42"/>
      <c r="AS879" s="42"/>
      <c r="AT879" s="42"/>
      <c r="AU879" s="42"/>
      <c r="AV879" s="214"/>
      <c r="AW879" s="214"/>
      <c r="AX879" s="214"/>
      <c r="AY879" s="214"/>
      <c r="AZ879" s="214"/>
      <c r="BA879" s="214"/>
      <c r="BB879" s="214"/>
      <c r="BC879" s="214"/>
    </row>
    <row r="880" ht="20.25" customHeight="1">
      <c r="B880" s="41"/>
      <c r="C880" s="42"/>
      <c r="D880" s="69"/>
      <c r="E880" s="44"/>
      <c r="F880" s="45"/>
      <c r="G880" s="201"/>
      <c r="H880" s="202"/>
      <c r="I880" s="203"/>
      <c r="J880" s="204"/>
      <c r="K880" s="46"/>
      <c r="L880" s="205"/>
      <c r="M880" s="206"/>
      <c r="N880" s="207"/>
      <c r="O880" s="208"/>
      <c r="P880" s="209"/>
      <c r="Q880" s="210"/>
      <c r="R880" s="211"/>
      <c r="S880" s="212"/>
      <c r="T880" s="213"/>
      <c r="U880" s="45"/>
      <c r="V880" s="49"/>
      <c r="W880" s="49"/>
      <c r="X880" s="49"/>
      <c r="Y880" s="49"/>
      <c r="Z880" s="49"/>
      <c r="AA880" s="49"/>
      <c r="AB880" s="42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42"/>
      <c r="AQ880" s="42"/>
      <c r="AR880" s="42"/>
      <c r="AS880" s="42"/>
      <c r="AT880" s="42"/>
      <c r="AU880" s="42"/>
      <c r="AV880" s="214"/>
      <c r="AW880" s="214"/>
      <c r="AX880" s="214"/>
      <c r="AY880" s="214"/>
      <c r="AZ880" s="214"/>
      <c r="BA880" s="214"/>
      <c r="BB880" s="214"/>
      <c r="BC880" s="214"/>
    </row>
    <row r="881" ht="20.25" customHeight="1">
      <c r="B881" s="41"/>
      <c r="C881" s="42"/>
      <c r="D881" s="69"/>
      <c r="E881" s="44"/>
      <c r="F881" s="45"/>
      <c r="G881" s="201"/>
      <c r="H881" s="202"/>
      <c r="I881" s="203"/>
      <c r="J881" s="204"/>
      <c r="K881" s="46"/>
      <c r="L881" s="205"/>
      <c r="M881" s="206"/>
      <c r="N881" s="207"/>
      <c r="O881" s="208"/>
      <c r="P881" s="209"/>
      <c r="Q881" s="210"/>
      <c r="R881" s="211"/>
      <c r="S881" s="212"/>
      <c r="T881" s="213"/>
      <c r="U881" s="45"/>
      <c r="V881" s="49"/>
      <c r="W881" s="49"/>
      <c r="X881" s="49"/>
      <c r="Y881" s="49"/>
      <c r="Z881" s="49"/>
      <c r="AA881" s="49"/>
      <c r="AB881" s="42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42"/>
      <c r="AQ881" s="42"/>
      <c r="AR881" s="42"/>
      <c r="AS881" s="42"/>
      <c r="AT881" s="42"/>
      <c r="AU881" s="42"/>
      <c r="AV881" s="214"/>
      <c r="AW881" s="214"/>
      <c r="AX881" s="214"/>
      <c r="AY881" s="214"/>
      <c r="AZ881" s="214"/>
      <c r="BA881" s="214"/>
      <c r="BB881" s="214"/>
      <c r="BC881" s="214"/>
    </row>
    <row r="882" ht="20.25" customHeight="1">
      <c r="B882" s="41"/>
      <c r="C882" s="42"/>
      <c r="D882" s="69"/>
      <c r="E882" s="44"/>
      <c r="F882" s="45"/>
      <c r="G882" s="201"/>
      <c r="H882" s="202"/>
      <c r="I882" s="203"/>
      <c r="J882" s="204"/>
      <c r="K882" s="46"/>
      <c r="L882" s="205"/>
      <c r="M882" s="206"/>
      <c r="N882" s="207"/>
      <c r="O882" s="208"/>
      <c r="P882" s="209"/>
      <c r="Q882" s="210"/>
      <c r="R882" s="211"/>
      <c r="S882" s="212"/>
      <c r="T882" s="213"/>
      <c r="U882" s="45"/>
      <c r="V882" s="49"/>
      <c r="W882" s="49"/>
      <c r="X882" s="49"/>
      <c r="Y882" s="49"/>
      <c r="Z882" s="49"/>
      <c r="AA882" s="49"/>
      <c r="AB882" s="42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42"/>
      <c r="AQ882" s="42"/>
      <c r="AR882" s="42"/>
      <c r="AS882" s="42"/>
      <c r="AT882" s="42"/>
      <c r="AU882" s="42"/>
      <c r="AV882" s="214"/>
      <c r="AW882" s="214"/>
      <c r="AX882" s="214"/>
      <c r="AY882" s="214"/>
      <c r="AZ882" s="214"/>
      <c r="BA882" s="214"/>
      <c r="BB882" s="214"/>
      <c r="BC882" s="214"/>
    </row>
    <row r="883" ht="20.25" customHeight="1">
      <c r="B883" s="41"/>
      <c r="C883" s="42"/>
      <c r="D883" s="69"/>
      <c r="E883" s="44"/>
      <c r="F883" s="45"/>
      <c r="G883" s="201"/>
      <c r="H883" s="202"/>
      <c r="I883" s="203"/>
      <c r="J883" s="204"/>
      <c r="K883" s="46"/>
      <c r="L883" s="205"/>
      <c r="M883" s="206"/>
      <c r="N883" s="207"/>
      <c r="O883" s="208"/>
      <c r="P883" s="209"/>
      <c r="Q883" s="210"/>
      <c r="R883" s="211"/>
      <c r="S883" s="212"/>
      <c r="T883" s="213"/>
      <c r="U883" s="45"/>
      <c r="V883" s="49"/>
      <c r="W883" s="49"/>
      <c r="X883" s="49"/>
      <c r="Y883" s="49"/>
      <c r="Z883" s="49"/>
      <c r="AA883" s="49"/>
      <c r="AB883" s="42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42"/>
      <c r="AQ883" s="42"/>
      <c r="AR883" s="42"/>
      <c r="AS883" s="42"/>
      <c r="AT883" s="42"/>
      <c r="AU883" s="42"/>
      <c r="AV883" s="214"/>
      <c r="AW883" s="214"/>
      <c r="AX883" s="214"/>
      <c r="AY883" s="214"/>
      <c r="AZ883" s="214"/>
      <c r="BA883" s="214"/>
      <c r="BB883" s="214"/>
      <c r="BC883" s="214"/>
    </row>
    <row r="884" ht="20.25" customHeight="1">
      <c r="B884" s="41"/>
      <c r="C884" s="42"/>
      <c r="D884" s="69"/>
      <c r="E884" s="44"/>
      <c r="F884" s="45"/>
      <c r="G884" s="201"/>
      <c r="H884" s="202"/>
      <c r="I884" s="203"/>
      <c r="J884" s="204"/>
      <c r="K884" s="46"/>
      <c r="L884" s="205"/>
      <c r="M884" s="206"/>
      <c r="N884" s="207"/>
      <c r="O884" s="208"/>
      <c r="P884" s="209"/>
      <c r="Q884" s="210"/>
      <c r="R884" s="211"/>
      <c r="S884" s="212"/>
      <c r="T884" s="213"/>
      <c r="U884" s="45"/>
      <c r="V884" s="49"/>
      <c r="W884" s="49"/>
      <c r="X884" s="49"/>
      <c r="Y884" s="49"/>
      <c r="Z884" s="49"/>
      <c r="AA884" s="49"/>
      <c r="AB884" s="42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42"/>
      <c r="AQ884" s="42"/>
      <c r="AR884" s="42"/>
      <c r="AS884" s="42"/>
      <c r="AT884" s="42"/>
      <c r="AU884" s="42"/>
      <c r="AV884" s="214"/>
      <c r="AW884" s="214"/>
      <c r="AX884" s="214"/>
      <c r="AY884" s="214"/>
      <c r="AZ884" s="214"/>
      <c r="BA884" s="214"/>
      <c r="BB884" s="214"/>
      <c r="BC884" s="214"/>
    </row>
    <row r="885" ht="20.25" customHeight="1">
      <c r="B885" s="41"/>
      <c r="C885" s="42"/>
      <c r="D885" s="69"/>
      <c r="E885" s="44"/>
      <c r="F885" s="45"/>
      <c r="G885" s="201"/>
      <c r="H885" s="202"/>
      <c r="I885" s="203"/>
      <c r="J885" s="204"/>
      <c r="K885" s="46"/>
      <c r="L885" s="205"/>
      <c r="M885" s="206"/>
      <c r="N885" s="207"/>
      <c r="O885" s="208"/>
      <c r="P885" s="209"/>
      <c r="Q885" s="210"/>
      <c r="R885" s="211"/>
      <c r="S885" s="212"/>
      <c r="T885" s="213"/>
      <c r="U885" s="45"/>
      <c r="V885" s="49"/>
      <c r="W885" s="49"/>
      <c r="X885" s="49"/>
      <c r="Y885" s="49"/>
      <c r="Z885" s="49"/>
      <c r="AA885" s="49"/>
      <c r="AB885" s="42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42"/>
      <c r="AQ885" s="42"/>
      <c r="AR885" s="42"/>
      <c r="AS885" s="42"/>
      <c r="AT885" s="42"/>
      <c r="AU885" s="42"/>
      <c r="AV885" s="214"/>
      <c r="AW885" s="214"/>
      <c r="AX885" s="214"/>
      <c r="AY885" s="214"/>
      <c r="AZ885" s="214"/>
      <c r="BA885" s="214"/>
      <c r="BB885" s="214"/>
      <c r="BC885" s="214"/>
    </row>
    <row r="886" ht="20.25" customHeight="1">
      <c r="B886" s="41"/>
      <c r="C886" s="42"/>
      <c r="D886" s="69"/>
      <c r="E886" s="44"/>
      <c r="F886" s="45"/>
      <c r="G886" s="201"/>
      <c r="H886" s="202"/>
      <c r="I886" s="203"/>
      <c r="J886" s="204"/>
      <c r="K886" s="46"/>
      <c r="L886" s="205"/>
      <c r="M886" s="206"/>
      <c r="N886" s="207"/>
      <c r="O886" s="208"/>
      <c r="P886" s="209"/>
      <c r="Q886" s="210"/>
      <c r="R886" s="211"/>
      <c r="S886" s="212"/>
      <c r="T886" s="213"/>
      <c r="U886" s="45"/>
      <c r="V886" s="49"/>
      <c r="W886" s="49"/>
      <c r="X886" s="49"/>
      <c r="Y886" s="49"/>
      <c r="Z886" s="49"/>
      <c r="AA886" s="49"/>
      <c r="AB886" s="42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42"/>
      <c r="AQ886" s="42"/>
      <c r="AR886" s="42"/>
      <c r="AS886" s="42"/>
      <c r="AT886" s="42"/>
      <c r="AU886" s="42"/>
      <c r="AV886" s="214"/>
      <c r="AW886" s="214"/>
      <c r="AX886" s="214"/>
      <c r="AY886" s="214"/>
      <c r="AZ886" s="214"/>
      <c r="BA886" s="214"/>
      <c r="BB886" s="214"/>
      <c r="BC886" s="214"/>
    </row>
    <row r="887" ht="20.25" customHeight="1">
      <c r="B887" s="41"/>
      <c r="C887" s="42"/>
      <c r="D887" s="69"/>
      <c r="E887" s="44"/>
      <c r="F887" s="45"/>
      <c r="G887" s="201"/>
      <c r="H887" s="202"/>
      <c r="I887" s="203"/>
      <c r="J887" s="204"/>
      <c r="K887" s="46"/>
      <c r="L887" s="205"/>
      <c r="M887" s="206"/>
      <c r="N887" s="207"/>
      <c r="O887" s="208"/>
      <c r="P887" s="209"/>
      <c r="Q887" s="210"/>
      <c r="R887" s="211"/>
      <c r="S887" s="212"/>
      <c r="T887" s="213"/>
      <c r="U887" s="45"/>
      <c r="V887" s="49"/>
      <c r="W887" s="49"/>
      <c r="X887" s="49"/>
      <c r="Y887" s="49"/>
      <c r="Z887" s="49"/>
      <c r="AA887" s="49"/>
      <c r="AB887" s="42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42"/>
      <c r="AQ887" s="42"/>
      <c r="AR887" s="42"/>
      <c r="AS887" s="42"/>
      <c r="AT887" s="42"/>
      <c r="AU887" s="42"/>
      <c r="AV887" s="214"/>
      <c r="AW887" s="214"/>
      <c r="AX887" s="214"/>
      <c r="AY887" s="214"/>
      <c r="AZ887" s="214"/>
      <c r="BA887" s="214"/>
      <c r="BB887" s="214"/>
      <c r="BC887" s="214"/>
    </row>
    <row r="888" ht="20.25" customHeight="1">
      <c r="B888" s="41"/>
      <c r="C888" s="42"/>
      <c r="D888" s="69"/>
      <c r="E888" s="44"/>
      <c r="F888" s="45"/>
      <c r="G888" s="201"/>
      <c r="H888" s="202"/>
      <c r="I888" s="203"/>
      <c r="J888" s="204"/>
      <c r="K888" s="46"/>
      <c r="L888" s="205"/>
      <c r="M888" s="206"/>
      <c r="N888" s="207"/>
      <c r="O888" s="208"/>
      <c r="P888" s="209"/>
      <c r="Q888" s="210"/>
      <c r="R888" s="211"/>
      <c r="S888" s="212"/>
      <c r="T888" s="213"/>
      <c r="U888" s="45"/>
      <c r="V888" s="49"/>
      <c r="W888" s="49"/>
      <c r="X888" s="49"/>
      <c r="Y888" s="49"/>
      <c r="Z888" s="49"/>
      <c r="AA888" s="49"/>
      <c r="AB888" s="42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42"/>
      <c r="AQ888" s="42"/>
      <c r="AR888" s="42"/>
      <c r="AS888" s="42"/>
      <c r="AT888" s="42"/>
      <c r="AU888" s="42"/>
      <c r="AV888" s="214"/>
      <c r="AW888" s="214"/>
      <c r="AX888" s="214"/>
      <c r="AY888" s="214"/>
      <c r="AZ888" s="214"/>
      <c r="BA888" s="214"/>
      <c r="BB888" s="214"/>
      <c r="BC888" s="214"/>
    </row>
    <row r="889" ht="20.25" customHeight="1">
      <c r="B889" s="41"/>
      <c r="C889" s="42"/>
      <c r="D889" s="69"/>
      <c r="E889" s="44"/>
      <c r="F889" s="45"/>
      <c r="G889" s="201"/>
      <c r="H889" s="202"/>
      <c r="I889" s="203"/>
      <c r="J889" s="204"/>
      <c r="K889" s="46"/>
      <c r="L889" s="205"/>
      <c r="M889" s="206"/>
      <c r="N889" s="207"/>
      <c r="O889" s="208"/>
      <c r="P889" s="209"/>
      <c r="Q889" s="210"/>
      <c r="R889" s="211"/>
      <c r="S889" s="212"/>
      <c r="T889" s="213"/>
      <c r="U889" s="45"/>
      <c r="V889" s="49"/>
      <c r="W889" s="49"/>
      <c r="X889" s="49"/>
      <c r="Y889" s="49"/>
      <c r="Z889" s="49"/>
      <c r="AA889" s="49"/>
      <c r="AB889" s="42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42"/>
      <c r="AQ889" s="42"/>
      <c r="AR889" s="42"/>
      <c r="AS889" s="42"/>
      <c r="AT889" s="42"/>
      <c r="AU889" s="42"/>
      <c r="AV889" s="214"/>
      <c r="AW889" s="214"/>
      <c r="AX889" s="214"/>
      <c r="AY889" s="214"/>
      <c r="AZ889" s="214"/>
      <c r="BA889" s="214"/>
      <c r="BB889" s="214"/>
      <c r="BC889" s="214"/>
    </row>
    <row r="890" ht="20.25" customHeight="1">
      <c r="B890" s="41"/>
      <c r="C890" s="42"/>
      <c r="D890" s="69"/>
      <c r="E890" s="44"/>
      <c r="F890" s="45"/>
      <c r="G890" s="201"/>
      <c r="H890" s="202"/>
      <c r="I890" s="203"/>
      <c r="J890" s="204"/>
      <c r="K890" s="46"/>
      <c r="L890" s="205"/>
      <c r="M890" s="206"/>
      <c r="N890" s="207"/>
      <c r="O890" s="208"/>
      <c r="P890" s="209"/>
      <c r="Q890" s="210"/>
      <c r="R890" s="211"/>
      <c r="S890" s="212"/>
      <c r="T890" s="213"/>
      <c r="U890" s="45"/>
      <c r="V890" s="49"/>
      <c r="W890" s="49"/>
      <c r="X890" s="49"/>
      <c r="Y890" s="49"/>
      <c r="Z890" s="49"/>
      <c r="AA890" s="49"/>
      <c r="AB890" s="42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42"/>
      <c r="AQ890" s="42"/>
      <c r="AR890" s="42"/>
      <c r="AS890" s="42"/>
      <c r="AT890" s="42"/>
      <c r="AU890" s="42"/>
      <c r="AV890" s="214"/>
      <c r="AW890" s="214"/>
      <c r="AX890" s="214"/>
      <c r="AY890" s="214"/>
      <c r="AZ890" s="214"/>
      <c r="BA890" s="214"/>
      <c r="BB890" s="214"/>
      <c r="BC890" s="214"/>
    </row>
    <row r="891" ht="20.25" customHeight="1">
      <c r="B891" s="41"/>
      <c r="C891" s="42"/>
      <c r="D891" s="69"/>
      <c r="E891" s="44"/>
      <c r="F891" s="45"/>
      <c r="G891" s="201"/>
      <c r="H891" s="202"/>
      <c r="I891" s="203"/>
      <c r="J891" s="204"/>
      <c r="K891" s="46"/>
      <c r="L891" s="205"/>
      <c r="M891" s="206"/>
      <c r="N891" s="207"/>
      <c r="O891" s="208"/>
      <c r="P891" s="209"/>
      <c r="Q891" s="210"/>
      <c r="R891" s="211"/>
      <c r="S891" s="212"/>
      <c r="T891" s="213"/>
      <c r="U891" s="45"/>
      <c r="V891" s="49"/>
      <c r="W891" s="49"/>
      <c r="X891" s="49"/>
      <c r="Y891" s="49"/>
      <c r="Z891" s="49"/>
      <c r="AA891" s="49"/>
      <c r="AB891" s="42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42"/>
      <c r="AQ891" s="42"/>
      <c r="AR891" s="42"/>
      <c r="AS891" s="42"/>
      <c r="AT891" s="42"/>
      <c r="AU891" s="42"/>
      <c r="AV891" s="214"/>
      <c r="AW891" s="214"/>
      <c r="AX891" s="214"/>
      <c r="AY891" s="214"/>
      <c r="AZ891" s="214"/>
      <c r="BA891" s="214"/>
      <c r="BB891" s="214"/>
      <c r="BC891" s="214"/>
    </row>
    <row r="892" ht="20.25" customHeight="1">
      <c r="B892" s="41"/>
      <c r="C892" s="42"/>
      <c r="D892" s="69"/>
      <c r="E892" s="44"/>
      <c r="F892" s="45"/>
      <c r="G892" s="201"/>
      <c r="H892" s="202"/>
      <c r="I892" s="203"/>
      <c r="J892" s="204"/>
      <c r="K892" s="46"/>
      <c r="L892" s="205"/>
      <c r="M892" s="206"/>
      <c r="N892" s="207"/>
      <c r="O892" s="208"/>
      <c r="P892" s="209"/>
      <c r="Q892" s="210"/>
      <c r="R892" s="211"/>
      <c r="S892" s="212"/>
      <c r="T892" s="213"/>
      <c r="U892" s="45"/>
      <c r="V892" s="49"/>
      <c r="W892" s="49"/>
      <c r="X892" s="49"/>
      <c r="Y892" s="49"/>
      <c r="Z892" s="49"/>
      <c r="AA892" s="49"/>
      <c r="AB892" s="42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42"/>
      <c r="AQ892" s="42"/>
      <c r="AR892" s="42"/>
      <c r="AS892" s="42"/>
      <c r="AT892" s="42"/>
      <c r="AU892" s="42"/>
      <c r="AV892" s="214"/>
      <c r="AW892" s="214"/>
      <c r="AX892" s="214"/>
      <c r="AY892" s="214"/>
      <c r="AZ892" s="214"/>
      <c r="BA892" s="214"/>
      <c r="BB892" s="214"/>
      <c r="BC892" s="214"/>
    </row>
    <row r="893" ht="20.25" customHeight="1">
      <c r="B893" s="41"/>
      <c r="C893" s="42"/>
      <c r="D893" s="69"/>
      <c r="E893" s="44"/>
      <c r="F893" s="45"/>
      <c r="G893" s="201"/>
      <c r="H893" s="202"/>
      <c r="I893" s="203"/>
      <c r="J893" s="204"/>
      <c r="K893" s="46"/>
      <c r="L893" s="205"/>
      <c r="M893" s="206"/>
      <c r="N893" s="207"/>
      <c r="O893" s="208"/>
      <c r="P893" s="209"/>
      <c r="Q893" s="210"/>
      <c r="R893" s="211"/>
      <c r="S893" s="212"/>
      <c r="T893" s="213"/>
      <c r="U893" s="45"/>
      <c r="V893" s="49"/>
      <c r="W893" s="49"/>
      <c r="X893" s="49"/>
      <c r="Y893" s="49"/>
      <c r="Z893" s="49"/>
      <c r="AA893" s="49"/>
      <c r="AB893" s="42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42"/>
      <c r="AQ893" s="42"/>
      <c r="AR893" s="42"/>
      <c r="AS893" s="42"/>
      <c r="AT893" s="42"/>
      <c r="AU893" s="42"/>
      <c r="AV893" s="214"/>
      <c r="AW893" s="214"/>
      <c r="AX893" s="214"/>
      <c r="AY893" s="214"/>
      <c r="AZ893" s="214"/>
      <c r="BA893" s="214"/>
      <c r="BB893" s="214"/>
      <c r="BC893" s="214"/>
    </row>
    <row r="894" ht="20.25" customHeight="1">
      <c r="B894" s="41"/>
      <c r="C894" s="42"/>
      <c r="D894" s="69"/>
      <c r="E894" s="44"/>
      <c r="F894" s="45"/>
      <c r="G894" s="201"/>
      <c r="H894" s="202"/>
      <c r="I894" s="203"/>
      <c r="J894" s="204"/>
      <c r="K894" s="46"/>
      <c r="L894" s="205"/>
      <c r="M894" s="206"/>
      <c r="N894" s="207"/>
      <c r="O894" s="208"/>
      <c r="P894" s="209"/>
      <c r="Q894" s="210"/>
      <c r="R894" s="211"/>
      <c r="S894" s="212"/>
      <c r="T894" s="213"/>
      <c r="U894" s="45"/>
      <c r="V894" s="49"/>
      <c r="W894" s="49"/>
      <c r="X894" s="49"/>
      <c r="Y894" s="49"/>
      <c r="Z894" s="49"/>
      <c r="AA894" s="49"/>
      <c r="AB894" s="42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42"/>
      <c r="AQ894" s="42"/>
      <c r="AR894" s="42"/>
      <c r="AS894" s="42"/>
      <c r="AT894" s="42"/>
      <c r="AU894" s="42"/>
      <c r="AV894" s="214"/>
      <c r="AW894" s="214"/>
      <c r="AX894" s="214"/>
      <c r="AY894" s="214"/>
      <c r="AZ894" s="214"/>
      <c r="BA894" s="214"/>
      <c r="BB894" s="214"/>
      <c r="BC894" s="214"/>
    </row>
    <row r="895" ht="20.25" customHeight="1">
      <c r="B895" s="41"/>
      <c r="C895" s="42"/>
      <c r="D895" s="69"/>
      <c r="E895" s="44"/>
      <c r="F895" s="45"/>
      <c r="G895" s="201"/>
      <c r="H895" s="202"/>
      <c r="I895" s="203"/>
      <c r="J895" s="204"/>
      <c r="K895" s="46"/>
      <c r="L895" s="205"/>
      <c r="M895" s="206"/>
      <c r="N895" s="207"/>
      <c r="O895" s="208"/>
      <c r="P895" s="209"/>
      <c r="Q895" s="210"/>
      <c r="R895" s="211"/>
      <c r="S895" s="212"/>
      <c r="T895" s="213"/>
      <c r="U895" s="45"/>
      <c r="V895" s="49"/>
      <c r="W895" s="49"/>
      <c r="X895" s="49"/>
      <c r="Y895" s="49"/>
      <c r="Z895" s="49"/>
      <c r="AA895" s="49"/>
      <c r="AB895" s="42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42"/>
      <c r="AQ895" s="42"/>
      <c r="AR895" s="42"/>
      <c r="AS895" s="42"/>
      <c r="AT895" s="42"/>
      <c r="AU895" s="42"/>
      <c r="AV895" s="214"/>
      <c r="AW895" s="214"/>
      <c r="AX895" s="214"/>
      <c r="AY895" s="214"/>
      <c r="AZ895" s="214"/>
      <c r="BA895" s="214"/>
      <c r="BB895" s="214"/>
      <c r="BC895" s="214"/>
    </row>
    <row r="896" ht="20.25" customHeight="1">
      <c r="B896" s="41"/>
      <c r="C896" s="42"/>
      <c r="D896" s="69"/>
      <c r="E896" s="44"/>
      <c r="F896" s="45"/>
      <c r="G896" s="201"/>
      <c r="H896" s="202"/>
      <c r="I896" s="203"/>
      <c r="J896" s="204"/>
      <c r="K896" s="46"/>
      <c r="L896" s="205"/>
      <c r="M896" s="206"/>
      <c r="N896" s="207"/>
      <c r="O896" s="208"/>
      <c r="P896" s="209"/>
      <c r="Q896" s="210"/>
      <c r="R896" s="211"/>
      <c r="S896" s="212"/>
      <c r="T896" s="213"/>
      <c r="U896" s="45"/>
      <c r="V896" s="49"/>
      <c r="W896" s="49"/>
      <c r="X896" s="49"/>
      <c r="Y896" s="49"/>
      <c r="Z896" s="49"/>
      <c r="AA896" s="49"/>
      <c r="AB896" s="42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42"/>
      <c r="AQ896" s="42"/>
      <c r="AR896" s="42"/>
      <c r="AS896" s="42"/>
      <c r="AT896" s="42"/>
      <c r="AU896" s="42"/>
      <c r="AV896" s="214"/>
      <c r="AW896" s="214"/>
      <c r="AX896" s="214"/>
      <c r="AY896" s="214"/>
      <c r="AZ896" s="214"/>
      <c r="BA896" s="214"/>
      <c r="BB896" s="214"/>
      <c r="BC896" s="214"/>
    </row>
    <row r="897" ht="20.25" customHeight="1">
      <c r="B897" s="41"/>
      <c r="C897" s="42"/>
      <c r="D897" s="69"/>
      <c r="E897" s="44"/>
      <c r="F897" s="45"/>
      <c r="G897" s="201"/>
      <c r="H897" s="202"/>
      <c r="I897" s="203"/>
      <c r="J897" s="204"/>
      <c r="K897" s="46"/>
      <c r="L897" s="205"/>
      <c r="M897" s="206"/>
      <c r="N897" s="207"/>
      <c r="O897" s="208"/>
      <c r="P897" s="209"/>
      <c r="Q897" s="210"/>
      <c r="R897" s="211"/>
      <c r="S897" s="212"/>
      <c r="T897" s="213"/>
      <c r="U897" s="45"/>
      <c r="V897" s="49"/>
      <c r="W897" s="49"/>
      <c r="X897" s="49"/>
      <c r="Y897" s="49"/>
      <c r="Z897" s="49"/>
      <c r="AA897" s="49"/>
      <c r="AB897" s="42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42"/>
      <c r="AQ897" s="42"/>
      <c r="AR897" s="42"/>
      <c r="AS897" s="42"/>
      <c r="AT897" s="42"/>
      <c r="AU897" s="42"/>
      <c r="AV897" s="214"/>
      <c r="AW897" s="214"/>
      <c r="AX897" s="214"/>
      <c r="AY897" s="214"/>
      <c r="AZ897" s="214"/>
      <c r="BA897" s="214"/>
      <c r="BB897" s="214"/>
      <c r="BC897" s="214"/>
    </row>
    <row r="898" ht="20.25" customHeight="1">
      <c r="B898" s="41"/>
      <c r="C898" s="42"/>
      <c r="D898" s="69"/>
      <c r="E898" s="44"/>
      <c r="F898" s="45"/>
      <c r="G898" s="201"/>
      <c r="H898" s="202"/>
      <c r="I898" s="203"/>
      <c r="J898" s="204"/>
      <c r="K898" s="46"/>
      <c r="L898" s="205"/>
      <c r="M898" s="206"/>
      <c r="N898" s="207"/>
      <c r="O898" s="208"/>
      <c r="P898" s="209"/>
      <c r="Q898" s="210"/>
      <c r="R898" s="211"/>
      <c r="S898" s="212"/>
      <c r="T898" s="213"/>
      <c r="U898" s="45"/>
      <c r="V898" s="49"/>
      <c r="W898" s="49"/>
      <c r="X898" s="49"/>
      <c r="Y898" s="49"/>
      <c r="Z898" s="49"/>
      <c r="AA898" s="49"/>
      <c r="AB898" s="42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42"/>
      <c r="AQ898" s="42"/>
      <c r="AR898" s="42"/>
      <c r="AS898" s="42"/>
      <c r="AT898" s="42"/>
      <c r="AU898" s="42"/>
      <c r="AV898" s="214"/>
      <c r="AW898" s="214"/>
      <c r="AX898" s="214"/>
      <c r="AY898" s="214"/>
      <c r="AZ898" s="214"/>
      <c r="BA898" s="214"/>
      <c r="BB898" s="214"/>
      <c r="BC898" s="214"/>
    </row>
    <row r="899" ht="20.25" customHeight="1">
      <c r="B899" s="41"/>
      <c r="C899" s="42"/>
      <c r="D899" s="69"/>
      <c r="E899" s="44"/>
      <c r="F899" s="45"/>
      <c r="G899" s="201"/>
      <c r="H899" s="202"/>
      <c r="I899" s="203"/>
      <c r="J899" s="204"/>
      <c r="K899" s="46"/>
      <c r="L899" s="205"/>
      <c r="M899" s="206"/>
      <c r="N899" s="207"/>
      <c r="O899" s="208"/>
      <c r="P899" s="209"/>
      <c r="Q899" s="210"/>
      <c r="R899" s="211"/>
      <c r="S899" s="212"/>
      <c r="T899" s="213"/>
      <c r="U899" s="45"/>
      <c r="V899" s="49"/>
      <c r="W899" s="49"/>
      <c r="X899" s="49"/>
      <c r="Y899" s="49"/>
      <c r="Z899" s="49"/>
      <c r="AA899" s="49"/>
      <c r="AB899" s="42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42"/>
      <c r="AQ899" s="42"/>
      <c r="AR899" s="42"/>
      <c r="AS899" s="42"/>
      <c r="AT899" s="42"/>
      <c r="AU899" s="42"/>
      <c r="AV899" s="214"/>
      <c r="AW899" s="214"/>
      <c r="AX899" s="214"/>
      <c r="AY899" s="214"/>
      <c r="AZ899" s="214"/>
      <c r="BA899" s="214"/>
      <c r="BB899" s="214"/>
      <c r="BC899" s="214"/>
    </row>
    <row r="900" ht="20.25" customHeight="1">
      <c r="B900" s="41"/>
      <c r="C900" s="42"/>
      <c r="D900" s="69"/>
      <c r="E900" s="44"/>
      <c r="F900" s="45"/>
      <c r="G900" s="201"/>
      <c r="H900" s="202"/>
      <c r="I900" s="203"/>
      <c r="J900" s="204"/>
      <c r="K900" s="46"/>
      <c r="L900" s="205"/>
      <c r="M900" s="206"/>
      <c r="N900" s="207"/>
      <c r="O900" s="208"/>
      <c r="P900" s="209"/>
      <c r="Q900" s="210"/>
      <c r="R900" s="211"/>
      <c r="S900" s="212"/>
      <c r="T900" s="213"/>
      <c r="U900" s="45"/>
      <c r="V900" s="49"/>
      <c r="W900" s="49"/>
      <c r="X900" s="49"/>
      <c r="Y900" s="49"/>
      <c r="Z900" s="49"/>
      <c r="AA900" s="49"/>
      <c r="AB900" s="42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42"/>
      <c r="AQ900" s="42"/>
      <c r="AR900" s="42"/>
      <c r="AS900" s="42"/>
      <c r="AT900" s="42"/>
      <c r="AU900" s="42"/>
      <c r="AV900" s="214"/>
      <c r="AW900" s="214"/>
      <c r="AX900" s="214"/>
      <c r="AY900" s="214"/>
      <c r="AZ900" s="214"/>
      <c r="BA900" s="214"/>
      <c r="BB900" s="214"/>
      <c r="BC900" s="214"/>
    </row>
    <row r="901" ht="20.25" customHeight="1">
      <c r="B901" s="41"/>
      <c r="C901" s="42"/>
      <c r="D901" s="69"/>
      <c r="E901" s="44"/>
      <c r="F901" s="45"/>
      <c r="G901" s="201"/>
      <c r="H901" s="202"/>
      <c r="I901" s="203"/>
      <c r="J901" s="204"/>
      <c r="K901" s="46"/>
      <c r="L901" s="205"/>
      <c r="M901" s="206"/>
      <c r="N901" s="207"/>
      <c r="O901" s="208"/>
      <c r="P901" s="209"/>
      <c r="Q901" s="210"/>
      <c r="R901" s="211"/>
      <c r="S901" s="212"/>
      <c r="T901" s="213"/>
      <c r="U901" s="45"/>
      <c r="V901" s="49"/>
      <c r="W901" s="49"/>
      <c r="X901" s="49"/>
      <c r="Y901" s="49"/>
      <c r="Z901" s="49"/>
      <c r="AA901" s="49"/>
      <c r="AB901" s="42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42"/>
      <c r="AQ901" s="42"/>
      <c r="AR901" s="42"/>
      <c r="AS901" s="42"/>
      <c r="AT901" s="42"/>
      <c r="AU901" s="42"/>
      <c r="AV901" s="214"/>
      <c r="AW901" s="214"/>
      <c r="AX901" s="214"/>
      <c r="AY901" s="214"/>
      <c r="AZ901" s="214"/>
      <c r="BA901" s="214"/>
      <c r="BB901" s="214"/>
      <c r="BC901" s="214"/>
    </row>
    <row r="902" ht="20.25" customHeight="1">
      <c r="B902" s="41"/>
      <c r="C902" s="42"/>
      <c r="D902" s="69"/>
      <c r="E902" s="44"/>
      <c r="F902" s="45"/>
      <c r="G902" s="201"/>
      <c r="H902" s="202"/>
      <c r="I902" s="203"/>
      <c r="J902" s="204"/>
      <c r="K902" s="46"/>
      <c r="L902" s="205"/>
      <c r="M902" s="206"/>
      <c r="N902" s="207"/>
      <c r="O902" s="208"/>
      <c r="P902" s="209"/>
      <c r="Q902" s="210"/>
      <c r="R902" s="211"/>
      <c r="S902" s="212"/>
      <c r="T902" s="213"/>
      <c r="U902" s="45"/>
      <c r="V902" s="49"/>
      <c r="W902" s="49"/>
      <c r="X902" s="49"/>
      <c r="Y902" s="49"/>
      <c r="Z902" s="49"/>
      <c r="AA902" s="49"/>
      <c r="AB902" s="42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42"/>
      <c r="AQ902" s="42"/>
      <c r="AR902" s="42"/>
      <c r="AS902" s="42"/>
      <c r="AT902" s="42"/>
      <c r="AU902" s="42"/>
      <c r="AV902" s="214"/>
      <c r="AW902" s="214"/>
      <c r="AX902" s="214"/>
      <c r="AY902" s="214"/>
      <c r="AZ902" s="214"/>
      <c r="BA902" s="214"/>
      <c r="BB902" s="214"/>
      <c r="BC902" s="214"/>
    </row>
    <row r="903" ht="20.25" customHeight="1">
      <c r="B903" s="41"/>
      <c r="C903" s="42"/>
      <c r="D903" s="69"/>
      <c r="E903" s="44"/>
      <c r="F903" s="45"/>
      <c r="G903" s="201"/>
      <c r="H903" s="202"/>
      <c r="I903" s="203"/>
      <c r="J903" s="204"/>
      <c r="K903" s="46"/>
      <c r="L903" s="205"/>
      <c r="M903" s="206"/>
      <c r="N903" s="207"/>
      <c r="O903" s="208"/>
      <c r="P903" s="209"/>
      <c r="Q903" s="210"/>
      <c r="R903" s="211"/>
      <c r="S903" s="212"/>
      <c r="T903" s="213"/>
      <c r="U903" s="45"/>
      <c r="V903" s="49"/>
      <c r="W903" s="49"/>
      <c r="X903" s="49"/>
      <c r="Y903" s="49"/>
      <c r="Z903" s="49"/>
      <c r="AA903" s="49"/>
      <c r="AB903" s="42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42"/>
      <c r="AQ903" s="42"/>
      <c r="AR903" s="42"/>
      <c r="AS903" s="42"/>
      <c r="AT903" s="42"/>
      <c r="AU903" s="42"/>
      <c r="AV903" s="214"/>
      <c r="AW903" s="214"/>
      <c r="AX903" s="214"/>
      <c r="AY903" s="214"/>
      <c r="AZ903" s="214"/>
      <c r="BA903" s="214"/>
      <c r="BB903" s="214"/>
      <c r="BC903" s="214"/>
    </row>
    <row r="904" ht="20.25" customHeight="1">
      <c r="B904" s="41"/>
      <c r="C904" s="42"/>
      <c r="D904" s="69"/>
      <c r="E904" s="44"/>
      <c r="F904" s="45"/>
      <c r="G904" s="201"/>
      <c r="H904" s="202"/>
      <c r="I904" s="203"/>
      <c r="J904" s="204"/>
      <c r="K904" s="46"/>
      <c r="L904" s="205"/>
      <c r="M904" s="206"/>
      <c r="N904" s="207"/>
      <c r="O904" s="208"/>
      <c r="P904" s="209"/>
      <c r="Q904" s="210"/>
      <c r="R904" s="211"/>
      <c r="S904" s="212"/>
      <c r="T904" s="213"/>
      <c r="U904" s="45"/>
      <c r="V904" s="49"/>
      <c r="W904" s="49"/>
      <c r="X904" s="49"/>
      <c r="Y904" s="49"/>
      <c r="Z904" s="49"/>
      <c r="AA904" s="49"/>
      <c r="AB904" s="42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42"/>
      <c r="AQ904" s="42"/>
      <c r="AR904" s="42"/>
      <c r="AS904" s="42"/>
      <c r="AT904" s="42"/>
      <c r="AU904" s="42"/>
      <c r="AV904" s="214"/>
      <c r="AW904" s="214"/>
      <c r="AX904" s="214"/>
      <c r="AY904" s="214"/>
      <c r="AZ904" s="214"/>
      <c r="BA904" s="214"/>
      <c r="BB904" s="214"/>
      <c r="BC904" s="214"/>
    </row>
    <row r="905" ht="20.25" customHeight="1">
      <c r="B905" s="41"/>
      <c r="C905" s="42"/>
      <c r="D905" s="69"/>
      <c r="E905" s="44"/>
      <c r="F905" s="45"/>
      <c r="G905" s="201"/>
      <c r="H905" s="202"/>
      <c r="I905" s="203"/>
      <c r="J905" s="204"/>
      <c r="K905" s="46"/>
      <c r="L905" s="205"/>
      <c r="M905" s="206"/>
      <c r="N905" s="207"/>
      <c r="O905" s="208"/>
      <c r="P905" s="209"/>
      <c r="Q905" s="210"/>
      <c r="R905" s="211"/>
      <c r="S905" s="212"/>
      <c r="T905" s="213"/>
      <c r="U905" s="45"/>
      <c r="V905" s="49"/>
      <c r="W905" s="49"/>
      <c r="X905" s="49"/>
      <c r="Y905" s="49"/>
      <c r="Z905" s="49"/>
      <c r="AA905" s="49"/>
      <c r="AB905" s="42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42"/>
      <c r="AQ905" s="42"/>
      <c r="AR905" s="42"/>
      <c r="AS905" s="42"/>
      <c r="AT905" s="42"/>
      <c r="AU905" s="42"/>
      <c r="AV905" s="214"/>
      <c r="AW905" s="214"/>
      <c r="AX905" s="214"/>
      <c r="AY905" s="214"/>
      <c r="AZ905" s="214"/>
      <c r="BA905" s="214"/>
      <c r="BB905" s="214"/>
      <c r="BC905" s="214"/>
    </row>
    <row r="906" ht="20.25" customHeight="1">
      <c r="B906" s="41"/>
      <c r="C906" s="42"/>
      <c r="D906" s="69"/>
      <c r="E906" s="44"/>
      <c r="F906" s="45"/>
      <c r="G906" s="201"/>
      <c r="H906" s="202"/>
      <c r="I906" s="203"/>
      <c r="J906" s="204"/>
      <c r="K906" s="46"/>
      <c r="L906" s="205"/>
      <c r="M906" s="206"/>
      <c r="N906" s="207"/>
      <c r="O906" s="208"/>
      <c r="P906" s="209"/>
      <c r="Q906" s="210"/>
      <c r="R906" s="211"/>
      <c r="S906" s="212"/>
      <c r="T906" s="213"/>
      <c r="U906" s="45"/>
      <c r="V906" s="49"/>
      <c r="W906" s="49"/>
      <c r="X906" s="49"/>
      <c r="Y906" s="49"/>
      <c r="Z906" s="49"/>
      <c r="AA906" s="49"/>
      <c r="AB906" s="42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42"/>
      <c r="AQ906" s="42"/>
      <c r="AR906" s="42"/>
      <c r="AS906" s="42"/>
      <c r="AT906" s="42"/>
      <c r="AU906" s="42"/>
      <c r="AV906" s="214"/>
      <c r="AW906" s="214"/>
      <c r="AX906" s="214"/>
      <c r="AY906" s="214"/>
      <c r="AZ906" s="214"/>
      <c r="BA906" s="214"/>
      <c r="BB906" s="214"/>
      <c r="BC906" s="214"/>
    </row>
    <row r="907" ht="20.25" customHeight="1">
      <c r="B907" s="41"/>
      <c r="C907" s="42"/>
      <c r="D907" s="69"/>
      <c r="E907" s="44"/>
      <c r="F907" s="45"/>
      <c r="G907" s="201"/>
      <c r="H907" s="202"/>
      <c r="I907" s="203"/>
      <c r="J907" s="204"/>
      <c r="K907" s="46"/>
      <c r="L907" s="205"/>
      <c r="M907" s="206"/>
      <c r="N907" s="207"/>
      <c r="O907" s="208"/>
      <c r="P907" s="209"/>
      <c r="Q907" s="210"/>
      <c r="R907" s="211"/>
      <c r="S907" s="212"/>
      <c r="T907" s="213"/>
      <c r="U907" s="45"/>
      <c r="V907" s="49"/>
      <c r="W907" s="49"/>
      <c r="X907" s="49"/>
      <c r="Y907" s="49"/>
      <c r="Z907" s="49"/>
      <c r="AA907" s="49"/>
      <c r="AB907" s="42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42"/>
      <c r="AQ907" s="42"/>
      <c r="AR907" s="42"/>
      <c r="AS907" s="42"/>
      <c r="AT907" s="42"/>
      <c r="AU907" s="42"/>
      <c r="AV907" s="214"/>
      <c r="AW907" s="214"/>
      <c r="AX907" s="214"/>
      <c r="AY907" s="214"/>
      <c r="AZ907" s="214"/>
      <c r="BA907" s="214"/>
      <c r="BB907" s="214"/>
      <c r="BC907" s="214"/>
    </row>
    <row r="908" ht="20.25" customHeight="1">
      <c r="B908" s="41"/>
      <c r="C908" s="42"/>
      <c r="D908" s="69"/>
      <c r="E908" s="44"/>
      <c r="F908" s="45"/>
      <c r="G908" s="201"/>
      <c r="H908" s="202"/>
      <c r="I908" s="203"/>
      <c r="J908" s="204"/>
      <c r="K908" s="46"/>
      <c r="L908" s="205"/>
      <c r="M908" s="206"/>
      <c r="N908" s="207"/>
      <c r="O908" s="208"/>
      <c r="P908" s="209"/>
      <c r="Q908" s="210"/>
      <c r="R908" s="211"/>
      <c r="S908" s="212"/>
      <c r="T908" s="213"/>
      <c r="U908" s="45"/>
      <c r="V908" s="49"/>
      <c r="W908" s="49"/>
      <c r="X908" s="49"/>
      <c r="Y908" s="49"/>
      <c r="Z908" s="49"/>
      <c r="AA908" s="49"/>
      <c r="AB908" s="42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42"/>
      <c r="AQ908" s="42"/>
      <c r="AR908" s="42"/>
      <c r="AS908" s="42"/>
      <c r="AT908" s="42"/>
      <c r="AU908" s="42"/>
      <c r="AV908" s="214"/>
      <c r="AW908" s="214"/>
      <c r="AX908" s="214"/>
      <c r="AY908" s="214"/>
      <c r="AZ908" s="214"/>
      <c r="BA908" s="214"/>
      <c r="BB908" s="214"/>
      <c r="BC908" s="214"/>
    </row>
    <row r="909" ht="20.25" customHeight="1">
      <c r="B909" s="41"/>
      <c r="C909" s="42"/>
      <c r="D909" s="69"/>
      <c r="E909" s="44"/>
      <c r="F909" s="45"/>
      <c r="G909" s="201"/>
      <c r="H909" s="202"/>
      <c r="I909" s="203"/>
      <c r="J909" s="204"/>
      <c r="K909" s="46"/>
      <c r="L909" s="205"/>
      <c r="M909" s="206"/>
      <c r="N909" s="207"/>
      <c r="O909" s="208"/>
      <c r="P909" s="209"/>
      <c r="Q909" s="210"/>
      <c r="R909" s="211"/>
      <c r="S909" s="212"/>
      <c r="T909" s="213"/>
      <c r="U909" s="45"/>
      <c r="V909" s="49"/>
      <c r="W909" s="49"/>
      <c r="X909" s="49"/>
      <c r="Y909" s="49"/>
      <c r="Z909" s="49"/>
      <c r="AA909" s="49"/>
      <c r="AB909" s="42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42"/>
      <c r="AQ909" s="42"/>
      <c r="AR909" s="42"/>
      <c r="AS909" s="42"/>
      <c r="AT909" s="42"/>
      <c r="AU909" s="42"/>
      <c r="AV909" s="214"/>
      <c r="AW909" s="214"/>
      <c r="AX909" s="214"/>
      <c r="AY909" s="214"/>
      <c r="AZ909" s="214"/>
      <c r="BA909" s="214"/>
      <c r="BB909" s="214"/>
      <c r="BC909" s="214"/>
    </row>
    <row r="910" ht="20.25" customHeight="1">
      <c r="B910" s="41"/>
      <c r="C910" s="42"/>
      <c r="D910" s="69"/>
      <c r="E910" s="44"/>
      <c r="F910" s="45"/>
      <c r="G910" s="201"/>
      <c r="H910" s="202"/>
      <c r="I910" s="203"/>
      <c r="J910" s="204"/>
      <c r="K910" s="46"/>
      <c r="L910" s="205"/>
      <c r="M910" s="206"/>
      <c r="N910" s="207"/>
      <c r="O910" s="208"/>
      <c r="P910" s="209"/>
      <c r="Q910" s="210"/>
      <c r="R910" s="211"/>
      <c r="S910" s="212"/>
      <c r="T910" s="213"/>
      <c r="U910" s="45"/>
      <c r="V910" s="49"/>
      <c r="W910" s="49"/>
      <c r="X910" s="49"/>
      <c r="Y910" s="49"/>
      <c r="Z910" s="49"/>
      <c r="AA910" s="49"/>
      <c r="AB910" s="42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42"/>
      <c r="AQ910" s="42"/>
      <c r="AR910" s="42"/>
      <c r="AS910" s="42"/>
      <c r="AT910" s="42"/>
      <c r="AU910" s="42"/>
      <c r="AV910" s="214"/>
      <c r="AW910" s="214"/>
      <c r="AX910" s="214"/>
      <c r="AY910" s="214"/>
      <c r="AZ910" s="214"/>
      <c r="BA910" s="214"/>
      <c r="BB910" s="214"/>
      <c r="BC910" s="214"/>
    </row>
    <row r="911" ht="20.25" customHeight="1">
      <c r="B911" s="41"/>
      <c r="C911" s="42"/>
      <c r="D911" s="69"/>
      <c r="E911" s="44"/>
      <c r="F911" s="45"/>
      <c r="G911" s="201"/>
      <c r="H911" s="202"/>
      <c r="I911" s="203"/>
      <c r="J911" s="204"/>
      <c r="K911" s="46"/>
      <c r="L911" s="205"/>
      <c r="M911" s="206"/>
      <c r="N911" s="207"/>
      <c r="O911" s="208"/>
      <c r="P911" s="209"/>
      <c r="Q911" s="210"/>
      <c r="R911" s="211"/>
      <c r="S911" s="212"/>
      <c r="T911" s="213"/>
      <c r="U911" s="45"/>
      <c r="V911" s="49"/>
      <c r="W911" s="49"/>
      <c r="X911" s="49"/>
      <c r="Y911" s="49"/>
      <c r="Z911" s="49"/>
      <c r="AA911" s="49"/>
      <c r="AB911" s="42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42"/>
      <c r="AQ911" s="42"/>
      <c r="AR911" s="42"/>
      <c r="AS911" s="42"/>
      <c r="AT911" s="42"/>
      <c r="AU911" s="42"/>
      <c r="AV911" s="214"/>
      <c r="AW911" s="214"/>
      <c r="AX911" s="214"/>
      <c r="AY911" s="214"/>
      <c r="AZ911" s="214"/>
      <c r="BA911" s="214"/>
      <c r="BB911" s="214"/>
      <c r="BC911" s="214"/>
    </row>
    <row r="912" ht="20.25" customHeight="1">
      <c r="B912" s="41"/>
      <c r="C912" s="42"/>
      <c r="D912" s="69"/>
      <c r="E912" s="44"/>
      <c r="F912" s="45"/>
      <c r="G912" s="201"/>
      <c r="H912" s="202"/>
      <c r="I912" s="203"/>
      <c r="J912" s="204"/>
      <c r="K912" s="46"/>
      <c r="L912" s="205"/>
      <c r="M912" s="206"/>
      <c r="N912" s="207"/>
      <c r="O912" s="208"/>
      <c r="P912" s="209"/>
      <c r="Q912" s="210"/>
      <c r="R912" s="211"/>
      <c r="S912" s="212"/>
      <c r="T912" s="213"/>
      <c r="U912" s="45"/>
      <c r="V912" s="49"/>
      <c r="W912" s="49"/>
      <c r="X912" s="49"/>
      <c r="Y912" s="49"/>
      <c r="Z912" s="49"/>
      <c r="AA912" s="49"/>
      <c r="AB912" s="42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42"/>
      <c r="AQ912" s="42"/>
      <c r="AR912" s="42"/>
      <c r="AS912" s="42"/>
      <c r="AT912" s="42"/>
      <c r="AU912" s="42"/>
      <c r="AV912" s="214"/>
      <c r="AW912" s="214"/>
      <c r="AX912" s="214"/>
      <c r="AY912" s="214"/>
      <c r="AZ912" s="214"/>
      <c r="BA912" s="214"/>
      <c r="BB912" s="214"/>
      <c r="BC912" s="214"/>
    </row>
    <row r="913" ht="20.25" customHeight="1">
      <c r="B913" s="41"/>
      <c r="C913" s="42"/>
      <c r="D913" s="69"/>
      <c r="E913" s="44"/>
      <c r="F913" s="45"/>
      <c r="G913" s="201"/>
      <c r="H913" s="202"/>
      <c r="I913" s="203"/>
      <c r="J913" s="204"/>
      <c r="K913" s="46"/>
      <c r="L913" s="205"/>
      <c r="M913" s="206"/>
      <c r="N913" s="207"/>
      <c r="O913" s="208"/>
      <c r="P913" s="209"/>
      <c r="Q913" s="210"/>
      <c r="R913" s="211"/>
      <c r="S913" s="212"/>
      <c r="T913" s="213"/>
      <c r="U913" s="45"/>
      <c r="V913" s="49"/>
      <c r="W913" s="49"/>
      <c r="X913" s="49"/>
      <c r="Y913" s="49"/>
      <c r="Z913" s="49"/>
      <c r="AA913" s="49"/>
      <c r="AB913" s="42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42"/>
      <c r="AQ913" s="42"/>
      <c r="AR913" s="42"/>
      <c r="AS913" s="42"/>
      <c r="AT913" s="42"/>
      <c r="AU913" s="42"/>
      <c r="AV913" s="214"/>
      <c r="AW913" s="214"/>
      <c r="AX913" s="214"/>
      <c r="AY913" s="214"/>
      <c r="AZ913" s="214"/>
      <c r="BA913" s="214"/>
      <c r="BB913" s="214"/>
      <c r="BC913" s="214"/>
    </row>
    <row r="914" ht="20.25" customHeight="1">
      <c r="B914" s="41"/>
      <c r="C914" s="42"/>
      <c r="D914" s="69"/>
      <c r="E914" s="44"/>
      <c r="F914" s="45"/>
      <c r="G914" s="201"/>
      <c r="H914" s="202"/>
      <c r="I914" s="203"/>
      <c r="J914" s="204"/>
      <c r="K914" s="46"/>
      <c r="L914" s="205"/>
      <c r="M914" s="206"/>
      <c r="N914" s="207"/>
      <c r="O914" s="208"/>
      <c r="P914" s="209"/>
      <c r="Q914" s="210"/>
      <c r="R914" s="211"/>
      <c r="S914" s="212"/>
      <c r="T914" s="213"/>
      <c r="U914" s="45"/>
      <c r="V914" s="49"/>
      <c r="W914" s="49"/>
      <c r="X914" s="49"/>
      <c r="Y914" s="49"/>
      <c r="Z914" s="49"/>
      <c r="AA914" s="49"/>
      <c r="AB914" s="42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42"/>
      <c r="AQ914" s="42"/>
      <c r="AR914" s="42"/>
      <c r="AS914" s="42"/>
      <c r="AT914" s="42"/>
      <c r="AU914" s="42"/>
      <c r="AV914" s="214"/>
      <c r="AW914" s="214"/>
      <c r="AX914" s="214"/>
      <c r="AY914" s="214"/>
      <c r="AZ914" s="214"/>
      <c r="BA914" s="214"/>
      <c r="BB914" s="214"/>
      <c r="BC914" s="214"/>
    </row>
    <row r="915" ht="20.25" customHeight="1">
      <c r="B915" s="41"/>
      <c r="C915" s="42"/>
      <c r="D915" s="69"/>
      <c r="E915" s="44"/>
      <c r="F915" s="45"/>
      <c r="G915" s="201"/>
      <c r="H915" s="202"/>
      <c r="I915" s="203"/>
      <c r="J915" s="204"/>
      <c r="K915" s="46"/>
      <c r="L915" s="205"/>
      <c r="M915" s="206"/>
      <c r="N915" s="207"/>
      <c r="O915" s="208"/>
      <c r="P915" s="209"/>
      <c r="Q915" s="210"/>
      <c r="R915" s="211"/>
      <c r="S915" s="212"/>
      <c r="T915" s="213"/>
      <c r="U915" s="45"/>
      <c r="V915" s="49"/>
      <c r="W915" s="49"/>
      <c r="X915" s="49"/>
      <c r="Y915" s="49"/>
      <c r="Z915" s="49"/>
      <c r="AA915" s="49"/>
      <c r="AB915" s="42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42"/>
      <c r="AQ915" s="42"/>
      <c r="AR915" s="42"/>
      <c r="AS915" s="42"/>
      <c r="AT915" s="42"/>
      <c r="AU915" s="42"/>
      <c r="AV915" s="214"/>
      <c r="AW915" s="214"/>
      <c r="AX915" s="214"/>
      <c r="AY915" s="214"/>
      <c r="AZ915" s="214"/>
      <c r="BA915" s="214"/>
      <c r="BB915" s="214"/>
      <c r="BC915" s="214"/>
    </row>
    <row r="916" ht="20.25" customHeight="1">
      <c r="B916" s="41"/>
      <c r="C916" s="42"/>
      <c r="D916" s="69"/>
      <c r="E916" s="44"/>
      <c r="F916" s="45"/>
      <c r="G916" s="201"/>
      <c r="H916" s="202"/>
      <c r="I916" s="203"/>
      <c r="J916" s="204"/>
      <c r="K916" s="46"/>
      <c r="L916" s="205"/>
      <c r="M916" s="206"/>
      <c r="N916" s="207"/>
      <c r="O916" s="208"/>
      <c r="P916" s="209"/>
      <c r="Q916" s="210"/>
      <c r="R916" s="211"/>
      <c r="S916" s="212"/>
      <c r="T916" s="213"/>
      <c r="U916" s="45"/>
      <c r="V916" s="49"/>
      <c r="W916" s="49"/>
      <c r="X916" s="49"/>
      <c r="Y916" s="49"/>
      <c r="Z916" s="49"/>
      <c r="AA916" s="49"/>
      <c r="AB916" s="42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42"/>
      <c r="AQ916" s="42"/>
      <c r="AR916" s="42"/>
      <c r="AS916" s="42"/>
      <c r="AT916" s="42"/>
      <c r="AU916" s="42"/>
      <c r="AV916" s="214"/>
      <c r="AW916" s="214"/>
      <c r="AX916" s="214"/>
      <c r="AY916" s="214"/>
      <c r="AZ916" s="214"/>
      <c r="BA916" s="214"/>
      <c r="BB916" s="214"/>
      <c r="BC916" s="214"/>
    </row>
    <row r="917" ht="20.25" customHeight="1">
      <c r="B917" s="41"/>
      <c r="C917" s="42"/>
      <c r="D917" s="69"/>
      <c r="E917" s="44"/>
      <c r="F917" s="45"/>
      <c r="G917" s="201"/>
      <c r="H917" s="202"/>
      <c r="I917" s="203"/>
      <c r="J917" s="204"/>
      <c r="K917" s="46"/>
      <c r="L917" s="205"/>
      <c r="M917" s="206"/>
      <c r="N917" s="207"/>
      <c r="O917" s="208"/>
      <c r="P917" s="209"/>
      <c r="Q917" s="210"/>
      <c r="R917" s="211"/>
      <c r="S917" s="212"/>
      <c r="T917" s="213"/>
      <c r="U917" s="45"/>
      <c r="V917" s="49"/>
      <c r="W917" s="49"/>
      <c r="X917" s="49"/>
      <c r="Y917" s="49"/>
      <c r="Z917" s="49"/>
      <c r="AA917" s="49"/>
      <c r="AB917" s="42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42"/>
      <c r="AQ917" s="42"/>
      <c r="AR917" s="42"/>
      <c r="AS917" s="42"/>
      <c r="AT917" s="42"/>
      <c r="AU917" s="42"/>
      <c r="AV917" s="214"/>
      <c r="AW917" s="214"/>
      <c r="AX917" s="214"/>
      <c r="AY917" s="214"/>
      <c r="AZ917" s="214"/>
      <c r="BA917" s="214"/>
      <c r="BB917" s="214"/>
      <c r="BC917" s="214"/>
    </row>
    <row r="918" ht="20.25" customHeight="1">
      <c r="B918" s="41"/>
      <c r="C918" s="42"/>
      <c r="D918" s="69"/>
      <c r="E918" s="44"/>
      <c r="F918" s="45"/>
      <c r="G918" s="201"/>
      <c r="H918" s="202"/>
      <c r="I918" s="203"/>
      <c r="J918" s="204"/>
      <c r="K918" s="46"/>
      <c r="L918" s="205"/>
      <c r="M918" s="206"/>
      <c r="N918" s="207"/>
      <c r="O918" s="208"/>
      <c r="P918" s="209"/>
      <c r="Q918" s="210"/>
      <c r="R918" s="211"/>
      <c r="S918" s="212"/>
      <c r="T918" s="213"/>
      <c r="U918" s="45"/>
      <c r="V918" s="49"/>
      <c r="W918" s="49"/>
      <c r="X918" s="49"/>
      <c r="Y918" s="49"/>
      <c r="Z918" s="49"/>
      <c r="AA918" s="49"/>
      <c r="AB918" s="42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42"/>
      <c r="AQ918" s="42"/>
      <c r="AR918" s="42"/>
      <c r="AS918" s="42"/>
      <c r="AT918" s="42"/>
      <c r="AU918" s="42"/>
      <c r="AV918" s="214"/>
      <c r="AW918" s="214"/>
      <c r="AX918" s="214"/>
      <c r="AY918" s="214"/>
      <c r="AZ918" s="214"/>
      <c r="BA918" s="214"/>
      <c r="BB918" s="214"/>
      <c r="BC918" s="214"/>
    </row>
    <row r="919" ht="20.25" customHeight="1">
      <c r="B919" s="41"/>
      <c r="C919" s="42"/>
      <c r="D919" s="69"/>
      <c r="E919" s="44"/>
      <c r="F919" s="45"/>
      <c r="G919" s="201"/>
      <c r="H919" s="202"/>
      <c r="I919" s="203"/>
      <c r="J919" s="204"/>
      <c r="K919" s="46"/>
      <c r="L919" s="205"/>
      <c r="M919" s="206"/>
      <c r="N919" s="207"/>
      <c r="O919" s="208"/>
      <c r="P919" s="209"/>
      <c r="Q919" s="210"/>
      <c r="R919" s="211"/>
      <c r="S919" s="212"/>
      <c r="T919" s="213"/>
      <c r="U919" s="45"/>
      <c r="V919" s="49"/>
      <c r="W919" s="49"/>
      <c r="X919" s="49"/>
      <c r="Y919" s="49"/>
      <c r="Z919" s="49"/>
      <c r="AA919" s="49"/>
      <c r="AB919" s="42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42"/>
      <c r="AQ919" s="42"/>
      <c r="AR919" s="42"/>
      <c r="AS919" s="42"/>
      <c r="AT919" s="42"/>
      <c r="AU919" s="42"/>
      <c r="AV919" s="214"/>
      <c r="AW919" s="214"/>
      <c r="AX919" s="214"/>
      <c r="AY919" s="214"/>
      <c r="AZ919" s="214"/>
      <c r="BA919" s="214"/>
      <c r="BB919" s="214"/>
      <c r="BC919" s="214"/>
    </row>
    <row r="920" ht="20.25" customHeight="1">
      <c r="B920" s="41"/>
      <c r="C920" s="42"/>
      <c r="D920" s="69"/>
      <c r="E920" s="44"/>
      <c r="F920" s="45"/>
      <c r="G920" s="201"/>
      <c r="H920" s="202"/>
      <c r="I920" s="203"/>
      <c r="J920" s="204"/>
      <c r="K920" s="46"/>
      <c r="L920" s="205"/>
      <c r="M920" s="206"/>
      <c r="N920" s="207"/>
      <c r="O920" s="208"/>
      <c r="P920" s="209"/>
      <c r="Q920" s="210"/>
      <c r="R920" s="211"/>
      <c r="S920" s="212"/>
      <c r="T920" s="213"/>
      <c r="U920" s="45"/>
      <c r="V920" s="49"/>
      <c r="W920" s="49"/>
      <c r="X920" s="49"/>
      <c r="Y920" s="49"/>
      <c r="Z920" s="49"/>
      <c r="AA920" s="49"/>
      <c r="AB920" s="42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42"/>
      <c r="AQ920" s="42"/>
      <c r="AR920" s="42"/>
      <c r="AS920" s="42"/>
      <c r="AT920" s="42"/>
      <c r="AU920" s="42"/>
      <c r="AV920" s="214"/>
      <c r="AW920" s="214"/>
      <c r="AX920" s="214"/>
      <c r="AY920" s="214"/>
      <c r="AZ920" s="214"/>
      <c r="BA920" s="214"/>
      <c r="BB920" s="214"/>
      <c r="BC920" s="214"/>
    </row>
    <row r="921" ht="20.25" customHeight="1">
      <c r="B921" s="41"/>
      <c r="C921" s="42"/>
      <c r="D921" s="69"/>
      <c r="E921" s="44"/>
      <c r="F921" s="45"/>
      <c r="G921" s="201"/>
      <c r="H921" s="202"/>
      <c r="I921" s="203"/>
      <c r="J921" s="204"/>
      <c r="K921" s="46"/>
      <c r="L921" s="205"/>
      <c r="M921" s="206"/>
      <c r="N921" s="207"/>
      <c r="O921" s="208"/>
      <c r="P921" s="209"/>
      <c r="Q921" s="210"/>
      <c r="R921" s="211"/>
      <c r="S921" s="212"/>
      <c r="T921" s="213"/>
      <c r="U921" s="45"/>
      <c r="V921" s="49"/>
      <c r="W921" s="49"/>
      <c r="X921" s="49"/>
      <c r="Y921" s="49"/>
      <c r="Z921" s="49"/>
      <c r="AA921" s="49"/>
      <c r="AB921" s="42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42"/>
      <c r="AQ921" s="42"/>
      <c r="AR921" s="42"/>
      <c r="AS921" s="42"/>
      <c r="AT921" s="42"/>
      <c r="AU921" s="42"/>
      <c r="AV921" s="214"/>
      <c r="AW921" s="214"/>
      <c r="AX921" s="214"/>
      <c r="AY921" s="214"/>
      <c r="AZ921" s="214"/>
      <c r="BA921" s="214"/>
      <c r="BB921" s="214"/>
      <c r="BC921" s="214"/>
    </row>
    <row r="922" ht="20.25" customHeight="1">
      <c r="B922" s="41"/>
      <c r="C922" s="42"/>
      <c r="D922" s="69"/>
      <c r="E922" s="44"/>
      <c r="F922" s="45"/>
      <c r="G922" s="201"/>
      <c r="H922" s="202"/>
      <c r="I922" s="203"/>
      <c r="J922" s="204"/>
      <c r="K922" s="46"/>
      <c r="L922" s="205"/>
      <c r="M922" s="206"/>
      <c r="N922" s="207"/>
      <c r="O922" s="208"/>
      <c r="P922" s="209"/>
      <c r="Q922" s="210"/>
      <c r="R922" s="211"/>
      <c r="S922" s="212"/>
      <c r="T922" s="213"/>
      <c r="U922" s="45"/>
      <c r="V922" s="49"/>
      <c r="W922" s="49"/>
      <c r="X922" s="49"/>
      <c r="Y922" s="49"/>
      <c r="Z922" s="49"/>
      <c r="AA922" s="49"/>
      <c r="AB922" s="42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42"/>
      <c r="AQ922" s="42"/>
      <c r="AR922" s="42"/>
      <c r="AS922" s="42"/>
      <c r="AT922" s="42"/>
      <c r="AU922" s="42"/>
      <c r="AV922" s="214"/>
      <c r="AW922" s="214"/>
      <c r="AX922" s="214"/>
      <c r="AY922" s="214"/>
      <c r="AZ922" s="214"/>
      <c r="BA922" s="214"/>
      <c r="BB922" s="214"/>
      <c r="BC922" s="214"/>
    </row>
    <row r="923" ht="20.25" customHeight="1">
      <c r="B923" s="41"/>
      <c r="C923" s="42"/>
      <c r="D923" s="69"/>
      <c r="E923" s="44"/>
      <c r="F923" s="45"/>
      <c r="G923" s="201"/>
      <c r="H923" s="202"/>
      <c r="I923" s="203"/>
      <c r="J923" s="204"/>
      <c r="K923" s="46"/>
      <c r="L923" s="205"/>
      <c r="M923" s="206"/>
      <c r="N923" s="207"/>
      <c r="O923" s="208"/>
      <c r="P923" s="209"/>
      <c r="Q923" s="210"/>
      <c r="R923" s="211"/>
      <c r="S923" s="212"/>
      <c r="T923" s="213"/>
      <c r="U923" s="45"/>
      <c r="V923" s="49"/>
      <c r="W923" s="49"/>
      <c r="X923" s="49"/>
      <c r="Y923" s="49"/>
      <c r="Z923" s="49"/>
      <c r="AA923" s="49"/>
      <c r="AB923" s="42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42"/>
      <c r="AQ923" s="42"/>
      <c r="AR923" s="42"/>
      <c r="AS923" s="42"/>
      <c r="AT923" s="42"/>
      <c r="AU923" s="42"/>
      <c r="AV923" s="214"/>
      <c r="AW923" s="214"/>
      <c r="AX923" s="214"/>
      <c r="AY923" s="214"/>
      <c r="AZ923" s="214"/>
      <c r="BA923" s="214"/>
      <c r="BB923" s="214"/>
      <c r="BC923" s="214"/>
    </row>
    <row r="924" ht="20.25" customHeight="1">
      <c r="B924" s="41"/>
      <c r="C924" s="42"/>
      <c r="D924" s="69"/>
      <c r="E924" s="44"/>
      <c r="F924" s="45"/>
      <c r="G924" s="201"/>
      <c r="H924" s="202"/>
      <c r="I924" s="203"/>
      <c r="J924" s="204"/>
      <c r="K924" s="46"/>
      <c r="L924" s="205"/>
      <c r="M924" s="206"/>
      <c r="N924" s="207"/>
      <c r="O924" s="208"/>
      <c r="P924" s="209"/>
      <c r="Q924" s="210"/>
      <c r="R924" s="211"/>
      <c r="S924" s="212"/>
      <c r="T924" s="213"/>
      <c r="U924" s="45"/>
      <c r="V924" s="49"/>
      <c r="W924" s="49"/>
      <c r="X924" s="49"/>
      <c r="Y924" s="49"/>
      <c r="Z924" s="49"/>
      <c r="AA924" s="49"/>
      <c r="AB924" s="42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42"/>
      <c r="AQ924" s="42"/>
      <c r="AR924" s="42"/>
      <c r="AS924" s="42"/>
      <c r="AT924" s="42"/>
      <c r="AU924" s="42"/>
      <c r="AV924" s="214"/>
      <c r="AW924" s="214"/>
      <c r="AX924" s="214"/>
      <c r="AY924" s="214"/>
      <c r="AZ924" s="214"/>
      <c r="BA924" s="214"/>
      <c r="BB924" s="214"/>
      <c r="BC924" s="214"/>
    </row>
    <row r="925" ht="20.25" customHeight="1">
      <c r="B925" s="41"/>
      <c r="C925" s="42"/>
      <c r="D925" s="69"/>
      <c r="E925" s="44"/>
      <c r="F925" s="45"/>
      <c r="G925" s="201"/>
      <c r="H925" s="202"/>
      <c r="I925" s="203"/>
      <c r="J925" s="204"/>
      <c r="K925" s="46"/>
      <c r="L925" s="205"/>
      <c r="M925" s="206"/>
      <c r="N925" s="207"/>
      <c r="O925" s="208"/>
      <c r="P925" s="209"/>
      <c r="Q925" s="210"/>
      <c r="R925" s="211"/>
      <c r="S925" s="212"/>
      <c r="T925" s="213"/>
      <c r="U925" s="45"/>
      <c r="V925" s="49"/>
      <c r="W925" s="49"/>
      <c r="X925" s="49"/>
      <c r="Y925" s="49"/>
      <c r="Z925" s="49"/>
      <c r="AA925" s="49"/>
      <c r="AB925" s="42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42"/>
      <c r="AQ925" s="42"/>
      <c r="AR925" s="42"/>
      <c r="AS925" s="42"/>
      <c r="AT925" s="42"/>
      <c r="AU925" s="42"/>
      <c r="AV925" s="214"/>
      <c r="AW925" s="214"/>
      <c r="AX925" s="214"/>
      <c r="AY925" s="214"/>
      <c r="AZ925" s="214"/>
      <c r="BA925" s="214"/>
      <c r="BB925" s="214"/>
      <c r="BC925" s="214"/>
    </row>
    <row r="926" ht="20.25" customHeight="1">
      <c r="B926" s="41"/>
      <c r="C926" s="42"/>
      <c r="D926" s="69"/>
      <c r="E926" s="44"/>
      <c r="F926" s="45"/>
      <c r="G926" s="201"/>
      <c r="H926" s="202"/>
      <c r="I926" s="203"/>
      <c r="J926" s="204"/>
      <c r="K926" s="46"/>
      <c r="L926" s="205"/>
      <c r="M926" s="206"/>
      <c r="N926" s="207"/>
      <c r="O926" s="208"/>
      <c r="P926" s="209"/>
      <c r="Q926" s="210"/>
      <c r="R926" s="211"/>
      <c r="S926" s="212"/>
      <c r="T926" s="213"/>
      <c r="U926" s="45"/>
      <c r="V926" s="49"/>
      <c r="W926" s="49"/>
      <c r="X926" s="49"/>
      <c r="Y926" s="49"/>
      <c r="Z926" s="49"/>
      <c r="AA926" s="49"/>
      <c r="AB926" s="42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42"/>
      <c r="AQ926" s="42"/>
      <c r="AR926" s="42"/>
      <c r="AS926" s="42"/>
      <c r="AT926" s="42"/>
      <c r="AU926" s="42"/>
      <c r="AV926" s="214"/>
      <c r="AW926" s="214"/>
      <c r="AX926" s="214"/>
      <c r="AY926" s="214"/>
      <c r="AZ926" s="214"/>
      <c r="BA926" s="214"/>
      <c r="BB926" s="214"/>
      <c r="BC926" s="214"/>
    </row>
    <row r="927" ht="20.25" customHeight="1">
      <c r="B927" s="41"/>
      <c r="C927" s="42"/>
      <c r="D927" s="69"/>
      <c r="E927" s="44"/>
      <c r="F927" s="45"/>
      <c r="G927" s="201"/>
      <c r="H927" s="202"/>
      <c r="I927" s="203"/>
      <c r="J927" s="204"/>
      <c r="K927" s="46"/>
      <c r="L927" s="205"/>
      <c r="M927" s="206"/>
      <c r="N927" s="207"/>
      <c r="O927" s="208"/>
      <c r="P927" s="209"/>
      <c r="Q927" s="210"/>
      <c r="R927" s="211"/>
      <c r="S927" s="212"/>
      <c r="T927" s="213"/>
      <c r="U927" s="45"/>
      <c r="V927" s="49"/>
      <c r="W927" s="49"/>
      <c r="X927" s="49"/>
      <c r="Y927" s="49"/>
      <c r="Z927" s="49"/>
      <c r="AA927" s="49"/>
      <c r="AB927" s="42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42"/>
      <c r="AQ927" s="42"/>
      <c r="AR927" s="42"/>
      <c r="AS927" s="42"/>
      <c r="AT927" s="42"/>
      <c r="AU927" s="42"/>
      <c r="AV927" s="214"/>
      <c r="AW927" s="214"/>
      <c r="AX927" s="214"/>
      <c r="AY927" s="214"/>
      <c r="AZ927" s="214"/>
      <c r="BA927" s="214"/>
      <c r="BB927" s="214"/>
      <c r="BC927" s="214"/>
    </row>
    <row r="928" ht="20.25" customHeight="1">
      <c r="B928" s="41"/>
      <c r="C928" s="42"/>
      <c r="D928" s="69"/>
      <c r="E928" s="44"/>
      <c r="F928" s="45"/>
      <c r="G928" s="201"/>
      <c r="H928" s="202"/>
      <c r="I928" s="203"/>
      <c r="J928" s="204"/>
      <c r="K928" s="46"/>
      <c r="L928" s="205"/>
      <c r="M928" s="206"/>
      <c r="N928" s="207"/>
      <c r="O928" s="208"/>
      <c r="P928" s="209"/>
      <c r="Q928" s="210"/>
      <c r="R928" s="211"/>
      <c r="S928" s="212"/>
      <c r="T928" s="213"/>
      <c r="U928" s="45"/>
      <c r="V928" s="49"/>
      <c r="W928" s="49"/>
      <c r="X928" s="49"/>
      <c r="Y928" s="49"/>
      <c r="Z928" s="49"/>
      <c r="AA928" s="49"/>
      <c r="AB928" s="42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42"/>
      <c r="AQ928" s="42"/>
      <c r="AR928" s="42"/>
      <c r="AS928" s="42"/>
      <c r="AT928" s="42"/>
      <c r="AU928" s="42"/>
      <c r="AV928" s="214"/>
      <c r="AW928" s="214"/>
      <c r="AX928" s="214"/>
      <c r="AY928" s="214"/>
      <c r="AZ928" s="214"/>
      <c r="BA928" s="214"/>
      <c r="BB928" s="214"/>
      <c r="BC928" s="214"/>
    </row>
    <row r="929" ht="20.25" customHeight="1">
      <c r="B929" s="41"/>
      <c r="C929" s="42"/>
      <c r="D929" s="69"/>
      <c r="E929" s="44"/>
      <c r="F929" s="45"/>
      <c r="G929" s="201"/>
      <c r="H929" s="202"/>
      <c r="I929" s="203"/>
      <c r="J929" s="204"/>
      <c r="K929" s="46"/>
      <c r="L929" s="205"/>
      <c r="M929" s="206"/>
      <c r="N929" s="207"/>
      <c r="O929" s="208"/>
      <c r="P929" s="209"/>
      <c r="Q929" s="210"/>
      <c r="R929" s="211"/>
      <c r="S929" s="212"/>
      <c r="T929" s="213"/>
      <c r="U929" s="45"/>
      <c r="V929" s="49"/>
      <c r="W929" s="49"/>
      <c r="X929" s="49"/>
      <c r="Y929" s="49"/>
      <c r="Z929" s="49"/>
      <c r="AA929" s="49"/>
      <c r="AB929" s="42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42"/>
      <c r="AQ929" s="42"/>
      <c r="AR929" s="42"/>
      <c r="AS929" s="42"/>
      <c r="AT929" s="42"/>
      <c r="AU929" s="42"/>
      <c r="AV929" s="214"/>
      <c r="AW929" s="214"/>
      <c r="AX929" s="214"/>
      <c r="AY929" s="214"/>
      <c r="AZ929" s="214"/>
      <c r="BA929" s="214"/>
      <c r="BB929" s="214"/>
      <c r="BC929" s="214"/>
    </row>
    <row r="930" ht="20.25" customHeight="1">
      <c r="B930" s="41"/>
      <c r="C930" s="42"/>
      <c r="D930" s="69"/>
      <c r="E930" s="44"/>
      <c r="F930" s="45"/>
      <c r="G930" s="201"/>
      <c r="H930" s="202"/>
      <c r="I930" s="203"/>
      <c r="J930" s="204"/>
      <c r="K930" s="46"/>
      <c r="L930" s="205"/>
      <c r="M930" s="206"/>
      <c r="N930" s="207"/>
      <c r="O930" s="208"/>
      <c r="P930" s="209"/>
      <c r="Q930" s="210"/>
      <c r="R930" s="211"/>
      <c r="S930" s="212"/>
      <c r="T930" s="213"/>
      <c r="U930" s="45"/>
      <c r="V930" s="49"/>
      <c r="W930" s="49"/>
      <c r="X930" s="49"/>
      <c r="Y930" s="49"/>
      <c r="Z930" s="49"/>
      <c r="AA930" s="49"/>
      <c r="AB930" s="42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42"/>
      <c r="AQ930" s="42"/>
      <c r="AR930" s="42"/>
      <c r="AS930" s="42"/>
      <c r="AT930" s="42"/>
      <c r="AU930" s="42"/>
      <c r="AV930" s="214"/>
      <c r="AW930" s="214"/>
      <c r="AX930" s="214"/>
      <c r="AY930" s="214"/>
      <c r="AZ930" s="214"/>
      <c r="BA930" s="214"/>
      <c r="BB930" s="214"/>
      <c r="BC930" s="214"/>
    </row>
    <row r="931" ht="20.25" customHeight="1">
      <c r="B931" s="41"/>
      <c r="C931" s="42"/>
      <c r="D931" s="69"/>
      <c r="E931" s="44"/>
      <c r="F931" s="45"/>
      <c r="G931" s="201"/>
      <c r="H931" s="202"/>
      <c r="I931" s="203"/>
      <c r="J931" s="204"/>
      <c r="K931" s="46"/>
      <c r="L931" s="205"/>
      <c r="M931" s="206"/>
      <c r="N931" s="207"/>
      <c r="O931" s="208"/>
      <c r="P931" s="209"/>
      <c r="Q931" s="210"/>
      <c r="R931" s="211"/>
      <c r="S931" s="212"/>
      <c r="T931" s="213"/>
      <c r="U931" s="45"/>
      <c r="V931" s="49"/>
      <c r="W931" s="49"/>
      <c r="X931" s="49"/>
      <c r="Y931" s="49"/>
      <c r="Z931" s="49"/>
      <c r="AA931" s="49"/>
      <c r="AB931" s="42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42"/>
      <c r="AQ931" s="42"/>
      <c r="AR931" s="42"/>
      <c r="AS931" s="42"/>
      <c r="AT931" s="42"/>
      <c r="AU931" s="42"/>
      <c r="AV931" s="214"/>
      <c r="AW931" s="214"/>
      <c r="AX931" s="214"/>
      <c r="AY931" s="214"/>
      <c r="AZ931" s="214"/>
      <c r="BA931" s="214"/>
      <c r="BB931" s="214"/>
      <c r="BC931" s="214"/>
    </row>
    <row r="932" ht="20.25" customHeight="1">
      <c r="B932" s="41"/>
      <c r="C932" s="42"/>
      <c r="D932" s="69"/>
      <c r="E932" s="44"/>
      <c r="F932" s="45"/>
      <c r="G932" s="201"/>
      <c r="H932" s="202"/>
      <c r="I932" s="203"/>
      <c r="J932" s="204"/>
      <c r="K932" s="46"/>
      <c r="L932" s="205"/>
      <c r="M932" s="206"/>
      <c r="N932" s="207"/>
      <c r="O932" s="208"/>
      <c r="P932" s="209"/>
      <c r="Q932" s="210"/>
      <c r="R932" s="211"/>
      <c r="S932" s="212"/>
      <c r="T932" s="213"/>
      <c r="U932" s="45"/>
      <c r="V932" s="49"/>
      <c r="W932" s="49"/>
      <c r="X932" s="49"/>
      <c r="Y932" s="49"/>
      <c r="Z932" s="49"/>
      <c r="AA932" s="49"/>
      <c r="AB932" s="42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42"/>
      <c r="AQ932" s="42"/>
      <c r="AR932" s="42"/>
      <c r="AS932" s="42"/>
      <c r="AT932" s="42"/>
      <c r="AU932" s="42"/>
      <c r="AV932" s="214"/>
      <c r="AW932" s="214"/>
      <c r="AX932" s="214"/>
      <c r="AY932" s="214"/>
      <c r="AZ932" s="214"/>
      <c r="BA932" s="214"/>
      <c r="BB932" s="214"/>
      <c r="BC932" s="214"/>
    </row>
    <row r="933" ht="20.25" customHeight="1">
      <c r="B933" s="41"/>
      <c r="C933" s="42"/>
      <c r="D933" s="69"/>
      <c r="E933" s="44"/>
      <c r="F933" s="45"/>
      <c r="G933" s="201"/>
      <c r="H933" s="202"/>
      <c r="I933" s="203"/>
      <c r="J933" s="204"/>
      <c r="K933" s="46"/>
      <c r="L933" s="205"/>
      <c r="M933" s="206"/>
      <c r="N933" s="207"/>
      <c r="O933" s="208"/>
      <c r="P933" s="209"/>
      <c r="Q933" s="210"/>
      <c r="R933" s="211"/>
      <c r="S933" s="212"/>
      <c r="T933" s="213"/>
      <c r="U933" s="45"/>
      <c r="V933" s="49"/>
      <c r="W933" s="49"/>
      <c r="X933" s="49"/>
      <c r="Y933" s="49"/>
      <c r="Z933" s="49"/>
      <c r="AA933" s="49"/>
      <c r="AB933" s="42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42"/>
      <c r="AQ933" s="42"/>
      <c r="AR933" s="42"/>
      <c r="AS933" s="42"/>
      <c r="AT933" s="42"/>
      <c r="AU933" s="42"/>
      <c r="AV933" s="214"/>
      <c r="AW933" s="214"/>
      <c r="AX933" s="214"/>
      <c r="AY933" s="214"/>
      <c r="AZ933" s="214"/>
      <c r="BA933" s="214"/>
      <c r="BB933" s="214"/>
      <c r="BC933" s="214"/>
    </row>
    <row r="934" ht="20.25" customHeight="1">
      <c r="B934" s="41"/>
      <c r="C934" s="42"/>
      <c r="D934" s="69"/>
      <c r="E934" s="44"/>
      <c r="F934" s="45"/>
      <c r="G934" s="201"/>
      <c r="H934" s="202"/>
      <c r="I934" s="203"/>
      <c r="J934" s="204"/>
      <c r="K934" s="46"/>
      <c r="L934" s="205"/>
      <c r="M934" s="206"/>
      <c r="N934" s="207"/>
      <c r="O934" s="208"/>
      <c r="P934" s="209"/>
      <c r="Q934" s="210"/>
      <c r="R934" s="211"/>
      <c r="S934" s="212"/>
      <c r="T934" s="213"/>
      <c r="U934" s="45"/>
      <c r="V934" s="49"/>
      <c r="W934" s="49"/>
      <c r="X934" s="49"/>
      <c r="Y934" s="49"/>
      <c r="Z934" s="49"/>
      <c r="AA934" s="49"/>
      <c r="AB934" s="42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42"/>
      <c r="AQ934" s="42"/>
      <c r="AR934" s="42"/>
      <c r="AS934" s="42"/>
      <c r="AT934" s="42"/>
      <c r="AU934" s="42"/>
      <c r="AV934" s="214"/>
      <c r="AW934" s="214"/>
      <c r="AX934" s="214"/>
      <c r="AY934" s="214"/>
      <c r="AZ934" s="214"/>
      <c r="BA934" s="214"/>
      <c r="BB934" s="214"/>
      <c r="BC934" s="214"/>
    </row>
    <row r="935" ht="20.25" customHeight="1">
      <c r="B935" s="41"/>
      <c r="C935" s="42"/>
      <c r="D935" s="69"/>
      <c r="E935" s="44"/>
      <c r="F935" s="45"/>
      <c r="G935" s="201"/>
      <c r="H935" s="202"/>
      <c r="I935" s="203"/>
      <c r="J935" s="204"/>
      <c r="K935" s="46"/>
      <c r="L935" s="205"/>
      <c r="M935" s="206"/>
      <c r="N935" s="207"/>
      <c r="O935" s="208"/>
      <c r="P935" s="209"/>
      <c r="Q935" s="210"/>
      <c r="R935" s="211"/>
      <c r="S935" s="212"/>
      <c r="T935" s="213"/>
      <c r="U935" s="45"/>
      <c r="V935" s="49"/>
      <c r="W935" s="49"/>
      <c r="X935" s="49"/>
      <c r="Y935" s="49"/>
      <c r="Z935" s="49"/>
      <c r="AA935" s="49"/>
      <c r="AB935" s="42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42"/>
      <c r="AQ935" s="42"/>
      <c r="AR935" s="42"/>
      <c r="AS935" s="42"/>
      <c r="AT935" s="42"/>
      <c r="AU935" s="42"/>
      <c r="AV935" s="214"/>
      <c r="AW935" s="214"/>
      <c r="AX935" s="214"/>
      <c r="AY935" s="214"/>
      <c r="AZ935" s="214"/>
      <c r="BA935" s="214"/>
      <c r="BB935" s="214"/>
      <c r="BC935" s="214"/>
    </row>
    <row r="936" ht="20.25" customHeight="1">
      <c r="B936" s="41"/>
      <c r="C936" s="42"/>
      <c r="D936" s="69"/>
      <c r="E936" s="44"/>
      <c r="F936" s="45"/>
      <c r="G936" s="201"/>
      <c r="H936" s="202"/>
      <c r="I936" s="203"/>
      <c r="J936" s="204"/>
      <c r="K936" s="46"/>
      <c r="L936" s="205"/>
      <c r="M936" s="206"/>
      <c r="N936" s="207"/>
      <c r="O936" s="208"/>
      <c r="P936" s="209"/>
      <c r="Q936" s="210"/>
      <c r="R936" s="211"/>
      <c r="S936" s="212"/>
      <c r="T936" s="213"/>
      <c r="U936" s="45"/>
      <c r="V936" s="49"/>
      <c r="W936" s="49"/>
      <c r="X936" s="49"/>
      <c r="Y936" s="49"/>
      <c r="Z936" s="49"/>
      <c r="AA936" s="49"/>
      <c r="AB936" s="42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42"/>
      <c r="AQ936" s="42"/>
      <c r="AR936" s="42"/>
      <c r="AS936" s="42"/>
      <c r="AT936" s="42"/>
      <c r="AU936" s="42"/>
      <c r="AV936" s="214"/>
      <c r="AW936" s="214"/>
      <c r="AX936" s="214"/>
      <c r="AY936" s="214"/>
      <c r="AZ936" s="214"/>
      <c r="BA936" s="214"/>
      <c r="BB936" s="214"/>
      <c r="BC936" s="214"/>
    </row>
    <row r="937" ht="20.25" customHeight="1">
      <c r="B937" s="41"/>
      <c r="C937" s="42"/>
      <c r="D937" s="69"/>
      <c r="E937" s="44"/>
      <c r="F937" s="45"/>
      <c r="G937" s="201"/>
      <c r="H937" s="202"/>
      <c r="I937" s="203"/>
      <c r="J937" s="204"/>
      <c r="K937" s="46"/>
      <c r="L937" s="205"/>
      <c r="M937" s="206"/>
      <c r="N937" s="207"/>
      <c r="O937" s="208"/>
      <c r="P937" s="209"/>
      <c r="Q937" s="210"/>
      <c r="R937" s="211"/>
      <c r="S937" s="212"/>
      <c r="T937" s="213"/>
      <c r="U937" s="45"/>
      <c r="V937" s="49"/>
      <c r="W937" s="49"/>
      <c r="X937" s="49"/>
      <c r="Y937" s="49"/>
      <c r="Z937" s="49"/>
      <c r="AA937" s="49"/>
      <c r="AB937" s="42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42"/>
      <c r="AQ937" s="42"/>
      <c r="AR937" s="42"/>
      <c r="AS937" s="42"/>
      <c r="AT937" s="42"/>
      <c r="AU937" s="42"/>
      <c r="AV937" s="214"/>
      <c r="AW937" s="214"/>
      <c r="AX937" s="214"/>
      <c r="AY937" s="214"/>
      <c r="AZ937" s="214"/>
      <c r="BA937" s="214"/>
      <c r="BB937" s="214"/>
      <c r="BC937" s="214"/>
    </row>
    <row r="938" ht="20.25" customHeight="1">
      <c r="B938" s="41"/>
      <c r="C938" s="42"/>
      <c r="D938" s="69"/>
      <c r="E938" s="44"/>
      <c r="F938" s="45"/>
      <c r="G938" s="201"/>
      <c r="H938" s="202"/>
      <c r="I938" s="203"/>
      <c r="J938" s="204"/>
      <c r="K938" s="46"/>
      <c r="L938" s="205"/>
      <c r="M938" s="206"/>
      <c r="N938" s="207"/>
      <c r="O938" s="208"/>
      <c r="P938" s="209"/>
      <c r="Q938" s="210"/>
      <c r="R938" s="211"/>
      <c r="S938" s="212"/>
      <c r="T938" s="213"/>
      <c r="U938" s="45"/>
      <c r="V938" s="49"/>
      <c r="W938" s="49"/>
      <c r="X938" s="49"/>
      <c r="Y938" s="49"/>
      <c r="Z938" s="49"/>
      <c r="AA938" s="49"/>
      <c r="AB938" s="42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42"/>
      <c r="AQ938" s="42"/>
      <c r="AR938" s="42"/>
      <c r="AS938" s="42"/>
      <c r="AT938" s="42"/>
      <c r="AU938" s="42"/>
      <c r="AV938" s="214"/>
      <c r="AW938" s="214"/>
      <c r="AX938" s="214"/>
      <c r="AY938" s="214"/>
      <c r="AZ938" s="214"/>
      <c r="BA938" s="214"/>
      <c r="BB938" s="214"/>
      <c r="BC938" s="214"/>
    </row>
    <row r="939" ht="20.25" customHeight="1">
      <c r="B939" s="41"/>
      <c r="C939" s="42"/>
      <c r="D939" s="69"/>
      <c r="E939" s="44"/>
      <c r="F939" s="45"/>
      <c r="G939" s="201"/>
      <c r="H939" s="202"/>
      <c r="I939" s="203"/>
      <c r="J939" s="204"/>
      <c r="K939" s="46"/>
      <c r="L939" s="205"/>
      <c r="M939" s="206"/>
      <c r="N939" s="207"/>
      <c r="O939" s="208"/>
      <c r="P939" s="209"/>
      <c r="Q939" s="210"/>
      <c r="R939" s="211"/>
      <c r="S939" s="212"/>
      <c r="T939" s="213"/>
      <c r="U939" s="45"/>
      <c r="V939" s="49"/>
      <c r="W939" s="49"/>
      <c r="X939" s="49"/>
      <c r="Y939" s="49"/>
      <c r="Z939" s="49"/>
      <c r="AA939" s="49"/>
      <c r="AB939" s="42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42"/>
      <c r="AQ939" s="42"/>
      <c r="AR939" s="42"/>
      <c r="AS939" s="42"/>
      <c r="AT939" s="42"/>
      <c r="AU939" s="42"/>
      <c r="AV939" s="214"/>
      <c r="AW939" s="214"/>
      <c r="AX939" s="214"/>
      <c r="AY939" s="214"/>
      <c r="AZ939" s="214"/>
      <c r="BA939" s="214"/>
      <c r="BB939" s="214"/>
      <c r="BC939" s="214"/>
    </row>
    <row r="940" ht="20.25" customHeight="1">
      <c r="B940" s="41"/>
      <c r="C940" s="42"/>
      <c r="D940" s="69"/>
      <c r="E940" s="44"/>
      <c r="F940" s="45"/>
      <c r="G940" s="201"/>
      <c r="H940" s="202"/>
      <c r="I940" s="203"/>
      <c r="J940" s="204"/>
      <c r="K940" s="46"/>
      <c r="L940" s="205"/>
      <c r="M940" s="206"/>
      <c r="N940" s="207"/>
      <c r="O940" s="208"/>
      <c r="P940" s="209"/>
      <c r="Q940" s="210"/>
      <c r="R940" s="211"/>
      <c r="S940" s="212"/>
      <c r="T940" s="213"/>
      <c r="U940" s="45"/>
      <c r="V940" s="49"/>
      <c r="W940" s="49"/>
      <c r="X940" s="49"/>
      <c r="Y940" s="49"/>
      <c r="Z940" s="49"/>
      <c r="AA940" s="49"/>
      <c r="AB940" s="42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42"/>
      <c r="AQ940" s="42"/>
      <c r="AR940" s="42"/>
      <c r="AS940" s="42"/>
      <c r="AT940" s="42"/>
      <c r="AU940" s="42"/>
      <c r="AV940" s="214"/>
      <c r="AW940" s="214"/>
      <c r="AX940" s="214"/>
      <c r="AY940" s="214"/>
      <c r="AZ940" s="214"/>
      <c r="BA940" s="214"/>
      <c r="BB940" s="214"/>
      <c r="BC940" s="214"/>
    </row>
    <row r="941" ht="20.25" customHeight="1">
      <c r="B941" s="41"/>
      <c r="C941" s="42"/>
      <c r="D941" s="69"/>
      <c r="E941" s="44"/>
      <c r="F941" s="45"/>
      <c r="G941" s="201"/>
      <c r="H941" s="202"/>
      <c r="I941" s="203"/>
      <c r="J941" s="204"/>
      <c r="K941" s="46"/>
      <c r="L941" s="205"/>
      <c r="M941" s="206"/>
      <c r="N941" s="207"/>
      <c r="O941" s="208"/>
      <c r="P941" s="209"/>
      <c r="Q941" s="210"/>
      <c r="R941" s="211"/>
      <c r="S941" s="212"/>
      <c r="T941" s="213"/>
      <c r="U941" s="45"/>
      <c r="V941" s="49"/>
      <c r="W941" s="49"/>
      <c r="X941" s="49"/>
      <c r="Y941" s="49"/>
      <c r="Z941" s="49"/>
      <c r="AA941" s="49"/>
      <c r="AB941" s="42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42"/>
      <c r="AQ941" s="42"/>
      <c r="AR941" s="42"/>
      <c r="AS941" s="42"/>
      <c r="AT941" s="42"/>
      <c r="AU941" s="42"/>
      <c r="AV941" s="214"/>
      <c r="AW941" s="214"/>
      <c r="AX941" s="214"/>
      <c r="AY941" s="214"/>
      <c r="AZ941" s="214"/>
      <c r="BA941" s="214"/>
      <c r="BB941" s="214"/>
      <c r="BC941" s="214"/>
    </row>
    <row r="942" ht="20.25" customHeight="1">
      <c r="B942" s="41"/>
      <c r="C942" s="42"/>
      <c r="D942" s="69"/>
      <c r="E942" s="44"/>
      <c r="F942" s="45"/>
      <c r="G942" s="201"/>
      <c r="H942" s="202"/>
      <c r="I942" s="203"/>
      <c r="J942" s="204"/>
      <c r="K942" s="46"/>
      <c r="L942" s="205"/>
      <c r="M942" s="206"/>
      <c r="N942" s="207"/>
      <c r="O942" s="208"/>
      <c r="P942" s="209"/>
      <c r="Q942" s="210"/>
      <c r="R942" s="211"/>
      <c r="S942" s="212"/>
      <c r="T942" s="213"/>
      <c r="U942" s="45"/>
      <c r="V942" s="49"/>
      <c r="W942" s="49"/>
      <c r="X942" s="49"/>
      <c r="Y942" s="49"/>
      <c r="Z942" s="49"/>
      <c r="AA942" s="49"/>
      <c r="AB942" s="42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42"/>
      <c r="AQ942" s="42"/>
      <c r="AR942" s="42"/>
      <c r="AS942" s="42"/>
      <c r="AT942" s="42"/>
      <c r="AU942" s="42"/>
      <c r="AV942" s="214"/>
      <c r="AW942" s="214"/>
      <c r="AX942" s="214"/>
      <c r="AY942" s="214"/>
      <c r="AZ942" s="214"/>
      <c r="BA942" s="214"/>
      <c r="BB942" s="214"/>
      <c r="BC942" s="214"/>
    </row>
    <row r="943" ht="20.25" customHeight="1">
      <c r="B943" s="41"/>
      <c r="C943" s="42"/>
      <c r="D943" s="69"/>
      <c r="E943" s="44"/>
      <c r="F943" s="45"/>
      <c r="G943" s="201"/>
      <c r="H943" s="202"/>
      <c r="I943" s="203"/>
      <c r="J943" s="204"/>
      <c r="K943" s="46"/>
      <c r="L943" s="205"/>
      <c r="M943" s="206"/>
      <c r="N943" s="207"/>
      <c r="O943" s="208"/>
      <c r="P943" s="209"/>
      <c r="Q943" s="210"/>
      <c r="R943" s="211"/>
      <c r="S943" s="212"/>
      <c r="T943" s="213"/>
      <c r="U943" s="45"/>
      <c r="V943" s="49"/>
      <c r="W943" s="49"/>
      <c r="X943" s="49"/>
      <c r="Y943" s="49"/>
      <c r="Z943" s="49"/>
      <c r="AA943" s="49"/>
      <c r="AB943" s="42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42"/>
      <c r="AQ943" s="42"/>
      <c r="AR943" s="42"/>
      <c r="AS943" s="42"/>
      <c r="AT943" s="42"/>
      <c r="AU943" s="42"/>
      <c r="AV943" s="214"/>
      <c r="AW943" s="214"/>
      <c r="AX943" s="214"/>
      <c r="AY943" s="214"/>
      <c r="AZ943" s="214"/>
      <c r="BA943" s="214"/>
      <c r="BB943" s="214"/>
      <c r="BC943" s="214"/>
    </row>
    <row r="944" ht="20.25" customHeight="1">
      <c r="B944" s="41"/>
      <c r="C944" s="42"/>
      <c r="D944" s="69"/>
      <c r="E944" s="44"/>
      <c r="F944" s="45"/>
      <c r="G944" s="201"/>
      <c r="H944" s="202"/>
      <c r="I944" s="203"/>
      <c r="J944" s="204"/>
      <c r="K944" s="46"/>
      <c r="L944" s="205"/>
      <c r="M944" s="206"/>
      <c r="N944" s="207"/>
      <c r="O944" s="208"/>
      <c r="P944" s="209"/>
      <c r="Q944" s="210"/>
      <c r="R944" s="211"/>
      <c r="S944" s="212"/>
      <c r="T944" s="213"/>
      <c r="U944" s="45"/>
      <c r="V944" s="49"/>
      <c r="W944" s="49"/>
      <c r="X944" s="49"/>
      <c r="Y944" s="49"/>
      <c r="Z944" s="49"/>
      <c r="AA944" s="49"/>
      <c r="AB944" s="42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42"/>
      <c r="AQ944" s="42"/>
      <c r="AR944" s="42"/>
      <c r="AS944" s="42"/>
      <c r="AT944" s="42"/>
      <c r="AU944" s="42"/>
      <c r="AV944" s="214"/>
      <c r="AW944" s="214"/>
      <c r="AX944" s="214"/>
      <c r="AY944" s="214"/>
      <c r="AZ944" s="214"/>
      <c r="BA944" s="214"/>
      <c r="BB944" s="214"/>
      <c r="BC944" s="214"/>
    </row>
    <row r="945" ht="20.25" customHeight="1">
      <c r="B945" s="41"/>
      <c r="C945" s="42"/>
      <c r="D945" s="69"/>
      <c r="E945" s="44"/>
      <c r="F945" s="45"/>
      <c r="G945" s="201"/>
      <c r="H945" s="202"/>
      <c r="I945" s="203"/>
      <c r="J945" s="204"/>
      <c r="K945" s="46"/>
      <c r="L945" s="205"/>
      <c r="M945" s="206"/>
      <c r="N945" s="207"/>
      <c r="O945" s="208"/>
      <c r="P945" s="209"/>
      <c r="Q945" s="210"/>
      <c r="R945" s="211"/>
      <c r="S945" s="212"/>
      <c r="T945" s="213"/>
      <c r="U945" s="45"/>
      <c r="V945" s="49"/>
      <c r="W945" s="49"/>
      <c r="X945" s="49"/>
      <c r="Y945" s="49"/>
      <c r="Z945" s="49"/>
      <c r="AA945" s="49"/>
      <c r="AB945" s="42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42"/>
      <c r="AQ945" s="42"/>
      <c r="AR945" s="42"/>
      <c r="AS945" s="42"/>
      <c r="AT945" s="42"/>
      <c r="AU945" s="42"/>
      <c r="AV945" s="214"/>
      <c r="AW945" s="214"/>
      <c r="AX945" s="214"/>
      <c r="AY945" s="214"/>
      <c r="AZ945" s="214"/>
      <c r="BA945" s="214"/>
      <c r="BB945" s="214"/>
      <c r="BC945" s="214"/>
    </row>
    <row r="946" ht="20.25" customHeight="1">
      <c r="B946" s="41"/>
      <c r="C946" s="42"/>
      <c r="D946" s="69"/>
      <c r="E946" s="44"/>
      <c r="F946" s="45"/>
      <c r="G946" s="201"/>
      <c r="H946" s="202"/>
      <c r="I946" s="203"/>
      <c r="J946" s="204"/>
      <c r="K946" s="46"/>
      <c r="L946" s="205"/>
      <c r="M946" s="206"/>
      <c r="N946" s="207"/>
      <c r="O946" s="208"/>
      <c r="P946" s="209"/>
      <c r="Q946" s="210"/>
      <c r="R946" s="211"/>
      <c r="S946" s="212"/>
      <c r="T946" s="213"/>
      <c r="U946" s="45"/>
      <c r="V946" s="49"/>
      <c r="W946" s="49"/>
      <c r="X946" s="49"/>
      <c r="Y946" s="49"/>
      <c r="Z946" s="49"/>
      <c r="AA946" s="49"/>
      <c r="AB946" s="42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42"/>
      <c r="AQ946" s="42"/>
      <c r="AR946" s="42"/>
      <c r="AS946" s="42"/>
      <c r="AT946" s="42"/>
      <c r="AU946" s="42"/>
      <c r="AV946" s="214"/>
      <c r="AW946" s="214"/>
      <c r="AX946" s="214"/>
      <c r="AY946" s="214"/>
      <c r="AZ946" s="214"/>
      <c r="BA946" s="214"/>
      <c r="BB946" s="214"/>
      <c r="BC946" s="214"/>
    </row>
    <row r="947" ht="20.25" customHeight="1">
      <c r="B947" s="41"/>
      <c r="C947" s="42"/>
      <c r="D947" s="69"/>
      <c r="E947" s="44"/>
      <c r="F947" s="45"/>
      <c r="G947" s="201"/>
      <c r="H947" s="202"/>
      <c r="I947" s="203"/>
      <c r="J947" s="204"/>
      <c r="K947" s="46"/>
      <c r="L947" s="205"/>
      <c r="M947" s="206"/>
      <c r="N947" s="207"/>
      <c r="O947" s="208"/>
      <c r="P947" s="209"/>
      <c r="Q947" s="210"/>
      <c r="R947" s="211"/>
      <c r="S947" s="212"/>
      <c r="T947" s="213"/>
      <c r="U947" s="45"/>
      <c r="V947" s="49"/>
      <c r="W947" s="49"/>
      <c r="X947" s="49"/>
      <c r="Y947" s="49"/>
      <c r="Z947" s="49"/>
      <c r="AA947" s="49"/>
      <c r="AB947" s="42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42"/>
      <c r="AQ947" s="42"/>
      <c r="AR947" s="42"/>
      <c r="AS947" s="42"/>
      <c r="AT947" s="42"/>
      <c r="AU947" s="42"/>
      <c r="AV947" s="214"/>
      <c r="AW947" s="214"/>
      <c r="AX947" s="214"/>
      <c r="AY947" s="214"/>
      <c r="AZ947" s="214"/>
      <c r="BA947" s="214"/>
      <c r="BB947" s="214"/>
      <c r="BC947" s="214"/>
    </row>
    <row r="948" ht="20.25" customHeight="1">
      <c r="B948" s="41"/>
      <c r="C948" s="42"/>
      <c r="D948" s="69"/>
      <c r="E948" s="44"/>
      <c r="F948" s="45"/>
      <c r="G948" s="201"/>
      <c r="H948" s="202"/>
      <c r="I948" s="203"/>
      <c r="J948" s="204"/>
      <c r="K948" s="46"/>
      <c r="L948" s="205"/>
      <c r="M948" s="206"/>
      <c r="N948" s="207"/>
      <c r="O948" s="208"/>
      <c r="P948" s="209"/>
      <c r="Q948" s="210"/>
      <c r="R948" s="211"/>
      <c r="S948" s="212"/>
      <c r="T948" s="213"/>
      <c r="U948" s="45"/>
      <c r="V948" s="49"/>
      <c r="W948" s="49"/>
      <c r="X948" s="49"/>
      <c r="Y948" s="49"/>
      <c r="Z948" s="49"/>
      <c r="AA948" s="49"/>
      <c r="AB948" s="42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42"/>
      <c r="AQ948" s="42"/>
      <c r="AR948" s="42"/>
      <c r="AS948" s="42"/>
      <c r="AT948" s="42"/>
      <c r="AU948" s="42"/>
      <c r="AV948" s="214"/>
      <c r="AW948" s="214"/>
      <c r="AX948" s="214"/>
      <c r="AY948" s="214"/>
      <c r="AZ948" s="214"/>
      <c r="BA948" s="214"/>
      <c r="BB948" s="214"/>
      <c r="BC948" s="214"/>
    </row>
    <row r="949" ht="20.25" customHeight="1">
      <c r="B949" s="41"/>
      <c r="C949" s="42"/>
      <c r="D949" s="69"/>
      <c r="E949" s="44"/>
      <c r="F949" s="45"/>
      <c r="G949" s="201"/>
      <c r="H949" s="202"/>
      <c r="I949" s="203"/>
      <c r="J949" s="204"/>
      <c r="K949" s="46"/>
      <c r="L949" s="205"/>
      <c r="M949" s="206"/>
      <c r="N949" s="207"/>
      <c r="O949" s="208"/>
      <c r="P949" s="209"/>
      <c r="Q949" s="210"/>
      <c r="R949" s="211"/>
      <c r="S949" s="212"/>
      <c r="T949" s="213"/>
      <c r="U949" s="45"/>
      <c r="V949" s="49"/>
      <c r="W949" s="49"/>
      <c r="X949" s="49"/>
      <c r="Y949" s="49"/>
      <c r="Z949" s="49"/>
      <c r="AA949" s="49"/>
      <c r="AB949" s="42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42"/>
      <c r="AQ949" s="42"/>
      <c r="AR949" s="42"/>
      <c r="AS949" s="42"/>
      <c r="AT949" s="42"/>
      <c r="AU949" s="42"/>
      <c r="AV949" s="214"/>
      <c r="AW949" s="214"/>
      <c r="AX949" s="214"/>
      <c r="AY949" s="214"/>
      <c r="AZ949" s="214"/>
      <c r="BA949" s="214"/>
      <c r="BB949" s="214"/>
      <c r="BC949" s="214"/>
    </row>
    <row r="950" ht="20.25" customHeight="1">
      <c r="B950" s="41"/>
      <c r="C950" s="42"/>
      <c r="D950" s="69"/>
      <c r="E950" s="44"/>
      <c r="F950" s="45"/>
      <c r="G950" s="201"/>
      <c r="H950" s="202"/>
      <c r="I950" s="203"/>
      <c r="J950" s="204"/>
      <c r="K950" s="46"/>
      <c r="L950" s="205"/>
      <c r="M950" s="206"/>
      <c r="N950" s="207"/>
      <c r="O950" s="208"/>
      <c r="P950" s="209"/>
      <c r="Q950" s="210"/>
      <c r="R950" s="211"/>
      <c r="S950" s="212"/>
      <c r="T950" s="213"/>
      <c r="U950" s="45"/>
      <c r="V950" s="49"/>
      <c r="W950" s="49"/>
      <c r="X950" s="49"/>
      <c r="Y950" s="49"/>
      <c r="Z950" s="49"/>
      <c r="AA950" s="49"/>
      <c r="AB950" s="42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42"/>
      <c r="AQ950" s="42"/>
      <c r="AR950" s="42"/>
      <c r="AS950" s="42"/>
      <c r="AT950" s="42"/>
      <c r="AU950" s="42"/>
      <c r="AV950" s="214"/>
      <c r="AW950" s="214"/>
      <c r="AX950" s="214"/>
      <c r="AY950" s="214"/>
      <c r="AZ950" s="214"/>
      <c r="BA950" s="214"/>
      <c r="BB950" s="214"/>
      <c r="BC950" s="214"/>
    </row>
    <row r="951" ht="20.25" customHeight="1">
      <c r="B951" s="41"/>
      <c r="C951" s="42"/>
      <c r="D951" s="69"/>
      <c r="E951" s="44"/>
      <c r="F951" s="45"/>
      <c r="G951" s="201"/>
      <c r="H951" s="202"/>
      <c r="I951" s="203"/>
      <c r="J951" s="204"/>
      <c r="K951" s="46"/>
      <c r="L951" s="205"/>
      <c r="M951" s="206"/>
      <c r="N951" s="207"/>
      <c r="O951" s="208"/>
      <c r="P951" s="209"/>
      <c r="Q951" s="210"/>
      <c r="R951" s="211"/>
      <c r="S951" s="212"/>
      <c r="T951" s="213"/>
      <c r="U951" s="45"/>
      <c r="V951" s="49"/>
      <c r="W951" s="49"/>
      <c r="X951" s="49"/>
      <c r="Y951" s="49"/>
      <c r="Z951" s="49"/>
      <c r="AA951" s="49"/>
      <c r="AB951" s="42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42"/>
      <c r="AQ951" s="42"/>
      <c r="AR951" s="42"/>
      <c r="AS951" s="42"/>
      <c r="AT951" s="42"/>
      <c r="AU951" s="42"/>
      <c r="AV951" s="214"/>
      <c r="AW951" s="214"/>
      <c r="AX951" s="214"/>
      <c r="AY951" s="214"/>
      <c r="AZ951" s="214"/>
      <c r="BA951" s="214"/>
      <c r="BB951" s="214"/>
      <c r="BC951" s="214"/>
    </row>
    <row r="952" ht="20.25" customHeight="1">
      <c r="B952" s="41"/>
      <c r="C952" s="42"/>
      <c r="D952" s="69"/>
      <c r="E952" s="44"/>
      <c r="F952" s="45"/>
      <c r="G952" s="201"/>
      <c r="H952" s="202"/>
      <c r="I952" s="203"/>
      <c r="J952" s="204"/>
      <c r="K952" s="46"/>
      <c r="L952" s="205"/>
      <c r="M952" s="206"/>
      <c r="N952" s="207"/>
      <c r="O952" s="208"/>
      <c r="P952" s="209"/>
      <c r="Q952" s="210"/>
      <c r="R952" s="211"/>
      <c r="S952" s="212"/>
      <c r="T952" s="213"/>
      <c r="U952" s="45"/>
      <c r="V952" s="49"/>
      <c r="W952" s="49"/>
      <c r="X952" s="49"/>
      <c r="Y952" s="49"/>
      <c r="Z952" s="49"/>
      <c r="AA952" s="49"/>
      <c r="AB952" s="42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42"/>
      <c r="AQ952" s="42"/>
      <c r="AR952" s="42"/>
      <c r="AS952" s="42"/>
      <c r="AT952" s="42"/>
      <c r="AU952" s="42"/>
      <c r="AV952" s="214"/>
      <c r="AW952" s="214"/>
      <c r="AX952" s="214"/>
      <c r="AY952" s="214"/>
      <c r="AZ952" s="214"/>
      <c r="BA952" s="214"/>
      <c r="BB952" s="214"/>
      <c r="BC952" s="214"/>
    </row>
    <row r="953" ht="20.25" customHeight="1">
      <c r="B953" s="41"/>
      <c r="C953" s="42"/>
      <c r="D953" s="69"/>
      <c r="E953" s="44"/>
      <c r="F953" s="45"/>
      <c r="G953" s="201"/>
      <c r="H953" s="202"/>
      <c r="I953" s="203"/>
      <c r="J953" s="204"/>
      <c r="K953" s="46"/>
      <c r="L953" s="205"/>
      <c r="M953" s="206"/>
      <c r="N953" s="207"/>
      <c r="O953" s="208"/>
      <c r="P953" s="209"/>
      <c r="Q953" s="210"/>
      <c r="R953" s="211"/>
      <c r="S953" s="212"/>
      <c r="T953" s="213"/>
      <c r="U953" s="45"/>
      <c r="V953" s="49"/>
      <c r="W953" s="49"/>
      <c r="X953" s="49"/>
      <c r="Y953" s="49"/>
      <c r="Z953" s="49"/>
      <c r="AA953" s="49"/>
      <c r="AB953" s="42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42"/>
      <c r="AQ953" s="42"/>
      <c r="AR953" s="42"/>
      <c r="AS953" s="42"/>
      <c r="AT953" s="42"/>
      <c r="AU953" s="42"/>
      <c r="AV953" s="214"/>
      <c r="AW953" s="214"/>
      <c r="AX953" s="214"/>
      <c r="AY953" s="214"/>
      <c r="AZ953" s="214"/>
      <c r="BA953" s="214"/>
      <c r="BB953" s="214"/>
      <c r="BC953" s="214"/>
    </row>
    <row r="954" ht="20.25" customHeight="1">
      <c r="B954" s="41"/>
      <c r="C954" s="42"/>
      <c r="D954" s="69"/>
      <c r="E954" s="44"/>
      <c r="F954" s="45"/>
      <c r="G954" s="201"/>
      <c r="H954" s="202"/>
      <c r="I954" s="203"/>
      <c r="J954" s="204"/>
      <c r="K954" s="46"/>
      <c r="L954" s="205"/>
      <c r="M954" s="206"/>
      <c r="N954" s="207"/>
      <c r="O954" s="208"/>
      <c r="P954" s="209"/>
      <c r="Q954" s="210"/>
      <c r="R954" s="211"/>
      <c r="S954" s="212"/>
      <c r="T954" s="213"/>
      <c r="U954" s="45"/>
      <c r="V954" s="49"/>
      <c r="W954" s="49"/>
      <c r="X954" s="49"/>
      <c r="Y954" s="49"/>
      <c r="Z954" s="49"/>
      <c r="AA954" s="49"/>
      <c r="AB954" s="42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42"/>
      <c r="AQ954" s="42"/>
      <c r="AR954" s="42"/>
      <c r="AS954" s="42"/>
      <c r="AT954" s="42"/>
      <c r="AU954" s="42"/>
      <c r="AV954" s="214"/>
      <c r="AW954" s="214"/>
      <c r="AX954" s="214"/>
      <c r="AY954" s="214"/>
      <c r="AZ954" s="214"/>
      <c r="BA954" s="214"/>
      <c r="BB954" s="214"/>
      <c r="BC954" s="214"/>
    </row>
    <row r="955" ht="20.25" customHeight="1">
      <c r="B955" s="41"/>
      <c r="C955" s="42"/>
      <c r="D955" s="69"/>
      <c r="E955" s="44"/>
      <c r="F955" s="45"/>
      <c r="G955" s="201"/>
      <c r="H955" s="202"/>
      <c r="I955" s="203"/>
      <c r="J955" s="204"/>
      <c r="K955" s="46"/>
      <c r="L955" s="205"/>
      <c r="M955" s="206"/>
      <c r="N955" s="207"/>
      <c r="O955" s="208"/>
      <c r="P955" s="209"/>
      <c r="Q955" s="210"/>
      <c r="R955" s="211"/>
      <c r="S955" s="212"/>
      <c r="T955" s="213"/>
      <c r="U955" s="45"/>
      <c r="V955" s="49"/>
      <c r="W955" s="49"/>
      <c r="X955" s="49"/>
      <c r="Y955" s="49"/>
      <c r="Z955" s="49"/>
      <c r="AA955" s="49"/>
      <c r="AB955" s="42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42"/>
      <c r="AQ955" s="42"/>
      <c r="AR955" s="42"/>
      <c r="AS955" s="42"/>
      <c r="AT955" s="42"/>
      <c r="AU955" s="42"/>
      <c r="AV955" s="214"/>
      <c r="AW955" s="214"/>
      <c r="AX955" s="214"/>
      <c r="AY955" s="214"/>
      <c r="AZ955" s="214"/>
      <c r="BA955" s="214"/>
      <c r="BB955" s="214"/>
      <c r="BC955" s="214"/>
    </row>
    <row r="956" ht="20.25" customHeight="1">
      <c r="B956" s="41"/>
      <c r="C956" s="42"/>
      <c r="D956" s="69"/>
      <c r="E956" s="44"/>
      <c r="F956" s="45"/>
      <c r="G956" s="201"/>
      <c r="H956" s="202"/>
      <c r="I956" s="203"/>
      <c r="J956" s="204"/>
      <c r="K956" s="46"/>
      <c r="L956" s="205"/>
      <c r="M956" s="206"/>
      <c r="N956" s="207"/>
      <c r="O956" s="208"/>
      <c r="P956" s="209"/>
      <c r="Q956" s="210"/>
      <c r="R956" s="211"/>
      <c r="S956" s="212"/>
      <c r="T956" s="213"/>
      <c r="U956" s="45"/>
      <c r="V956" s="49"/>
      <c r="W956" s="49"/>
      <c r="X956" s="49"/>
      <c r="Y956" s="49"/>
      <c r="Z956" s="49"/>
      <c r="AA956" s="49"/>
      <c r="AB956" s="42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42"/>
      <c r="AQ956" s="42"/>
      <c r="AR956" s="42"/>
      <c r="AS956" s="42"/>
      <c r="AT956" s="42"/>
      <c r="AU956" s="42"/>
      <c r="AV956" s="214"/>
      <c r="AW956" s="214"/>
      <c r="AX956" s="214"/>
      <c r="AY956" s="214"/>
      <c r="AZ956" s="214"/>
      <c r="BA956" s="214"/>
      <c r="BB956" s="214"/>
      <c r="BC956" s="214"/>
    </row>
    <row r="957" ht="20.25" customHeight="1">
      <c r="B957" s="41"/>
      <c r="C957" s="42"/>
      <c r="D957" s="69"/>
      <c r="E957" s="44"/>
      <c r="F957" s="45"/>
      <c r="G957" s="201"/>
      <c r="H957" s="202"/>
      <c r="I957" s="203"/>
      <c r="J957" s="204"/>
      <c r="K957" s="46"/>
      <c r="L957" s="205"/>
      <c r="M957" s="206"/>
      <c r="N957" s="207"/>
      <c r="O957" s="208"/>
      <c r="P957" s="209"/>
      <c r="Q957" s="210"/>
      <c r="R957" s="211"/>
      <c r="S957" s="212"/>
      <c r="T957" s="213"/>
      <c r="U957" s="45"/>
      <c r="V957" s="49"/>
      <c r="W957" s="49"/>
      <c r="X957" s="49"/>
      <c r="Y957" s="49"/>
      <c r="Z957" s="49"/>
      <c r="AA957" s="49"/>
      <c r="AB957" s="42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42"/>
      <c r="AQ957" s="42"/>
      <c r="AR957" s="42"/>
      <c r="AS957" s="42"/>
      <c r="AT957" s="42"/>
      <c r="AU957" s="42"/>
      <c r="AV957" s="214"/>
      <c r="AW957" s="214"/>
      <c r="AX957" s="214"/>
      <c r="AY957" s="214"/>
      <c r="AZ957" s="214"/>
      <c r="BA957" s="214"/>
      <c r="BB957" s="214"/>
      <c r="BC957" s="214"/>
    </row>
    <row r="958" ht="20.25" customHeight="1">
      <c r="B958" s="41"/>
      <c r="C958" s="42"/>
      <c r="D958" s="69"/>
      <c r="E958" s="44"/>
      <c r="F958" s="45"/>
      <c r="G958" s="201"/>
      <c r="H958" s="202"/>
      <c r="I958" s="203"/>
      <c r="J958" s="204"/>
      <c r="K958" s="46"/>
      <c r="L958" s="205"/>
      <c r="M958" s="206"/>
      <c r="N958" s="207"/>
      <c r="O958" s="208"/>
      <c r="P958" s="209"/>
      <c r="Q958" s="210"/>
      <c r="R958" s="211"/>
      <c r="S958" s="212"/>
      <c r="T958" s="213"/>
      <c r="U958" s="45"/>
      <c r="V958" s="49"/>
      <c r="W958" s="49"/>
      <c r="X958" s="49"/>
      <c r="Y958" s="49"/>
      <c r="Z958" s="49"/>
      <c r="AA958" s="49"/>
      <c r="AB958" s="42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42"/>
      <c r="AQ958" s="42"/>
      <c r="AR958" s="42"/>
      <c r="AS958" s="42"/>
      <c r="AT958" s="42"/>
      <c r="AU958" s="42"/>
      <c r="AV958" s="214"/>
      <c r="AW958" s="214"/>
      <c r="AX958" s="214"/>
      <c r="AY958" s="214"/>
      <c r="AZ958" s="214"/>
      <c r="BA958" s="214"/>
      <c r="BB958" s="214"/>
      <c r="BC958" s="214"/>
    </row>
    <row r="959" ht="20.25" customHeight="1">
      <c r="B959" s="41"/>
      <c r="C959" s="42"/>
      <c r="D959" s="69"/>
      <c r="E959" s="44"/>
      <c r="F959" s="45"/>
      <c r="G959" s="201"/>
      <c r="H959" s="202"/>
      <c r="I959" s="203"/>
      <c r="J959" s="204"/>
      <c r="K959" s="46"/>
      <c r="L959" s="205"/>
      <c r="M959" s="206"/>
      <c r="N959" s="207"/>
      <c r="O959" s="208"/>
      <c r="P959" s="209"/>
      <c r="Q959" s="210"/>
      <c r="R959" s="211"/>
      <c r="S959" s="212"/>
      <c r="T959" s="213"/>
      <c r="U959" s="45"/>
      <c r="V959" s="49"/>
      <c r="W959" s="49"/>
      <c r="X959" s="49"/>
      <c r="Y959" s="49"/>
      <c r="Z959" s="49"/>
      <c r="AA959" s="49"/>
      <c r="AB959" s="42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42"/>
      <c r="AQ959" s="42"/>
      <c r="AR959" s="42"/>
      <c r="AS959" s="42"/>
      <c r="AT959" s="42"/>
      <c r="AU959" s="42"/>
      <c r="AV959" s="214"/>
      <c r="AW959" s="214"/>
      <c r="AX959" s="214"/>
      <c r="AY959" s="214"/>
      <c r="AZ959" s="214"/>
      <c r="BA959" s="214"/>
      <c r="BB959" s="214"/>
      <c r="BC959" s="214"/>
    </row>
    <row r="960" ht="20.25" customHeight="1">
      <c r="B960" s="41"/>
      <c r="C960" s="42"/>
      <c r="D960" s="69"/>
      <c r="E960" s="44"/>
      <c r="F960" s="45"/>
      <c r="G960" s="201"/>
      <c r="H960" s="202"/>
      <c r="I960" s="203"/>
      <c r="J960" s="204"/>
      <c r="K960" s="46"/>
      <c r="L960" s="205"/>
      <c r="M960" s="206"/>
      <c r="N960" s="207"/>
      <c r="O960" s="208"/>
      <c r="P960" s="209"/>
      <c r="Q960" s="210"/>
      <c r="R960" s="211"/>
      <c r="S960" s="212"/>
      <c r="T960" s="213"/>
      <c r="U960" s="45"/>
      <c r="V960" s="49"/>
      <c r="W960" s="49"/>
      <c r="X960" s="49"/>
      <c r="Y960" s="49"/>
      <c r="Z960" s="49"/>
      <c r="AA960" s="49"/>
      <c r="AB960" s="42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42"/>
      <c r="AQ960" s="42"/>
      <c r="AR960" s="42"/>
      <c r="AS960" s="42"/>
      <c r="AT960" s="42"/>
      <c r="AU960" s="42"/>
      <c r="AV960" s="214"/>
      <c r="AW960" s="214"/>
      <c r="AX960" s="214"/>
      <c r="AY960" s="214"/>
      <c r="AZ960" s="214"/>
      <c r="BA960" s="214"/>
      <c r="BB960" s="214"/>
      <c r="BC960" s="214"/>
    </row>
    <row r="961" ht="20.25" customHeight="1">
      <c r="B961" s="41"/>
      <c r="C961" s="42"/>
      <c r="D961" s="69"/>
      <c r="E961" s="44"/>
      <c r="F961" s="45"/>
      <c r="G961" s="201"/>
      <c r="H961" s="202"/>
      <c r="I961" s="203"/>
      <c r="J961" s="204"/>
      <c r="K961" s="46"/>
      <c r="L961" s="205"/>
      <c r="M961" s="206"/>
      <c r="N961" s="207"/>
      <c r="O961" s="208"/>
      <c r="P961" s="209"/>
      <c r="Q961" s="210"/>
      <c r="R961" s="211"/>
      <c r="S961" s="212"/>
      <c r="T961" s="213"/>
      <c r="U961" s="45"/>
      <c r="V961" s="49"/>
      <c r="W961" s="49"/>
      <c r="X961" s="49"/>
      <c r="Y961" s="49"/>
      <c r="Z961" s="49"/>
      <c r="AA961" s="49"/>
      <c r="AB961" s="42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42"/>
      <c r="AQ961" s="42"/>
      <c r="AR961" s="42"/>
      <c r="AS961" s="42"/>
      <c r="AT961" s="42"/>
      <c r="AU961" s="42"/>
      <c r="AV961" s="214"/>
      <c r="AW961" s="214"/>
      <c r="AX961" s="214"/>
      <c r="AY961" s="214"/>
      <c r="AZ961" s="214"/>
      <c r="BA961" s="214"/>
      <c r="BB961" s="214"/>
      <c r="BC961" s="214"/>
    </row>
    <row r="962" ht="20.25" customHeight="1">
      <c r="B962" s="41"/>
      <c r="C962" s="42"/>
      <c r="D962" s="69"/>
      <c r="E962" s="44"/>
      <c r="F962" s="45"/>
      <c r="G962" s="201"/>
      <c r="H962" s="202"/>
      <c r="I962" s="203"/>
      <c r="J962" s="204"/>
      <c r="K962" s="46"/>
      <c r="L962" s="205"/>
      <c r="M962" s="206"/>
      <c r="N962" s="207"/>
      <c r="O962" s="208"/>
      <c r="P962" s="209"/>
      <c r="Q962" s="210"/>
      <c r="R962" s="211"/>
      <c r="S962" s="212"/>
      <c r="T962" s="213"/>
      <c r="U962" s="45"/>
      <c r="V962" s="49"/>
      <c r="W962" s="49"/>
      <c r="X962" s="49"/>
      <c r="Y962" s="49"/>
      <c r="Z962" s="49"/>
      <c r="AA962" s="49"/>
      <c r="AB962" s="42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42"/>
      <c r="AQ962" s="42"/>
      <c r="AR962" s="42"/>
      <c r="AS962" s="42"/>
      <c r="AT962" s="42"/>
      <c r="AU962" s="42"/>
      <c r="AV962" s="214"/>
      <c r="AW962" s="214"/>
      <c r="AX962" s="214"/>
      <c r="AY962" s="214"/>
      <c r="AZ962" s="214"/>
      <c r="BA962" s="214"/>
      <c r="BB962" s="214"/>
      <c r="BC962" s="214"/>
    </row>
    <row r="963" ht="20.25" customHeight="1">
      <c r="B963" s="41"/>
      <c r="C963" s="42"/>
      <c r="D963" s="69"/>
      <c r="E963" s="44"/>
      <c r="F963" s="45"/>
      <c r="G963" s="201"/>
      <c r="H963" s="202"/>
      <c r="I963" s="203"/>
      <c r="J963" s="204"/>
      <c r="K963" s="46"/>
      <c r="L963" s="205"/>
      <c r="M963" s="206"/>
      <c r="N963" s="207"/>
      <c r="O963" s="208"/>
      <c r="P963" s="209"/>
      <c r="Q963" s="210"/>
      <c r="R963" s="211"/>
      <c r="S963" s="212"/>
      <c r="T963" s="213"/>
      <c r="U963" s="45"/>
      <c r="V963" s="49"/>
      <c r="W963" s="49"/>
      <c r="X963" s="49"/>
      <c r="Y963" s="49"/>
      <c r="Z963" s="49"/>
      <c r="AA963" s="49"/>
      <c r="AB963" s="42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42"/>
      <c r="AQ963" s="42"/>
      <c r="AR963" s="42"/>
      <c r="AS963" s="42"/>
      <c r="AT963" s="42"/>
      <c r="AU963" s="42"/>
      <c r="AV963" s="214"/>
      <c r="AW963" s="214"/>
      <c r="AX963" s="214"/>
      <c r="AY963" s="214"/>
      <c r="AZ963" s="214"/>
      <c r="BA963" s="214"/>
      <c r="BB963" s="214"/>
      <c r="BC963" s="214"/>
    </row>
    <row r="964" ht="20.25" customHeight="1">
      <c r="B964" s="41"/>
      <c r="C964" s="42"/>
      <c r="D964" s="69"/>
      <c r="E964" s="44"/>
      <c r="F964" s="45"/>
      <c r="G964" s="201"/>
      <c r="H964" s="202"/>
      <c r="I964" s="203"/>
      <c r="J964" s="204"/>
      <c r="K964" s="46"/>
      <c r="L964" s="205"/>
      <c r="M964" s="206"/>
      <c r="N964" s="207"/>
      <c r="O964" s="208"/>
      <c r="P964" s="209"/>
      <c r="Q964" s="210"/>
      <c r="R964" s="211"/>
      <c r="S964" s="212"/>
      <c r="T964" s="213"/>
      <c r="U964" s="45"/>
      <c r="V964" s="49"/>
      <c r="W964" s="49"/>
      <c r="X964" s="49"/>
      <c r="Y964" s="49"/>
      <c r="Z964" s="49"/>
      <c r="AA964" s="49"/>
      <c r="AB964" s="42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42"/>
      <c r="AQ964" s="42"/>
      <c r="AR964" s="42"/>
      <c r="AS964" s="42"/>
      <c r="AT964" s="42"/>
      <c r="AU964" s="42"/>
      <c r="AV964" s="214"/>
      <c r="AW964" s="214"/>
      <c r="AX964" s="214"/>
      <c r="AY964" s="214"/>
      <c r="AZ964" s="214"/>
      <c r="BA964" s="214"/>
      <c r="BB964" s="214"/>
      <c r="BC964" s="214"/>
    </row>
    <row r="965" ht="20.25" customHeight="1">
      <c r="B965" s="41"/>
      <c r="C965" s="42"/>
      <c r="D965" s="69"/>
      <c r="E965" s="44"/>
      <c r="F965" s="45"/>
      <c r="G965" s="201"/>
      <c r="H965" s="202"/>
      <c r="I965" s="203"/>
      <c r="J965" s="204"/>
      <c r="K965" s="46"/>
      <c r="L965" s="205"/>
      <c r="M965" s="206"/>
      <c r="N965" s="207"/>
      <c r="O965" s="208"/>
      <c r="P965" s="209"/>
      <c r="Q965" s="210"/>
      <c r="R965" s="211"/>
      <c r="S965" s="212"/>
      <c r="T965" s="213"/>
      <c r="U965" s="45"/>
      <c r="V965" s="49"/>
      <c r="W965" s="49"/>
      <c r="X965" s="49"/>
      <c r="Y965" s="49"/>
      <c r="Z965" s="49"/>
      <c r="AA965" s="49"/>
      <c r="AB965" s="42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42"/>
      <c r="AQ965" s="42"/>
      <c r="AR965" s="42"/>
      <c r="AS965" s="42"/>
      <c r="AT965" s="42"/>
      <c r="AU965" s="42"/>
      <c r="AV965" s="214"/>
      <c r="AW965" s="214"/>
      <c r="AX965" s="214"/>
      <c r="AY965" s="214"/>
      <c r="AZ965" s="214"/>
      <c r="BA965" s="214"/>
      <c r="BB965" s="214"/>
      <c r="BC965" s="214"/>
    </row>
    <row r="966" ht="20.25" customHeight="1">
      <c r="B966" s="41"/>
      <c r="C966" s="42"/>
      <c r="D966" s="69"/>
      <c r="E966" s="44"/>
      <c r="F966" s="45"/>
      <c r="G966" s="201"/>
      <c r="H966" s="202"/>
      <c r="I966" s="203"/>
      <c r="J966" s="204"/>
      <c r="K966" s="46"/>
      <c r="L966" s="205"/>
      <c r="M966" s="206"/>
      <c r="N966" s="207"/>
      <c r="O966" s="208"/>
      <c r="P966" s="209"/>
      <c r="Q966" s="210"/>
      <c r="R966" s="211"/>
      <c r="S966" s="212"/>
      <c r="T966" s="213"/>
      <c r="U966" s="45"/>
      <c r="V966" s="49"/>
      <c r="W966" s="49"/>
      <c r="X966" s="49"/>
      <c r="Y966" s="49"/>
      <c r="Z966" s="49"/>
      <c r="AA966" s="49"/>
      <c r="AB966" s="42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42"/>
      <c r="AQ966" s="42"/>
      <c r="AR966" s="42"/>
      <c r="AS966" s="42"/>
      <c r="AT966" s="42"/>
      <c r="AU966" s="42"/>
      <c r="AV966" s="214"/>
      <c r="AW966" s="214"/>
      <c r="AX966" s="214"/>
      <c r="AY966" s="214"/>
      <c r="AZ966" s="214"/>
      <c r="BA966" s="214"/>
      <c r="BB966" s="214"/>
      <c r="BC966" s="214"/>
    </row>
    <row r="967" ht="20.25" customHeight="1">
      <c r="B967" s="41"/>
      <c r="C967" s="42"/>
      <c r="D967" s="69"/>
      <c r="E967" s="44"/>
      <c r="F967" s="45"/>
      <c r="G967" s="201"/>
      <c r="H967" s="202"/>
      <c r="I967" s="203"/>
      <c r="J967" s="204"/>
      <c r="K967" s="46"/>
      <c r="L967" s="205"/>
      <c r="M967" s="206"/>
      <c r="N967" s="207"/>
      <c r="O967" s="208"/>
      <c r="P967" s="209"/>
      <c r="Q967" s="210"/>
      <c r="R967" s="211"/>
      <c r="S967" s="212"/>
      <c r="T967" s="213"/>
      <c r="U967" s="45"/>
      <c r="V967" s="49"/>
      <c r="W967" s="49"/>
      <c r="X967" s="49"/>
      <c r="Y967" s="49"/>
      <c r="Z967" s="49"/>
      <c r="AA967" s="49"/>
      <c r="AB967" s="42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42"/>
      <c r="AQ967" s="42"/>
      <c r="AR967" s="42"/>
      <c r="AS967" s="42"/>
      <c r="AT967" s="42"/>
      <c r="AU967" s="42"/>
      <c r="AV967" s="214"/>
      <c r="AW967" s="214"/>
      <c r="AX967" s="214"/>
      <c r="AY967" s="214"/>
      <c r="AZ967" s="214"/>
      <c r="BA967" s="214"/>
      <c r="BB967" s="214"/>
      <c r="BC967" s="214"/>
    </row>
    <row r="968" ht="20.25" customHeight="1">
      <c r="B968" s="41"/>
      <c r="C968" s="42"/>
      <c r="D968" s="69"/>
      <c r="E968" s="44"/>
      <c r="F968" s="45"/>
      <c r="G968" s="201"/>
      <c r="H968" s="202"/>
      <c r="I968" s="203"/>
      <c r="J968" s="204"/>
      <c r="K968" s="46"/>
      <c r="L968" s="205"/>
      <c r="M968" s="206"/>
      <c r="N968" s="207"/>
      <c r="O968" s="208"/>
      <c r="P968" s="209"/>
      <c r="Q968" s="210"/>
      <c r="R968" s="211"/>
      <c r="S968" s="212"/>
      <c r="T968" s="213"/>
      <c r="U968" s="45"/>
      <c r="V968" s="49"/>
      <c r="W968" s="49"/>
      <c r="X968" s="49"/>
      <c r="Y968" s="49"/>
      <c r="Z968" s="49"/>
      <c r="AA968" s="49"/>
      <c r="AB968" s="42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42"/>
      <c r="AQ968" s="42"/>
      <c r="AR968" s="42"/>
      <c r="AS968" s="42"/>
      <c r="AT968" s="42"/>
      <c r="AU968" s="42"/>
      <c r="AV968" s="214"/>
      <c r="AW968" s="214"/>
      <c r="AX968" s="214"/>
      <c r="AY968" s="214"/>
      <c r="AZ968" s="214"/>
      <c r="BA968" s="214"/>
      <c r="BB968" s="214"/>
      <c r="BC968" s="214"/>
    </row>
    <row r="969" ht="20.25" customHeight="1">
      <c r="B969" s="41"/>
      <c r="C969" s="42"/>
      <c r="D969" s="69"/>
      <c r="E969" s="44"/>
      <c r="F969" s="45"/>
      <c r="G969" s="201"/>
      <c r="H969" s="202"/>
      <c r="I969" s="203"/>
      <c r="J969" s="204"/>
      <c r="K969" s="46"/>
      <c r="L969" s="205"/>
      <c r="M969" s="206"/>
      <c r="N969" s="207"/>
      <c r="O969" s="208"/>
      <c r="P969" s="209"/>
      <c r="Q969" s="210"/>
      <c r="R969" s="211"/>
      <c r="S969" s="212"/>
      <c r="T969" s="213"/>
      <c r="U969" s="45"/>
      <c r="V969" s="49"/>
      <c r="W969" s="49"/>
      <c r="X969" s="49"/>
      <c r="Y969" s="49"/>
      <c r="Z969" s="49"/>
      <c r="AA969" s="49"/>
      <c r="AB969" s="42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42"/>
      <c r="AQ969" s="42"/>
      <c r="AR969" s="42"/>
      <c r="AS969" s="42"/>
      <c r="AT969" s="42"/>
      <c r="AU969" s="42"/>
      <c r="AV969" s="214"/>
      <c r="AW969" s="214"/>
      <c r="AX969" s="214"/>
      <c r="AY969" s="214"/>
      <c r="AZ969" s="214"/>
      <c r="BA969" s="214"/>
      <c r="BB969" s="214"/>
      <c r="BC969" s="214"/>
    </row>
    <row r="970" ht="20.25" customHeight="1">
      <c r="B970" s="41"/>
      <c r="C970" s="42"/>
      <c r="D970" s="69"/>
      <c r="E970" s="44"/>
      <c r="F970" s="45"/>
      <c r="G970" s="201"/>
      <c r="H970" s="202"/>
      <c r="I970" s="203"/>
      <c r="J970" s="204"/>
      <c r="K970" s="46"/>
      <c r="L970" s="205"/>
      <c r="M970" s="206"/>
      <c r="N970" s="207"/>
      <c r="O970" s="208"/>
      <c r="P970" s="209"/>
      <c r="Q970" s="210"/>
      <c r="R970" s="211"/>
      <c r="S970" s="212"/>
      <c r="T970" s="213"/>
      <c r="U970" s="45"/>
      <c r="V970" s="49"/>
      <c r="W970" s="49"/>
      <c r="X970" s="49"/>
      <c r="Y970" s="49"/>
      <c r="Z970" s="49"/>
      <c r="AA970" s="49"/>
      <c r="AB970" s="42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42"/>
      <c r="AQ970" s="42"/>
      <c r="AR970" s="42"/>
      <c r="AS970" s="42"/>
      <c r="AT970" s="42"/>
      <c r="AU970" s="42"/>
      <c r="AV970" s="214"/>
      <c r="AW970" s="214"/>
      <c r="AX970" s="214"/>
      <c r="AY970" s="214"/>
      <c r="AZ970" s="214"/>
      <c r="BA970" s="214"/>
      <c r="BB970" s="214"/>
      <c r="BC970" s="214"/>
    </row>
    <row r="971" ht="20.25" customHeight="1">
      <c r="B971" s="41"/>
      <c r="C971" s="42"/>
      <c r="D971" s="69"/>
      <c r="E971" s="44"/>
      <c r="F971" s="45"/>
      <c r="G971" s="201"/>
      <c r="H971" s="202"/>
      <c r="I971" s="203"/>
      <c r="J971" s="204"/>
      <c r="K971" s="46"/>
      <c r="L971" s="205"/>
      <c r="M971" s="206"/>
      <c r="N971" s="207"/>
      <c r="O971" s="208"/>
      <c r="P971" s="209"/>
      <c r="Q971" s="210"/>
      <c r="R971" s="211"/>
      <c r="S971" s="212"/>
      <c r="T971" s="213"/>
      <c r="U971" s="45"/>
      <c r="V971" s="49"/>
      <c r="W971" s="49"/>
      <c r="X971" s="49"/>
      <c r="Y971" s="49"/>
      <c r="Z971" s="49"/>
      <c r="AA971" s="49"/>
      <c r="AB971" s="42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42"/>
      <c r="AQ971" s="42"/>
      <c r="AR971" s="42"/>
      <c r="AS971" s="42"/>
      <c r="AT971" s="42"/>
      <c r="AU971" s="42"/>
      <c r="AV971" s="214"/>
      <c r="AW971" s="214"/>
      <c r="AX971" s="214"/>
      <c r="AY971" s="214"/>
      <c r="AZ971" s="214"/>
      <c r="BA971" s="214"/>
      <c r="BB971" s="214"/>
      <c r="BC971" s="214"/>
    </row>
    <row r="972" ht="20.25" customHeight="1">
      <c r="B972" s="41"/>
      <c r="C972" s="42"/>
      <c r="D972" s="69"/>
      <c r="E972" s="44"/>
      <c r="F972" s="45"/>
      <c r="G972" s="201"/>
      <c r="H972" s="202"/>
      <c r="I972" s="203"/>
      <c r="J972" s="204"/>
      <c r="K972" s="46"/>
      <c r="L972" s="205"/>
      <c r="M972" s="206"/>
      <c r="N972" s="207"/>
      <c r="O972" s="208"/>
      <c r="P972" s="209"/>
      <c r="Q972" s="210"/>
      <c r="R972" s="211"/>
      <c r="S972" s="212"/>
      <c r="T972" s="213"/>
      <c r="U972" s="45"/>
      <c r="V972" s="49"/>
      <c r="W972" s="49"/>
      <c r="X972" s="49"/>
      <c r="Y972" s="49"/>
      <c r="Z972" s="49"/>
      <c r="AA972" s="49"/>
      <c r="AB972" s="42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42"/>
      <c r="AQ972" s="42"/>
      <c r="AR972" s="42"/>
      <c r="AS972" s="42"/>
      <c r="AT972" s="42"/>
      <c r="AU972" s="42"/>
      <c r="AV972" s="214"/>
      <c r="AW972" s="214"/>
      <c r="AX972" s="214"/>
      <c r="AY972" s="214"/>
      <c r="AZ972" s="214"/>
      <c r="BA972" s="214"/>
      <c r="BB972" s="214"/>
      <c r="BC972" s="214"/>
    </row>
    <row r="973" ht="20.25" customHeight="1">
      <c r="B973" s="41"/>
      <c r="C973" s="42"/>
      <c r="D973" s="69"/>
      <c r="E973" s="44"/>
      <c r="F973" s="45"/>
      <c r="G973" s="201"/>
      <c r="H973" s="202"/>
      <c r="I973" s="203"/>
      <c r="J973" s="204"/>
      <c r="K973" s="46"/>
      <c r="L973" s="205"/>
      <c r="M973" s="206"/>
      <c r="N973" s="207"/>
      <c r="O973" s="208"/>
      <c r="P973" s="209"/>
      <c r="Q973" s="210"/>
      <c r="R973" s="211"/>
      <c r="S973" s="212"/>
      <c r="T973" s="213"/>
      <c r="U973" s="45"/>
      <c r="V973" s="49"/>
      <c r="W973" s="49"/>
      <c r="X973" s="49"/>
      <c r="Y973" s="49"/>
      <c r="Z973" s="49"/>
      <c r="AA973" s="49"/>
      <c r="AB973" s="42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42"/>
      <c r="AQ973" s="42"/>
      <c r="AR973" s="42"/>
      <c r="AS973" s="42"/>
      <c r="AT973" s="42"/>
      <c r="AU973" s="42"/>
      <c r="AV973" s="214"/>
      <c r="AW973" s="214"/>
      <c r="AX973" s="214"/>
      <c r="AY973" s="214"/>
      <c r="AZ973" s="214"/>
      <c r="BA973" s="214"/>
      <c r="BB973" s="214"/>
      <c r="BC973" s="214"/>
    </row>
    <row r="974" ht="20.25" customHeight="1">
      <c r="B974" s="41"/>
      <c r="C974" s="42"/>
      <c r="D974" s="69"/>
      <c r="E974" s="44"/>
      <c r="F974" s="45"/>
      <c r="G974" s="201"/>
      <c r="H974" s="202"/>
      <c r="I974" s="203"/>
      <c r="J974" s="204"/>
      <c r="K974" s="46"/>
      <c r="L974" s="205"/>
      <c r="M974" s="206"/>
      <c r="N974" s="207"/>
      <c r="O974" s="208"/>
      <c r="P974" s="209"/>
      <c r="Q974" s="210"/>
      <c r="R974" s="211"/>
      <c r="S974" s="212"/>
      <c r="T974" s="213"/>
      <c r="U974" s="45"/>
      <c r="V974" s="49"/>
      <c r="W974" s="49"/>
      <c r="X974" s="49"/>
      <c r="Y974" s="49"/>
      <c r="Z974" s="49"/>
      <c r="AA974" s="49"/>
      <c r="AB974" s="42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42"/>
      <c r="AQ974" s="42"/>
      <c r="AR974" s="42"/>
      <c r="AS974" s="42"/>
      <c r="AT974" s="42"/>
      <c r="AU974" s="42"/>
      <c r="AV974" s="214"/>
      <c r="AW974" s="214"/>
      <c r="AX974" s="214"/>
      <c r="AY974" s="214"/>
      <c r="AZ974" s="214"/>
      <c r="BA974" s="214"/>
      <c r="BB974" s="214"/>
      <c r="BC974" s="214"/>
    </row>
    <row r="975" ht="20.25" customHeight="1">
      <c r="B975" s="41"/>
      <c r="C975" s="42"/>
      <c r="D975" s="69"/>
      <c r="E975" s="44"/>
      <c r="F975" s="45"/>
      <c r="G975" s="201"/>
      <c r="H975" s="202"/>
      <c r="I975" s="203"/>
      <c r="J975" s="204"/>
      <c r="K975" s="46"/>
      <c r="L975" s="205"/>
      <c r="M975" s="206"/>
      <c r="N975" s="207"/>
      <c r="O975" s="208"/>
      <c r="P975" s="209"/>
      <c r="Q975" s="210"/>
      <c r="R975" s="211"/>
      <c r="S975" s="212"/>
      <c r="T975" s="213"/>
      <c r="U975" s="45"/>
      <c r="V975" s="49"/>
      <c r="W975" s="49"/>
      <c r="X975" s="49"/>
      <c r="Y975" s="49"/>
      <c r="Z975" s="49"/>
      <c r="AA975" s="49"/>
      <c r="AB975" s="42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42"/>
      <c r="AQ975" s="42"/>
      <c r="AR975" s="42"/>
      <c r="AS975" s="42"/>
      <c r="AT975" s="42"/>
      <c r="AU975" s="42"/>
      <c r="AV975" s="214"/>
      <c r="AW975" s="214"/>
      <c r="AX975" s="214"/>
      <c r="AY975" s="214"/>
      <c r="AZ975" s="214"/>
      <c r="BA975" s="214"/>
      <c r="BB975" s="214"/>
      <c r="BC975" s="214"/>
    </row>
    <row r="976" ht="20.25" customHeight="1">
      <c r="B976" s="41"/>
      <c r="C976" s="42"/>
      <c r="D976" s="69"/>
      <c r="E976" s="44"/>
      <c r="F976" s="45"/>
      <c r="G976" s="201"/>
      <c r="H976" s="202"/>
      <c r="I976" s="203"/>
      <c r="J976" s="204"/>
      <c r="K976" s="46"/>
      <c r="L976" s="205"/>
      <c r="M976" s="206"/>
      <c r="N976" s="207"/>
      <c r="O976" s="208"/>
      <c r="P976" s="209"/>
      <c r="Q976" s="210"/>
      <c r="R976" s="211"/>
      <c r="S976" s="212"/>
      <c r="T976" s="213"/>
      <c r="U976" s="45"/>
      <c r="V976" s="49"/>
      <c r="W976" s="49"/>
      <c r="X976" s="49"/>
      <c r="Y976" s="49"/>
      <c r="Z976" s="49"/>
      <c r="AA976" s="49"/>
      <c r="AB976" s="42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42"/>
      <c r="AQ976" s="42"/>
      <c r="AR976" s="42"/>
      <c r="AS976" s="42"/>
      <c r="AT976" s="42"/>
      <c r="AU976" s="42"/>
      <c r="AV976" s="214"/>
      <c r="AW976" s="214"/>
      <c r="AX976" s="214"/>
      <c r="AY976" s="214"/>
      <c r="AZ976" s="214"/>
      <c r="BA976" s="214"/>
      <c r="BB976" s="214"/>
      <c r="BC976" s="214"/>
    </row>
    <row r="977" ht="20.25" customHeight="1">
      <c r="B977" s="41"/>
      <c r="C977" s="42"/>
      <c r="D977" s="69"/>
      <c r="E977" s="44"/>
      <c r="F977" s="45"/>
      <c r="G977" s="201"/>
      <c r="H977" s="202"/>
      <c r="I977" s="203"/>
      <c r="J977" s="204"/>
      <c r="K977" s="46"/>
      <c r="L977" s="205"/>
      <c r="M977" s="206"/>
      <c r="N977" s="207"/>
      <c r="O977" s="208"/>
      <c r="P977" s="209"/>
      <c r="Q977" s="210"/>
      <c r="R977" s="211"/>
      <c r="S977" s="212"/>
      <c r="T977" s="213"/>
      <c r="U977" s="45"/>
      <c r="V977" s="49"/>
      <c r="W977" s="49"/>
      <c r="X977" s="49"/>
      <c r="Y977" s="49"/>
      <c r="Z977" s="49"/>
      <c r="AA977" s="49"/>
      <c r="AB977" s="42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42"/>
      <c r="AQ977" s="42"/>
      <c r="AR977" s="42"/>
      <c r="AS977" s="42"/>
      <c r="AT977" s="42"/>
      <c r="AU977" s="42"/>
      <c r="AV977" s="214"/>
      <c r="AW977" s="214"/>
      <c r="AX977" s="214"/>
      <c r="AY977" s="214"/>
      <c r="AZ977" s="214"/>
      <c r="BA977" s="214"/>
      <c r="BB977" s="214"/>
      <c r="BC977" s="214"/>
    </row>
    <row r="978" ht="20.25" customHeight="1">
      <c r="B978" s="41"/>
      <c r="C978" s="42"/>
      <c r="D978" s="69"/>
      <c r="E978" s="44"/>
      <c r="F978" s="45"/>
      <c r="G978" s="201"/>
      <c r="H978" s="202"/>
      <c r="I978" s="203"/>
      <c r="J978" s="204"/>
      <c r="K978" s="46"/>
      <c r="L978" s="205"/>
      <c r="M978" s="206"/>
      <c r="N978" s="207"/>
      <c r="O978" s="208"/>
      <c r="P978" s="209"/>
      <c r="Q978" s="210"/>
      <c r="R978" s="211"/>
      <c r="S978" s="212"/>
      <c r="T978" s="213"/>
      <c r="U978" s="45"/>
      <c r="V978" s="49"/>
      <c r="W978" s="49"/>
      <c r="X978" s="49"/>
      <c r="Y978" s="49"/>
      <c r="Z978" s="49"/>
      <c r="AA978" s="49"/>
      <c r="AB978" s="42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42"/>
      <c r="AQ978" s="42"/>
      <c r="AR978" s="42"/>
      <c r="AS978" s="42"/>
      <c r="AT978" s="42"/>
      <c r="AU978" s="42"/>
      <c r="AV978" s="214"/>
      <c r="AW978" s="214"/>
      <c r="AX978" s="214"/>
      <c r="AY978" s="214"/>
      <c r="AZ978" s="214"/>
      <c r="BA978" s="214"/>
      <c r="BB978" s="214"/>
      <c r="BC978" s="214"/>
    </row>
    <row r="979" ht="20.25" customHeight="1">
      <c r="B979" s="41"/>
      <c r="C979" s="42"/>
      <c r="D979" s="69"/>
      <c r="E979" s="44"/>
      <c r="F979" s="45"/>
      <c r="G979" s="201"/>
      <c r="H979" s="202"/>
      <c r="I979" s="203"/>
      <c r="J979" s="204"/>
      <c r="K979" s="46"/>
      <c r="L979" s="205"/>
      <c r="M979" s="206"/>
      <c r="N979" s="207"/>
      <c r="O979" s="208"/>
      <c r="P979" s="209"/>
      <c r="Q979" s="210"/>
      <c r="R979" s="211"/>
      <c r="S979" s="212"/>
      <c r="T979" s="213"/>
      <c r="U979" s="45"/>
      <c r="V979" s="49"/>
      <c r="W979" s="49"/>
      <c r="X979" s="49"/>
      <c r="Y979" s="49"/>
      <c r="Z979" s="49"/>
      <c r="AA979" s="49"/>
      <c r="AB979" s="42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42"/>
      <c r="AQ979" s="42"/>
      <c r="AR979" s="42"/>
      <c r="AS979" s="42"/>
      <c r="AT979" s="42"/>
      <c r="AU979" s="42"/>
      <c r="AV979" s="214"/>
      <c r="AW979" s="214"/>
      <c r="AX979" s="214"/>
      <c r="AY979" s="214"/>
      <c r="AZ979" s="214"/>
      <c r="BA979" s="214"/>
      <c r="BB979" s="214"/>
      <c r="BC979" s="214"/>
    </row>
    <row r="980" ht="20.25" customHeight="1">
      <c r="B980" s="41"/>
      <c r="C980" s="42"/>
      <c r="D980" s="69"/>
      <c r="E980" s="44"/>
      <c r="F980" s="45"/>
      <c r="G980" s="201"/>
      <c r="H980" s="202"/>
      <c r="I980" s="203"/>
      <c r="J980" s="204"/>
      <c r="K980" s="46"/>
      <c r="L980" s="205"/>
      <c r="M980" s="206"/>
      <c r="N980" s="207"/>
      <c r="O980" s="208"/>
      <c r="P980" s="209"/>
      <c r="Q980" s="210"/>
      <c r="R980" s="211"/>
      <c r="S980" s="212"/>
      <c r="T980" s="213"/>
      <c r="U980" s="45"/>
      <c r="V980" s="49"/>
      <c r="W980" s="49"/>
      <c r="X980" s="49"/>
      <c r="Y980" s="49"/>
      <c r="Z980" s="49"/>
      <c r="AA980" s="49"/>
      <c r="AB980" s="42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42"/>
      <c r="AQ980" s="42"/>
      <c r="AR980" s="42"/>
      <c r="AS980" s="42"/>
      <c r="AT980" s="42"/>
      <c r="AU980" s="42"/>
      <c r="AV980" s="214"/>
      <c r="AW980" s="214"/>
      <c r="AX980" s="214"/>
      <c r="AY980" s="214"/>
      <c r="AZ980" s="214"/>
      <c r="BA980" s="214"/>
      <c r="BB980" s="214"/>
      <c r="BC980" s="214"/>
    </row>
    <row r="981" ht="20.25" customHeight="1">
      <c r="B981" s="41"/>
      <c r="C981" s="42"/>
      <c r="D981" s="69"/>
      <c r="E981" s="44"/>
      <c r="F981" s="45"/>
      <c r="G981" s="201"/>
      <c r="H981" s="202"/>
      <c r="I981" s="203"/>
      <c r="J981" s="204"/>
      <c r="K981" s="46"/>
      <c r="L981" s="205"/>
      <c r="M981" s="206"/>
      <c r="N981" s="207"/>
      <c r="O981" s="208"/>
      <c r="P981" s="209"/>
      <c r="Q981" s="210"/>
      <c r="R981" s="211"/>
      <c r="S981" s="212"/>
      <c r="T981" s="213"/>
      <c r="U981" s="45"/>
      <c r="V981" s="49"/>
      <c r="W981" s="49"/>
      <c r="X981" s="49"/>
      <c r="Y981" s="49"/>
      <c r="Z981" s="49"/>
      <c r="AA981" s="49"/>
      <c r="AB981" s="42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42"/>
      <c r="AQ981" s="42"/>
      <c r="AR981" s="42"/>
      <c r="AS981" s="42"/>
      <c r="AT981" s="42"/>
      <c r="AU981" s="42"/>
      <c r="AV981" s="214"/>
      <c r="AW981" s="214"/>
      <c r="AX981" s="214"/>
      <c r="AY981" s="214"/>
      <c r="AZ981" s="214"/>
      <c r="BA981" s="214"/>
      <c r="BB981" s="214"/>
      <c r="BC981" s="214"/>
    </row>
    <row r="982" ht="20.25" customHeight="1">
      <c r="B982" s="41"/>
      <c r="C982" s="42"/>
      <c r="D982" s="69"/>
      <c r="E982" s="44"/>
      <c r="F982" s="45"/>
      <c r="G982" s="201"/>
      <c r="H982" s="202"/>
      <c r="I982" s="203"/>
      <c r="J982" s="204"/>
      <c r="K982" s="46"/>
      <c r="L982" s="205"/>
      <c r="M982" s="206"/>
      <c r="N982" s="207"/>
      <c r="O982" s="208"/>
      <c r="P982" s="209"/>
      <c r="Q982" s="210"/>
      <c r="R982" s="211"/>
      <c r="S982" s="212"/>
      <c r="T982" s="213"/>
      <c r="U982" s="45"/>
      <c r="V982" s="49"/>
      <c r="W982" s="49"/>
      <c r="X982" s="49"/>
      <c r="Y982" s="49"/>
      <c r="Z982" s="49"/>
      <c r="AA982" s="49"/>
      <c r="AB982" s="42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42"/>
      <c r="AQ982" s="42"/>
      <c r="AR982" s="42"/>
      <c r="AS982" s="42"/>
      <c r="AT982" s="42"/>
      <c r="AU982" s="42"/>
      <c r="AV982" s="214"/>
      <c r="AW982" s="214"/>
      <c r="AX982" s="214"/>
      <c r="AY982" s="214"/>
      <c r="AZ982" s="214"/>
      <c r="BA982" s="214"/>
      <c r="BB982" s="214"/>
      <c r="BC982" s="214"/>
    </row>
    <row r="983" ht="20.25" customHeight="1">
      <c r="B983" s="41"/>
      <c r="C983" s="42"/>
      <c r="D983" s="69"/>
      <c r="E983" s="44"/>
      <c r="F983" s="45"/>
      <c r="G983" s="201"/>
      <c r="H983" s="202"/>
      <c r="I983" s="203"/>
      <c r="J983" s="204"/>
      <c r="K983" s="46"/>
      <c r="L983" s="205"/>
      <c r="M983" s="206"/>
      <c r="N983" s="207"/>
      <c r="O983" s="208"/>
      <c r="P983" s="209"/>
      <c r="Q983" s="210"/>
      <c r="R983" s="211"/>
      <c r="S983" s="212"/>
      <c r="T983" s="213"/>
      <c r="U983" s="45"/>
      <c r="V983" s="49"/>
      <c r="W983" s="49"/>
      <c r="X983" s="49"/>
      <c r="Y983" s="49"/>
      <c r="Z983" s="49"/>
      <c r="AA983" s="49"/>
      <c r="AB983" s="42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42"/>
      <c r="AQ983" s="42"/>
      <c r="AR983" s="42"/>
      <c r="AS983" s="42"/>
      <c r="AT983" s="42"/>
      <c r="AU983" s="42"/>
      <c r="AV983" s="214"/>
      <c r="AW983" s="214"/>
      <c r="AX983" s="214"/>
      <c r="AY983" s="214"/>
      <c r="AZ983" s="214"/>
      <c r="BA983" s="214"/>
      <c r="BB983" s="214"/>
      <c r="BC983" s="214"/>
    </row>
    <row r="984" ht="20.25" customHeight="1">
      <c r="B984" s="41"/>
      <c r="C984" s="42"/>
      <c r="D984" s="69"/>
      <c r="E984" s="44"/>
      <c r="F984" s="45"/>
      <c r="G984" s="201"/>
      <c r="H984" s="202"/>
      <c r="I984" s="203"/>
      <c r="J984" s="204"/>
      <c r="K984" s="46"/>
      <c r="L984" s="205"/>
      <c r="M984" s="206"/>
      <c r="N984" s="207"/>
      <c r="O984" s="208"/>
      <c r="P984" s="209"/>
      <c r="Q984" s="210"/>
      <c r="R984" s="211"/>
      <c r="S984" s="212"/>
      <c r="T984" s="213"/>
      <c r="U984" s="45"/>
      <c r="V984" s="49"/>
      <c r="W984" s="49"/>
      <c r="X984" s="49"/>
      <c r="Y984" s="49"/>
      <c r="Z984" s="49"/>
      <c r="AA984" s="49"/>
      <c r="AB984" s="42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42"/>
      <c r="AQ984" s="42"/>
      <c r="AR984" s="42"/>
      <c r="AS984" s="42"/>
      <c r="AT984" s="42"/>
      <c r="AU984" s="42"/>
      <c r="AV984" s="214"/>
      <c r="AW984" s="214"/>
      <c r="AX984" s="214"/>
      <c r="AY984" s="214"/>
      <c r="AZ984" s="214"/>
      <c r="BA984" s="214"/>
      <c r="BB984" s="214"/>
      <c r="BC984" s="214"/>
    </row>
    <row r="985" ht="20.25" customHeight="1">
      <c r="B985" s="41"/>
      <c r="C985" s="42"/>
      <c r="D985" s="69"/>
      <c r="E985" s="44"/>
      <c r="F985" s="45"/>
      <c r="G985" s="201"/>
      <c r="H985" s="202"/>
      <c r="I985" s="203"/>
      <c r="J985" s="204"/>
      <c r="K985" s="46"/>
      <c r="L985" s="205"/>
      <c r="M985" s="206"/>
      <c r="N985" s="207"/>
      <c r="O985" s="208"/>
      <c r="P985" s="209"/>
      <c r="Q985" s="210"/>
      <c r="R985" s="211"/>
      <c r="S985" s="212"/>
      <c r="T985" s="213"/>
      <c r="U985" s="45"/>
      <c r="V985" s="49"/>
      <c r="W985" s="49"/>
      <c r="X985" s="49"/>
      <c r="Y985" s="49"/>
      <c r="Z985" s="49"/>
      <c r="AA985" s="49"/>
      <c r="AB985" s="42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42"/>
      <c r="AQ985" s="42"/>
      <c r="AR985" s="42"/>
      <c r="AS985" s="42"/>
      <c r="AT985" s="42"/>
      <c r="AU985" s="42"/>
      <c r="AV985" s="214"/>
      <c r="AW985" s="214"/>
      <c r="AX985" s="214"/>
      <c r="AY985" s="214"/>
      <c r="AZ985" s="214"/>
      <c r="BA985" s="214"/>
      <c r="BB985" s="214"/>
      <c r="BC985" s="214"/>
    </row>
    <row r="986" ht="20.25" customHeight="1">
      <c r="B986" s="41"/>
      <c r="C986" s="42"/>
      <c r="D986" s="69"/>
      <c r="E986" s="44"/>
      <c r="F986" s="45"/>
      <c r="G986" s="201"/>
      <c r="H986" s="202"/>
      <c r="I986" s="203"/>
      <c r="J986" s="204"/>
      <c r="K986" s="46"/>
      <c r="L986" s="205"/>
      <c r="M986" s="206"/>
      <c r="N986" s="207"/>
      <c r="O986" s="208"/>
      <c r="P986" s="209"/>
      <c r="Q986" s="210"/>
      <c r="R986" s="211"/>
      <c r="S986" s="212"/>
      <c r="T986" s="213"/>
      <c r="U986" s="45"/>
      <c r="V986" s="49"/>
      <c r="W986" s="49"/>
      <c r="X986" s="49"/>
      <c r="Y986" s="49"/>
      <c r="Z986" s="49"/>
      <c r="AA986" s="49"/>
      <c r="AB986" s="42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42"/>
      <c r="AQ986" s="42"/>
      <c r="AR986" s="42"/>
      <c r="AS986" s="42"/>
      <c r="AT986" s="42"/>
      <c r="AU986" s="42"/>
      <c r="AV986" s="214"/>
      <c r="AW986" s="214"/>
      <c r="AX986" s="214"/>
      <c r="AY986" s="214"/>
      <c r="AZ986" s="214"/>
      <c r="BA986" s="214"/>
      <c r="BB986" s="214"/>
      <c r="BC986" s="214"/>
    </row>
    <row r="987" ht="20.25" customHeight="1">
      <c r="B987" s="41"/>
      <c r="C987" s="42"/>
      <c r="D987" s="69"/>
      <c r="E987" s="44"/>
      <c r="F987" s="45"/>
      <c r="G987" s="201"/>
      <c r="H987" s="202"/>
      <c r="I987" s="203"/>
      <c r="J987" s="204"/>
      <c r="K987" s="46"/>
      <c r="L987" s="205"/>
      <c r="M987" s="206"/>
      <c r="N987" s="207"/>
      <c r="O987" s="208"/>
      <c r="P987" s="209"/>
      <c r="Q987" s="210"/>
      <c r="R987" s="211"/>
      <c r="S987" s="212"/>
      <c r="T987" s="213"/>
      <c r="U987" s="45"/>
      <c r="V987" s="49"/>
      <c r="W987" s="49"/>
      <c r="X987" s="49"/>
      <c r="Y987" s="49"/>
      <c r="Z987" s="49"/>
      <c r="AA987" s="49"/>
      <c r="AB987" s="42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42"/>
      <c r="AQ987" s="42"/>
      <c r="AR987" s="42"/>
      <c r="AS987" s="42"/>
      <c r="AT987" s="42"/>
      <c r="AU987" s="42"/>
      <c r="AV987" s="214"/>
      <c r="AW987" s="214"/>
      <c r="AX987" s="214"/>
      <c r="AY987" s="214"/>
      <c r="AZ987" s="214"/>
      <c r="BA987" s="214"/>
      <c r="BB987" s="214"/>
      <c r="BC987" s="214"/>
    </row>
    <row r="988" ht="20.25" customHeight="1">
      <c r="B988" s="41"/>
      <c r="C988" s="42"/>
      <c r="D988" s="69"/>
      <c r="E988" s="44"/>
      <c r="F988" s="45"/>
      <c r="G988" s="201"/>
      <c r="H988" s="202"/>
      <c r="I988" s="203"/>
      <c r="J988" s="204"/>
      <c r="K988" s="46"/>
      <c r="L988" s="205"/>
      <c r="M988" s="206"/>
      <c r="N988" s="207"/>
      <c r="O988" s="208"/>
      <c r="P988" s="209"/>
      <c r="Q988" s="210"/>
      <c r="R988" s="211"/>
      <c r="S988" s="212"/>
      <c r="T988" s="213"/>
      <c r="U988" s="45"/>
      <c r="V988" s="49"/>
      <c r="W988" s="49"/>
      <c r="X988" s="49"/>
      <c r="Y988" s="49"/>
      <c r="Z988" s="49"/>
      <c r="AA988" s="49"/>
      <c r="AB988" s="42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42"/>
      <c r="AQ988" s="42"/>
      <c r="AR988" s="42"/>
      <c r="AS988" s="42"/>
      <c r="AT988" s="42"/>
      <c r="AU988" s="42"/>
      <c r="AV988" s="214"/>
      <c r="AW988" s="214"/>
      <c r="AX988" s="214"/>
      <c r="AY988" s="214"/>
      <c r="AZ988" s="214"/>
      <c r="BA988" s="214"/>
      <c r="BB988" s="214"/>
      <c r="BC988" s="214"/>
    </row>
    <row r="989" ht="20.25" customHeight="1">
      <c r="B989" s="41"/>
      <c r="C989" s="42"/>
      <c r="D989" s="69"/>
      <c r="E989" s="44"/>
      <c r="F989" s="45"/>
      <c r="G989" s="201"/>
      <c r="H989" s="202"/>
      <c r="I989" s="203"/>
      <c r="J989" s="204"/>
      <c r="K989" s="46"/>
      <c r="L989" s="205"/>
      <c r="M989" s="206"/>
      <c r="N989" s="207"/>
      <c r="O989" s="208"/>
      <c r="P989" s="209"/>
      <c r="Q989" s="210"/>
      <c r="R989" s="211"/>
      <c r="S989" s="212"/>
      <c r="T989" s="213"/>
      <c r="U989" s="45"/>
      <c r="V989" s="49"/>
      <c r="W989" s="49"/>
      <c r="X989" s="49"/>
      <c r="Y989" s="49"/>
      <c r="Z989" s="49"/>
      <c r="AA989" s="49"/>
      <c r="AB989" s="42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42"/>
      <c r="AQ989" s="42"/>
      <c r="AR989" s="42"/>
      <c r="AS989" s="42"/>
      <c r="AT989" s="42"/>
      <c r="AU989" s="42"/>
      <c r="AV989" s="214"/>
      <c r="AW989" s="214"/>
      <c r="AX989" s="214"/>
      <c r="AY989" s="214"/>
      <c r="AZ989" s="214"/>
      <c r="BA989" s="214"/>
      <c r="BB989" s="214"/>
      <c r="BC989" s="214"/>
    </row>
    <row r="990" ht="20.25" customHeight="1">
      <c r="B990" s="41"/>
      <c r="C990" s="42"/>
      <c r="D990" s="69"/>
      <c r="E990" s="44"/>
      <c r="F990" s="45"/>
      <c r="G990" s="201"/>
      <c r="H990" s="202"/>
      <c r="I990" s="203"/>
      <c r="J990" s="204"/>
      <c r="K990" s="46"/>
      <c r="L990" s="205"/>
      <c r="M990" s="206"/>
      <c r="N990" s="207"/>
      <c r="O990" s="208"/>
      <c r="P990" s="209"/>
      <c r="Q990" s="210"/>
      <c r="R990" s="211"/>
      <c r="S990" s="212"/>
      <c r="T990" s="213"/>
      <c r="U990" s="45"/>
      <c r="V990" s="49"/>
      <c r="W990" s="49"/>
      <c r="X990" s="49"/>
      <c r="Y990" s="49"/>
      <c r="Z990" s="49"/>
      <c r="AA990" s="49"/>
      <c r="AB990" s="42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42"/>
      <c r="AQ990" s="42"/>
      <c r="AR990" s="42"/>
      <c r="AS990" s="42"/>
      <c r="AT990" s="42"/>
      <c r="AU990" s="42"/>
      <c r="AV990" s="214"/>
      <c r="AW990" s="214"/>
      <c r="AX990" s="214"/>
      <c r="AY990" s="214"/>
      <c r="AZ990" s="214"/>
      <c r="BA990" s="214"/>
      <c r="BB990" s="214"/>
      <c r="BC990" s="214"/>
    </row>
    <row r="991" ht="20.25" customHeight="1">
      <c r="B991" s="41"/>
      <c r="C991" s="42"/>
      <c r="D991" s="69"/>
      <c r="E991" s="44"/>
      <c r="F991" s="45"/>
      <c r="G991" s="201"/>
      <c r="H991" s="202"/>
      <c r="I991" s="203"/>
      <c r="J991" s="204"/>
      <c r="K991" s="46"/>
      <c r="L991" s="205"/>
      <c r="M991" s="206"/>
      <c r="N991" s="207"/>
      <c r="O991" s="208"/>
      <c r="P991" s="209"/>
      <c r="Q991" s="210"/>
      <c r="R991" s="211"/>
      <c r="S991" s="212"/>
      <c r="T991" s="213"/>
      <c r="U991" s="45"/>
      <c r="V991" s="49"/>
      <c r="W991" s="49"/>
      <c r="X991" s="49"/>
      <c r="Y991" s="49"/>
      <c r="Z991" s="49"/>
      <c r="AA991" s="49"/>
      <c r="AB991" s="42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42"/>
      <c r="AQ991" s="42"/>
      <c r="AR991" s="42"/>
      <c r="AS991" s="42"/>
      <c r="AT991" s="42"/>
      <c r="AU991" s="42"/>
      <c r="AV991" s="214"/>
      <c r="AW991" s="214"/>
      <c r="AX991" s="214"/>
      <c r="AY991" s="214"/>
      <c r="AZ991" s="214"/>
      <c r="BA991" s="214"/>
      <c r="BB991" s="214"/>
      <c r="BC991" s="214"/>
    </row>
    <row r="992" ht="20.25" customHeight="1">
      <c r="B992" s="41"/>
      <c r="C992" s="42"/>
      <c r="D992" s="69"/>
      <c r="E992" s="44"/>
      <c r="F992" s="45"/>
      <c r="G992" s="201"/>
      <c r="H992" s="202"/>
      <c r="I992" s="203"/>
      <c r="J992" s="204"/>
      <c r="K992" s="46"/>
      <c r="L992" s="205"/>
      <c r="M992" s="206"/>
      <c r="N992" s="207"/>
      <c r="O992" s="208"/>
      <c r="P992" s="209"/>
      <c r="Q992" s="210"/>
      <c r="R992" s="211"/>
      <c r="S992" s="212"/>
      <c r="T992" s="213"/>
      <c r="U992" s="45"/>
      <c r="V992" s="49"/>
      <c r="W992" s="49"/>
      <c r="X992" s="49"/>
      <c r="Y992" s="49"/>
      <c r="Z992" s="49"/>
      <c r="AA992" s="49"/>
      <c r="AB992" s="42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42"/>
      <c r="AQ992" s="42"/>
      <c r="AR992" s="42"/>
      <c r="AS992" s="42"/>
      <c r="AT992" s="42"/>
      <c r="AU992" s="42"/>
      <c r="AV992" s="214"/>
      <c r="AW992" s="214"/>
      <c r="AX992" s="214"/>
      <c r="AY992" s="214"/>
      <c r="AZ992" s="214"/>
      <c r="BA992" s="214"/>
      <c r="BB992" s="214"/>
      <c r="BC992" s="214"/>
    </row>
    <row r="993" ht="20.25" customHeight="1">
      <c r="B993" s="41"/>
      <c r="C993" s="42"/>
      <c r="D993" s="69"/>
      <c r="E993" s="44"/>
      <c r="F993" s="45"/>
      <c r="G993" s="201"/>
      <c r="H993" s="202"/>
      <c r="I993" s="203"/>
      <c r="J993" s="204"/>
      <c r="K993" s="46"/>
      <c r="L993" s="205"/>
      <c r="M993" s="206"/>
      <c r="N993" s="207"/>
      <c r="O993" s="208"/>
      <c r="P993" s="209"/>
      <c r="Q993" s="210"/>
      <c r="R993" s="211"/>
      <c r="S993" s="212"/>
      <c r="T993" s="213"/>
      <c r="U993" s="45"/>
      <c r="V993" s="49"/>
      <c r="W993" s="49"/>
      <c r="X993" s="49"/>
      <c r="Y993" s="49"/>
      <c r="Z993" s="49"/>
      <c r="AA993" s="49"/>
      <c r="AB993" s="42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42"/>
      <c r="AQ993" s="42"/>
      <c r="AR993" s="42"/>
      <c r="AS993" s="42"/>
      <c r="AT993" s="42"/>
      <c r="AU993" s="42"/>
      <c r="AV993" s="214"/>
      <c r="AW993" s="214"/>
      <c r="AX993" s="214"/>
      <c r="AY993" s="214"/>
      <c r="AZ993" s="214"/>
      <c r="BA993" s="214"/>
      <c r="BB993" s="214"/>
      <c r="BC993" s="214"/>
    </row>
    <row r="994" ht="20.25" customHeight="1">
      <c r="B994" s="41"/>
      <c r="C994" s="42"/>
      <c r="D994" s="69"/>
      <c r="E994" s="44"/>
      <c r="F994" s="45"/>
      <c r="G994" s="201"/>
      <c r="H994" s="202"/>
      <c r="I994" s="203"/>
      <c r="J994" s="204"/>
      <c r="K994" s="46"/>
      <c r="L994" s="205"/>
      <c r="M994" s="206"/>
      <c r="N994" s="207"/>
      <c r="O994" s="208"/>
      <c r="P994" s="209"/>
      <c r="Q994" s="210"/>
      <c r="R994" s="211"/>
      <c r="S994" s="212"/>
      <c r="T994" s="213"/>
      <c r="U994" s="45"/>
      <c r="V994" s="49"/>
      <c r="W994" s="49"/>
      <c r="X994" s="49"/>
      <c r="Y994" s="49"/>
      <c r="Z994" s="49"/>
      <c r="AA994" s="49"/>
      <c r="AB994" s="42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42"/>
      <c r="AQ994" s="42"/>
      <c r="AR994" s="42"/>
      <c r="AS994" s="42"/>
      <c r="AT994" s="42"/>
      <c r="AU994" s="42"/>
      <c r="AV994" s="214"/>
      <c r="AW994" s="214"/>
      <c r="AX994" s="214"/>
      <c r="AY994" s="214"/>
      <c r="AZ994" s="214"/>
      <c r="BA994" s="214"/>
      <c r="BB994" s="214"/>
      <c r="BC994" s="214"/>
    </row>
    <row r="995" ht="20.25" customHeight="1">
      <c r="B995" s="41"/>
      <c r="C995" s="42"/>
      <c r="D995" s="69"/>
      <c r="E995" s="44"/>
      <c r="F995" s="45"/>
      <c r="G995" s="201"/>
      <c r="H995" s="202"/>
      <c r="I995" s="203"/>
      <c r="J995" s="204"/>
      <c r="K995" s="46"/>
      <c r="L995" s="205"/>
      <c r="M995" s="206"/>
      <c r="N995" s="207"/>
      <c r="O995" s="208"/>
      <c r="P995" s="209"/>
      <c r="Q995" s="210"/>
      <c r="R995" s="211"/>
      <c r="S995" s="212"/>
      <c r="T995" s="213"/>
      <c r="U995" s="45"/>
      <c r="V995" s="49"/>
      <c r="W995" s="49"/>
      <c r="X995" s="49"/>
      <c r="Y995" s="49"/>
      <c r="Z995" s="49"/>
      <c r="AA995" s="49"/>
      <c r="AB995" s="42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42"/>
      <c r="AQ995" s="42"/>
      <c r="AR995" s="42"/>
      <c r="AS995" s="42"/>
      <c r="AT995" s="42"/>
      <c r="AU995" s="42"/>
      <c r="AV995" s="214"/>
      <c r="AW995" s="214"/>
      <c r="AX995" s="214"/>
      <c r="AY995" s="214"/>
      <c r="AZ995" s="214"/>
      <c r="BA995" s="214"/>
      <c r="BB995" s="214"/>
      <c r="BC995" s="214"/>
    </row>
    <row r="996" ht="20.25" customHeight="1">
      <c r="B996" s="41"/>
      <c r="C996" s="42"/>
      <c r="D996" s="69"/>
      <c r="E996" s="44"/>
      <c r="F996" s="45"/>
      <c r="G996" s="201"/>
      <c r="H996" s="202"/>
      <c r="I996" s="203"/>
      <c r="J996" s="204"/>
      <c r="K996" s="46"/>
      <c r="L996" s="205"/>
      <c r="M996" s="206"/>
      <c r="N996" s="207"/>
      <c r="O996" s="208"/>
      <c r="P996" s="209"/>
      <c r="Q996" s="210"/>
      <c r="R996" s="211"/>
      <c r="S996" s="212"/>
      <c r="T996" s="213"/>
      <c r="U996" s="45"/>
      <c r="V996" s="49"/>
      <c r="W996" s="49"/>
      <c r="X996" s="49"/>
      <c r="Y996" s="49"/>
      <c r="Z996" s="49"/>
      <c r="AA996" s="49"/>
      <c r="AB996" s="42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42"/>
      <c r="AQ996" s="42"/>
      <c r="AR996" s="42"/>
      <c r="AS996" s="42"/>
      <c r="AT996" s="42"/>
      <c r="AU996" s="42"/>
      <c r="AV996" s="214"/>
      <c r="AW996" s="214"/>
      <c r="AX996" s="214"/>
      <c r="AY996" s="214"/>
      <c r="AZ996" s="214"/>
      <c r="BA996" s="214"/>
      <c r="BB996" s="214"/>
      <c r="BC996" s="214"/>
    </row>
    <row r="997" ht="20.25" customHeight="1">
      <c r="B997" s="41"/>
      <c r="C997" s="42"/>
      <c r="D997" s="69"/>
      <c r="E997" s="44"/>
      <c r="F997" s="45"/>
      <c r="G997" s="201"/>
      <c r="H997" s="202"/>
      <c r="I997" s="203"/>
      <c r="J997" s="204"/>
      <c r="K997" s="46"/>
      <c r="L997" s="205"/>
      <c r="M997" s="206"/>
      <c r="N997" s="207"/>
      <c r="O997" s="208"/>
      <c r="P997" s="209"/>
      <c r="Q997" s="210"/>
      <c r="R997" s="211"/>
      <c r="S997" s="212"/>
      <c r="T997" s="213"/>
      <c r="U997" s="45"/>
      <c r="V997" s="49"/>
      <c r="W997" s="49"/>
      <c r="X997" s="49"/>
      <c r="Y997" s="49"/>
      <c r="Z997" s="49"/>
      <c r="AA997" s="49"/>
      <c r="AB997" s="42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42"/>
      <c r="AQ997" s="42"/>
      <c r="AR997" s="42"/>
      <c r="AS997" s="42"/>
      <c r="AT997" s="42"/>
      <c r="AU997" s="42"/>
      <c r="AV997" s="214"/>
      <c r="AW997" s="214"/>
      <c r="AX997" s="214"/>
      <c r="AY997" s="214"/>
      <c r="AZ997" s="214"/>
      <c r="BA997" s="214"/>
      <c r="BB997" s="214"/>
      <c r="BC997" s="214"/>
    </row>
    <row r="998" ht="20.25" customHeight="1">
      <c r="B998" s="41"/>
      <c r="C998" s="42"/>
      <c r="D998" s="69"/>
      <c r="E998" s="44"/>
      <c r="F998" s="45"/>
      <c r="G998" s="201"/>
      <c r="H998" s="202"/>
      <c r="I998" s="203"/>
      <c r="J998" s="204"/>
      <c r="K998" s="46"/>
      <c r="L998" s="205"/>
      <c r="M998" s="206"/>
      <c r="N998" s="207"/>
      <c r="O998" s="208"/>
      <c r="P998" s="209"/>
      <c r="Q998" s="210"/>
      <c r="R998" s="211"/>
      <c r="S998" s="212"/>
      <c r="T998" s="213"/>
      <c r="U998" s="45"/>
      <c r="V998" s="49"/>
      <c r="W998" s="49"/>
      <c r="X998" s="49"/>
      <c r="Y998" s="49"/>
      <c r="Z998" s="49"/>
      <c r="AA998" s="49"/>
      <c r="AB998" s="42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42"/>
      <c r="AQ998" s="42"/>
      <c r="AR998" s="42"/>
      <c r="AS998" s="42"/>
      <c r="AT998" s="42"/>
      <c r="AU998" s="42"/>
      <c r="AV998" s="214"/>
      <c r="AW998" s="214"/>
      <c r="AX998" s="214"/>
      <c r="AY998" s="214"/>
      <c r="AZ998" s="214"/>
      <c r="BA998" s="214"/>
      <c r="BB998" s="214"/>
      <c r="BC998" s="214"/>
    </row>
    <row r="999" ht="20.25" customHeight="1">
      <c r="B999" s="41"/>
      <c r="C999" s="42"/>
      <c r="D999" s="69"/>
      <c r="E999" s="44"/>
      <c r="F999" s="45"/>
      <c r="G999" s="201"/>
      <c r="H999" s="202"/>
      <c r="I999" s="203"/>
      <c r="J999" s="204"/>
      <c r="K999" s="46"/>
      <c r="L999" s="205"/>
      <c r="M999" s="206"/>
      <c r="N999" s="207"/>
      <c r="O999" s="208"/>
      <c r="P999" s="209"/>
      <c r="Q999" s="210"/>
      <c r="R999" s="211"/>
      <c r="S999" s="212"/>
      <c r="T999" s="213"/>
      <c r="U999" s="45"/>
      <c r="V999" s="49"/>
      <c r="W999" s="49"/>
      <c r="X999" s="49"/>
      <c r="Y999" s="49"/>
      <c r="Z999" s="49"/>
      <c r="AA999" s="49"/>
      <c r="AB999" s="42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42"/>
      <c r="AQ999" s="42"/>
      <c r="AR999" s="42"/>
      <c r="AS999" s="42"/>
      <c r="AT999" s="42"/>
      <c r="AU999" s="42"/>
      <c r="AV999" s="214"/>
      <c r="AW999" s="214"/>
      <c r="AX999" s="214"/>
      <c r="AY999" s="214"/>
      <c r="AZ999" s="214"/>
      <c r="BA999" s="214"/>
      <c r="BB999" s="214"/>
      <c r="BC999" s="214"/>
    </row>
    <row r="1000" ht="20.25" customHeight="1">
      <c r="B1000" s="41"/>
      <c r="C1000" s="42"/>
      <c r="D1000" s="69"/>
      <c r="E1000" s="44"/>
      <c r="F1000" s="45"/>
      <c r="G1000" s="201"/>
      <c r="H1000" s="202"/>
      <c r="I1000" s="203"/>
      <c r="J1000" s="204"/>
      <c r="K1000" s="46"/>
      <c r="L1000" s="205"/>
      <c r="M1000" s="206"/>
      <c r="N1000" s="207"/>
      <c r="O1000" s="208"/>
      <c r="P1000" s="209"/>
      <c r="Q1000" s="210"/>
      <c r="R1000" s="211"/>
      <c r="S1000" s="212"/>
      <c r="T1000" s="213"/>
      <c r="U1000" s="45"/>
      <c r="V1000" s="49"/>
      <c r="W1000" s="49"/>
      <c r="X1000" s="49"/>
      <c r="Y1000" s="49"/>
      <c r="Z1000" s="49"/>
      <c r="AA1000" s="49"/>
      <c r="AB1000" s="42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42"/>
      <c r="AQ1000" s="42"/>
      <c r="AR1000" s="42"/>
      <c r="AS1000" s="42"/>
      <c r="AT1000" s="42"/>
      <c r="AU1000" s="42"/>
      <c r="AV1000" s="214"/>
      <c r="AW1000" s="214"/>
      <c r="AX1000" s="214"/>
      <c r="AY1000" s="214"/>
      <c r="AZ1000" s="214"/>
      <c r="BA1000" s="214"/>
      <c r="BB1000" s="214"/>
      <c r="BC1000" s="214"/>
    </row>
  </sheetData>
  <autoFilter ref="$AQ$9:$AQ$14"/>
  <mergeCells count="22">
    <mergeCell ref="AG55:AK55"/>
    <mergeCell ref="AH68:AO68"/>
    <mergeCell ref="AG78:AO78"/>
    <mergeCell ref="AD91:AF91"/>
    <mergeCell ref="B68:D68"/>
    <mergeCell ref="B78:E78"/>
    <mergeCell ref="B91:D91"/>
    <mergeCell ref="E16:W16"/>
    <mergeCell ref="B55:C55"/>
    <mergeCell ref="D55:Z55"/>
    <mergeCell ref="AD55:AF55"/>
    <mergeCell ref="AM55:AQ55"/>
    <mergeCell ref="B62:Z62"/>
    <mergeCell ref="B16:D16"/>
    <mergeCell ref="B1:D8"/>
    <mergeCell ref="AC2:AD2"/>
    <mergeCell ref="AC3:AD3"/>
    <mergeCell ref="AC4:AD4"/>
    <mergeCell ref="AH16:AO16"/>
    <mergeCell ref="AH11:AO11"/>
    <mergeCell ref="B22:Z22"/>
    <mergeCell ref="X16:Y16"/>
  </mergeCells>
  <conditionalFormatting sqref="AC12:AC15 AC17:AC21 AC23:AC96">
    <cfRule type="notContainsBlanks" dxfId="0" priority="1">
      <formula>LEN(TRIM(AC12))&gt;0</formula>
    </cfRule>
  </conditionalFormatting>
  <conditionalFormatting sqref="AD12:AD96">
    <cfRule type="notContainsBlanks" dxfId="17" priority="2">
      <formula>LEN(TRIM(AD12))&gt;0</formula>
    </cfRule>
  </conditionalFormatting>
  <conditionalFormatting sqref="AE12:AE54 AE56:AE90 AE92:AE96">
    <cfRule type="notContainsBlanks" dxfId="3" priority="3">
      <formula>LEN(TRIM(AE12))&gt;0</formula>
    </cfRule>
  </conditionalFormatting>
  <conditionalFormatting sqref="AF12:AF54 AF56:AF90 AF92:AF96">
    <cfRule type="notContainsBlanks" dxfId="5" priority="4">
      <formula>LEN(TRIM(AF12))&gt;0</formula>
    </cfRule>
  </conditionalFormatting>
  <conditionalFormatting sqref="AG12:AG54 AG56:AG77 AG79:AG96">
    <cfRule type="notContainsBlanks" dxfId="7" priority="5">
      <formula>LEN(TRIM(AG12))&gt;0</formula>
    </cfRule>
  </conditionalFormatting>
  <conditionalFormatting sqref="AH12:AH15 AH17:AH54 AH56:AH67 AH69:AH77 AH79:AH96">
    <cfRule type="notContainsBlanks" dxfId="18" priority="6">
      <formula>LEN(TRIM(AH12))&gt;0</formula>
    </cfRule>
  </conditionalFormatting>
  <conditionalFormatting sqref="AI12:AI15 AI17:AI54 AI56:AI67 AI69:AI77 AI79:AI96">
    <cfRule type="notContainsBlanks" dxfId="10" priority="7">
      <formula>LEN(TRIM(AI12))&gt;0</formula>
    </cfRule>
  </conditionalFormatting>
  <conditionalFormatting sqref="AJ12:AJ15 AJ17:AJ54 AJ56:AJ67 AJ69:AJ77 AJ79:AJ96">
    <cfRule type="notContainsBlanks" dxfId="19" priority="8">
      <formula>LEN(TRIM(AJ12))&gt;0</formula>
    </cfRule>
  </conditionalFormatting>
  <conditionalFormatting sqref="AK12:AK15 AK17:AK54 AK56:AK67 AK69:AK77 AK79:AK96">
    <cfRule type="notContainsBlanks" dxfId="20" priority="9">
      <formula>LEN(TRIM(AK12))&gt;0</formula>
    </cfRule>
  </conditionalFormatting>
  <conditionalFormatting sqref="AM12:AM15 AM17:AM67 AM69:AM77 AM79:AM96">
    <cfRule type="notContainsBlanks" dxfId="14" priority="10">
      <formula>LEN(TRIM(AM12))&gt;0</formula>
    </cfRule>
  </conditionalFormatting>
  <conditionalFormatting sqref="AL12:AL15 AL17:AL47 AM48 AL49:AL67 AL69:AL77 AL79:AL96">
    <cfRule type="notContainsBlanks" dxfId="21" priority="11">
      <formula>LEN(TRIM(AL12))&gt;0</formula>
    </cfRule>
  </conditionalFormatting>
  <conditionalFormatting sqref="AN12:AN15 AN17:AN54 AN56:AN67 AN69:AN77 AN79:AN96">
    <cfRule type="notContainsBlanks" dxfId="15" priority="12">
      <formula>LEN(TRIM(AN12))&gt;0</formula>
    </cfRule>
  </conditionalFormatting>
  <conditionalFormatting sqref="AO12:AO15 AO17:AO54 AO56:AO67 AO69:AO77 AO79:AO96">
    <cfRule type="notContainsBlanks" dxfId="16" priority="13">
      <formula>LEN(TRIM(AO12))&gt;0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2.89"/>
    <col customWidth="1" min="2" max="2" width="6.22"/>
    <col customWidth="1" min="3" max="3" width="16.11"/>
    <col customWidth="1" min="4" max="4" width="13.0"/>
    <col customWidth="1" hidden="1" min="5" max="17" width="6.78"/>
    <col customWidth="1" min="18" max="18" width="4.44"/>
    <col customWidth="1" min="19" max="19" width="8.0"/>
    <col customWidth="1" min="20" max="20" width="15.89"/>
    <col customWidth="1" min="21" max="21" width="6.44"/>
    <col customWidth="1" min="22" max="22" width="10.44"/>
    <col customWidth="1" min="23" max="23" width="13.0"/>
    <col customWidth="1" min="24" max="24" width="10.56"/>
    <col customWidth="1" min="25" max="33" width="9.78"/>
    <col customWidth="1" min="34" max="34" width="15.89"/>
    <col customWidth="1" min="35" max="35" width="7.22"/>
    <col customWidth="1" hidden="1" min="36" max="43" width="6.78"/>
    <col customWidth="1" min="44" max="44" width="6.33"/>
    <col customWidth="1" min="45" max="46" width="6.78"/>
  </cols>
  <sheetData>
    <row r="1" ht="15.75" customHeight="1">
      <c r="B1" s="41"/>
      <c r="C1" s="42"/>
      <c r="D1" s="43"/>
      <c r="E1" s="201"/>
      <c r="F1" s="45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2"/>
      <c r="S1" s="48"/>
      <c r="T1" s="49"/>
      <c r="U1" s="49"/>
      <c r="V1" s="42"/>
      <c r="W1" s="50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42"/>
      <c r="AI1" s="42"/>
      <c r="AJ1" s="42"/>
      <c r="AK1" s="42"/>
      <c r="AL1" s="51"/>
      <c r="AM1" s="51"/>
      <c r="AN1" s="51"/>
      <c r="AO1" s="42"/>
      <c r="AP1" s="42"/>
      <c r="AQ1" s="42"/>
      <c r="AR1" s="42"/>
      <c r="AS1" s="42"/>
      <c r="AT1" s="42"/>
    </row>
    <row r="2" ht="15.75" customHeight="1">
      <c r="B2" s="41"/>
      <c r="C2" s="42"/>
      <c r="D2" s="43"/>
      <c r="E2" s="201"/>
      <c r="F2" s="45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2"/>
      <c r="S2" s="48"/>
      <c r="T2" s="49"/>
      <c r="U2" s="49"/>
      <c r="V2" s="48"/>
      <c r="W2" s="52" t="s">
        <v>22</v>
      </c>
      <c r="X2" s="53">
        <f>SUM(AH$12:AH$1048576)</f>
        <v>0</v>
      </c>
      <c r="Y2" s="54"/>
      <c r="Z2" s="488" t="s">
        <v>23</v>
      </c>
      <c r="AA2" s="56"/>
      <c r="AB2" s="56"/>
      <c r="AC2" s="56"/>
      <c r="AD2" s="56"/>
      <c r="AE2" s="56"/>
      <c r="AF2" s="56"/>
      <c r="AG2" s="56"/>
      <c r="AH2" s="42"/>
      <c r="AI2" s="42"/>
      <c r="AJ2" s="42"/>
      <c r="AK2" s="42"/>
      <c r="AL2" s="51"/>
      <c r="AM2" s="51"/>
      <c r="AN2" s="51"/>
      <c r="AO2" s="42"/>
      <c r="AP2" s="42"/>
      <c r="AQ2" s="42"/>
      <c r="AR2" s="42"/>
      <c r="AS2" s="42"/>
      <c r="AT2" s="42"/>
    </row>
    <row r="3" ht="15.75" customHeight="1">
      <c r="B3" s="41"/>
      <c r="C3" s="42"/>
      <c r="D3" s="43"/>
      <c r="E3" s="201"/>
      <c r="F3" s="45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2"/>
      <c r="S3" s="48"/>
      <c r="T3" s="48"/>
      <c r="U3" s="49"/>
      <c r="V3" s="48"/>
      <c r="W3" s="57" t="s">
        <v>24</v>
      </c>
      <c r="X3" s="58">
        <f>SUM(X12:AG38)+SUM(X39:AG39)*COUNTIF(D12:D36, "*")</f>
        <v>0</v>
      </c>
      <c r="Y3" s="59"/>
      <c r="Z3" s="60"/>
      <c r="AA3" s="56"/>
      <c r="AB3" s="56"/>
      <c r="AC3" s="56"/>
      <c r="AD3" s="56"/>
      <c r="AE3" s="56"/>
      <c r="AF3" s="56"/>
      <c r="AG3" s="56"/>
      <c r="AH3" s="42"/>
      <c r="AI3" s="42"/>
      <c r="AJ3" s="42"/>
      <c r="AK3" s="42"/>
      <c r="AL3" s="51"/>
      <c r="AM3" s="51"/>
      <c r="AN3" s="51"/>
      <c r="AO3" s="42"/>
      <c r="AP3" s="42"/>
      <c r="AQ3" s="42"/>
      <c r="AR3" s="42"/>
      <c r="AS3" s="42"/>
      <c r="AT3" s="42"/>
    </row>
    <row r="4" ht="15.75" customHeight="1">
      <c r="B4" s="41"/>
      <c r="C4" s="42"/>
      <c r="D4" s="43"/>
      <c r="E4" s="221"/>
      <c r="F4" s="61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48"/>
      <c r="S4" s="48"/>
      <c r="T4" s="48"/>
      <c r="U4" s="49"/>
      <c r="V4" s="48"/>
      <c r="W4" s="57" t="s">
        <v>25</v>
      </c>
      <c r="X4" s="64">
        <f>SUM(F$12:F$1048576)</f>
        <v>0</v>
      </c>
      <c r="Y4" s="59" t="s">
        <v>26</v>
      </c>
      <c r="Z4" s="56"/>
      <c r="AA4" s="56"/>
      <c r="AB4" s="56"/>
      <c r="AC4" s="56"/>
      <c r="AD4" s="56"/>
      <c r="AE4" s="56"/>
      <c r="AF4" s="56"/>
      <c r="AG4" s="56"/>
      <c r="AH4" s="42"/>
      <c r="AI4" s="42"/>
      <c r="AJ4" s="42"/>
      <c r="AK4" s="42"/>
      <c r="AL4" s="51"/>
      <c r="AM4" s="51"/>
      <c r="AN4" s="51"/>
      <c r="AO4" s="42"/>
      <c r="AP4" s="42"/>
      <c r="AQ4" s="42"/>
      <c r="AR4" s="42"/>
      <c r="AS4" s="42"/>
      <c r="AT4" s="42"/>
    </row>
    <row r="5" ht="15.75" customHeight="1">
      <c r="B5" s="41"/>
      <c r="C5" s="42"/>
      <c r="D5" s="43"/>
      <c r="E5" s="221"/>
      <c r="F5" s="61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48"/>
      <c r="S5" s="48"/>
      <c r="T5" s="48"/>
      <c r="U5" s="49"/>
      <c r="V5" s="48"/>
      <c r="W5" s="65"/>
      <c r="X5" s="66"/>
      <c r="Y5" s="67"/>
      <c r="Z5" s="68"/>
      <c r="AA5" s="68"/>
      <c r="AB5" s="68"/>
      <c r="AC5" s="68"/>
      <c r="AD5" s="68"/>
      <c r="AE5" s="68"/>
      <c r="AF5" s="68"/>
      <c r="AG5" s="68"/>
      <c r="AH5" s="42"/>
      <c r="AI5" s="42"/>
      <c r="AJ5" s="42"/>
      <c r="AK5" s="42"/>
      <c r="AL5" s="51"/>
      <c r="AM5" s="51"/>
      <c r="AN5" s="51"/>
      <c r="AO5" s="42"/>
      <c r="AP5" s="42"/>
      <c r="AQ5" s="42"/>
      <c r="AR5" s="42"/>
      <c r="AS5" s="42"/>
      <c r="AT5" s="42"/>
    </row>
    <row r="6" ht="15.75" customHeight="1">
      <c r="B6" s="41"/>
      <c r="C6" s="42"/>
      <c r="D6" s="43"/>
      <c r="E6" s="201"/>
      <c r="F6" s="45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2"/>
      <c r="S6" s="48"/>
      <c r="T6" s="49"/>
      <c r="U6" s="49"/>
      <c r="V6" s="42"/>
      <c r="W6" s="50"/>
      <c r="X6" s="51"/>
      <c r="Y6" s="51"/>
      <c r="Z6" s="51"/>
      <c r="AA6" s="42"/>
      <c r="AB6" s="51"/>
      <c r="AC6" s="42"/>
      <c r="AD6" s="42"/>
      <c r="AE6" s="51"/>
      <c r="AF6" s="42"/>
      <c r="AG6" s="42"/>
      <c r="AH6" s="50" t="s">
        <v>27</v>
      </c>
      <c r="AI6" s="42"/>
      <c r="AJ6" s="42"/>
      <c r="AK6" s="42"/>
      <c r="AL6" s="51"/>
      <c r="AM6" s="51"/>
      <c r="AN6" s="51"/>
      <c r="AO6" s="42"/>
      <c r="AP6" s="42"/>
      <c r="AQ6" s="42"/>
      <c r="AR6" s="42"/>
      <c r="AS6" s="42"/>
      <c r="AT6" s="42"/>
    </row>
    <row r="7" ht="15.75" customHeight="1">
      <c r="B7" s="41"/>
      <c r="C7" s="42"/>
      <c r="D7" s="43"/>
      <c r="E7" s="201"/>
      <c r="F7" s="45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2"/>
      <c r="S7" s="48"/>
      <c r="T7" s="49"/>
      <c r="U7" s="49"/>
      <c r="V7" s="42"/>
      <c r="W7" s="50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42"/>
      <c r="AI7" s="42"/>
      <c r="AJ7" s="42"/>
      <c r="AK7" s="42"/>
      <c r="AL7" s="51"/>
      <c r="AM7" s="51"/>
      <c r="AN7" s="51"/>
      <c r="AO7" s="42"/>
      <c r="AP7" s="42"/>
      <c r="AQ7" s="42"/>
      <c r="AR7" s="42"/>
      <c r="AS7" s="42"/>
      <c r="AT7" s="42"/>
    </row>
    <row r="8" ht="15.75" customHeight="1">
      <c r="B8" s="41"/>
      <c r="C8" s="42"/>
      <c r="D8" s="69"/>
      <c r="E8" s="243"/>
      <c r="F8" s="71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489"/>
      <c r="S8" s="48"/>
      <c r="T8" s="49"/>
      <c r="U8" s="49"/>
      <c r="V8" s="42"/>
      <c r="W8" s="74" t="s">
        <v>28</v>
      </c>
      <c r="X8" s="490">
        <f t="shared" ref="X8:AG8" si="1">SUM(G:G)</f>
        <v>0</v>
      </c>
      <c r="Y8" s="491">
        <f t="shared" si="1"/>
        <v>0</v>
      </c>
      <c r="Z8" s="491">
        <f t="shared" si="1"/>
        <v>0</v>
      </c>
      <c r="AA8" s="491">
        <f t="shared" si="1"/>
        <v>0</v>
      </c>
      <c r="AB8" s="491">
        <f t="shared" si="1"/>
        <v>0</v>
      </c>
      <c r="AC8" s="491">
        <f t="shared" si="1"/>
        <v>0</v>
      </c>
      <c r="AD8" s="491">
        <f t="shared" si="1"/>
        <v>0</v>
      </c>
      <c r="AE8" s="491">
        <f t="shared" si="1"/>
        <v>0</v>
      </c>
      <c r="AF8" s="491">
        <f t="shared" si="1"/>
        <v>0</v>
      </c>
      <c r="AG8" s="491">
        <f t="shared" si="1"/>
        <v>0</v>
      </c>
      <c r="AH8" s="492">
        <f>SUM(X8:AG8)</f>
        <v>0</v>
      </c>
      <c r="AI8" s="78"/>
      <c r="AJ8" s="42"/>
      <c r="AK8" s="42"/>
      <c r="AL8" s="51"/>
      <c r="AM8" s="51"/>
      <c r="AN8" s="51"/>
      <c r="AO8" s="42"/>
      <c r="AP8" s="42"/>
      <c r="AQ8" s="42"/>
      <c r="AR8" s="42"/>
      <c r="AS8" s="493" t="s">
        <v>29</v>
      </c>
      <c r="AT8" s="494">
        <f>SUM(AT$12:AT$39)</f>
        <v>0</v>
      </c>
    </row>
    <row r="9" ht="15.75" customHeight="1">
      <c r="A9" s="2"/>
      <c r="B9" s="495" t="s">
        <v>30</v>
      </c>
      <c r="C9" s="496"/>
      <c r="D9" s="496" t="s">
        <v>31</v>
      </c>
      <c r="E9" s="497" t="s">
        <v>26</v>
      </c>
      <c r="F9" s="498" t="s">
        <v>33</v>
      </c>
      <c r="G9" s="499" t="s">
        <v>34</v>
      </c>
      <c r="H9" s="500" t="s">
        <v>35</v>
      </c>
      <c r="I9" s="501" t="s">
        <v>36</v>
      </c>
      <c r="J9" s="502" t="s">
        <v>37</v>
      </c>
      <c r="K9" s="503" t="s">
        <v>38</v>
      </c>
      <c r="L9" s="504" t="s">
        <v>39</v>
      </c>
      <c r="M9" s="505" t="s">
        <v>42</v>
      </c>
      <c r="N9" s="506" t="s">
        <v>44</v>
      </c>
      <c r="O9" s="507" t="s">
        <v>45</v>
      </c>
      <c r="P9" s="508" t="s">
        <v>432</v>
      </c>
      <c r="Q9" s="496" t="s">
        <v>47</v>
      </c>
      <c r="R9" s="509" t="s">
        <v>32</v>
      </c>
      <c r="S9" s="496" t="s">
        <v>48</v>
      </c>
      <c r="T9" s="496" t="s">
        <v>49</v>
      </c>
      <c r="U9" s="510" t="s">
        <v>50</v>
      </c>
      <c r="V9" s="500" t="s">
        <v>52</v>
      </c>
      <c r="W9" s="100" t="s">
        <v>193</v>
      </c>
      <c r="X9" s="101" t="s">
        <v>433</v>
      </c>
      <c r="Y9" s="511" t="s">
        <v>35</v>
      </c>
      <c r="Z9" s="103" t="s">
        <v>434</v>
      </c>
      <c r="AA9" s="104" t="s">
        <v>435</v>
      </c>
      <c r="AB9" s="105" t="s">
        <v>436</v>
      </c>
      <c r="AC9" s="106" t="s">
        <v>437</v>
      </c>
      <c r="AD9" s="109" t="s">
        <v>438</v>
      </c>
      <c r="AE9" s="111" t="s">
        <v>439</v>
      </c>
      <c r="AF9" s="112" t="s">
        <v>64</v>
      </c>
      <c r="AG9" s="512" t="s">
        <v>440</v>
      </c>
      <c r="AH9" s="513" t="s">
        <v>66</v>
      </c>
      <c r="AI9" s="114" t="s">
        <v>67</v>
      </c>
      <c r="AJ9" s="51" t="s">
        <v>68</v>
      </c>
      <c r="AK9" s="51" t="s">
        <v>69</v>
      </c>
      <c r="AL9" s="51" t="s">
        <v>70</v>
      </c>
      <c r="AM9" s="51" t="s">
        <v>71</v>
      </c>
      <c r="AN9" s="51" t="s">
        <v>72</v>
      </c>
      <c r="AO9" s="51" t="s">
        <v>73</v>
      </c>
      <c r="AP9" s="51" t="s">
        <v>74</v>
      </c>
      <c r="AQ9" s="51"/>
      <c r="AR9" s="51"/>
      <c r="AS9" s="514" t="s">
        <v>75</v>
      </c>
      <c r="AT9" s="514" t="s">
        <v>76</v>
      </c>
    </row>
    <row r="10" ht="15.75" hidden="1" customHeight="1">
      <c r="A10" s="51"/>
      <c r="B10" s="116"/>
      <c r="C10" s="116"/>
      <c r="D10" s="116"/>
      <c r="E10" s="515"/>
      <c r="F10" s="118"/>
      <c r="G10" s="119"/>
      <c r="H10" s="116"/>
      <c r="I10" s="120"/>
      <c r="J10" s="120"/>
      <c r="K10" s="121"/>
      <c r="L10" s="120"/>
      <c r="M10" s="120"/>
      <c r="N10" s="121"/>
      <c r="O10" s="120"/>
      <c r="P10" s="121"/>
      <c r="Q10" s="116"/>
      <c r="R10" s="116"/>
      <c r="S10" s="116"/>
      <c r="T10" s="116"/>
      <c r="U10" s="120"/>
      <c r="V10" s="116"/>
      <c r="W10" s="516"/>
      <c r="X10" s="311" t="s">
        <v>77</v>
      </c>
      <c r="Y10" s="311" t="s">
        <v>78</v>
      </c>
      <c r="Z10" s="311" t="s">
        <v>79</v>
      </c>
      <c r="AA10" s="311" t="s">
        <v>80</v>
      </c>
      <c r="AB10" s="311" t="s">
        <v>81</v>
      </c>
      <c r="AC10" s="311" t="s">
        <v>82</v>
      </c>
      <c r="AD10" s="311" t="s">
        <v>85</v>
      </c>
      <c r="AE10" s="311" t="s">
        <v>87</v>
      </c>
      <c r="AF10" s="311" t="s">
        <v>88</v>
      </c>
      <c r="AG10" s="311" t="s">
        <v>441</v>
      </c>
      <c r="AH10" s="67"/>
      <c r="AI10" s="67"/>
      <c r="AJ10" s="51"/>
      <c r="AK10" s="51"/>
      <c r="AL10" s="51"/>
      <c r="AM10" s="51"/>
      <c r="AN10" s="51"/>
      <c r="AO10" s="51"/>
      <c r="AP10" s="51"/>
      <c r="AQ10" s="51"/>
      <c r="AR10" s="51"/>
      <c r="AS10" s="126"/>
      <c r="AT10" s="126"/>
    </row>
    <row r="11" ht="15.75" customHeight="1">
      <c r="A11" s="2"/>
      <c r="B11" s="127"/>
      <c r="C11" s="78"/>
      <c r="D11" s="69"/>
      <c r="E11" s="314"/>
      <c r="F11" s="129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116"/>
      <c r="T11" s="69"/>
      <c r="U11" s="69"/>
      <c r="V11" s="78"/>
      <c r="W11" s="517" t="s">
        <v>90</v>
      </c>
      <c r="X11" s="132"/>
      <c r="Y11" s="78"/>
      <c r="Z11" s="78"/>
      <c r="AA11" s="78"/>
      <c r="AB11" s="78"/>
      <c r="AC11" s="78"/>
      <c r="AD11" s="78"/>
      <c r="AE11" s="78"/>
      <c r="AF11" s="78"/>
      <c r="AG11" s="78"/>
      <c r="AH11" s="331"/>
      <c r="AI11" s="33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</row>
    <row r="12" ht="90.0" customHeight="1">
      <c r="A12" s="2"/>
      <c r="B12" s="381"/>
      <c r="C12" s="135"/>
      <c r="D12" s="491" t="s">
        <v>442</v>
      </c>
      <c r="E12" s="518">
        <v>0.15</v>
      </c>
      <c r="F12" s="138">
        <f t="shared" ref="F12:F39" si="3">SUM(X12:AG12)*E12</f>
        <v>0</v>
      </c>
      <c r="G12" s="139">
        <f t="shared" ref="G12:P12" si="2">X12*$U$12</f>
        <v>0</v>
      </c>
      <c r="H12" s="139">
        <f t="shared" si="2"/>
        <v>0</v>
      </c>
      <c r="I12" s="139">
        <f t="shared" si="2"/>
        <v>0</v>
      </c>
      <c r="J12" s="139">
        <f t="shared" si="2"/>
        <v>0</v>
      </c>
      <c r="K12" s="139">
        <f t="shared" si="2"/>
        <v>0</v>
      </c>
      <c r="L12" s="139">
        <f t="shared" si="2"/>
        <v>0</v>
      </c>
      <c r="M12" s="139">
        <f t="shared" si="2"/>
        <v>0</v>
      </c>
      <c r="N12" s="139">
        <f t="shared" si="2"/>
        <v>0</v>
      </c>
      <c r="O12" s="139">
        <f t="shared" si="2"/>
        <v>0</v>
      </c>
      <c r="P12" s="139">
        <f t="shared" si="2"/>
        <v>0</v>
      </c>
      <c r="Q12" s="141">
        <v>1.0</v>
      </c>
      <c r="R12" s="519"/>
      <c r="S12" s="519" t="s">
        <v>443</v>
      </c>
      <c r="T12" s="520" t="s">
        <v>444</v>
      </c>
      <c r="U12" s="125">
        <v>11.0</v>
      </c>
      <c r="V12" s="125" t="s">
        <v>96</v>
      </c>
      <c r="W12" s="521">
        <v>65.0</v>
      </c>
      <c r="X12" s="522"/>
      <c r="Y12" s="523"/>
      <c r="Z12" s="423"/>
      <c r="AA12" s="426"/>
      <c r="AB12" s="423"/>
      <c r="AC12" s="426"/>
      <c r="AD12" s="426"/>
      <c r="AE12" s="423"/>
      <c r="AF12" s="426"/>
      <c r="AG12" s="427"/>
      <c r="AH12" s="421">
        <f t="shared" ref="AH12:AH39" si="5">W12*SUM(X12:AG12)</f>
        <v>0</v>
      </c>
      <c r="AI12" s="402" t="str">
        <f t="shared" ref="AI12:AI39" si="6">IF(SUM(X12:AG12)&gt;0,"Yes","No")</f>
        <v>No</v>
      </c>
      <c r="AJ12" s="51">
        <f t="shared" ref="AJ12:AJ13" si="7">U12</f>
        <v>11</v>
      </c>
      <c r="AK12" s="51"/>
      <c r="AL12" s="51"/>
      <c r="AM12" s="51"/>
      <c r="AN12" s="51"/>
      <c r="AO12" s="51"/>
      <c r="AP12" s="51"/>
      <c r="AQ12" s="51"/>
      <c r="AR12" s="51"/>
      <c r="AS12" s="143">
        <v>1.0</v>
      </c>
      <c r="AT12" s="149">
        <f t="shared" ref="AT12:AT39" si="8">AS12*SUM(X12:AG12)</f>
        <v>0</v>
      </c>
    </row>
    <row r="13" ht="90.0" customHeight="1">
      <c r="A13" s="2"/>
      <c r="B13" s="164"/>
      <c r="C13" s="151"/>
      <c r="D13" s="165" t="s">
        <v>445</v>
      </c>
      <c r="E13" s="524">
        <v>0.2</v>
      </c>
      <c r="F13" s="138">
        <f t="shared" si="3"/>
        <v>0</v>
      </c>
      <c r="G13" s="67">
        <f t="shared" ref="G13:P13" si="4">X13*$U$13</f>
        <v>0</v>
      </c>
      <c r="H13" s="67">
        <f t="shared" si="4"/>
        <v>0</v>
      </c>
      <c r="I13" s="67">
        <f t="shared" si="4"/>
        <v>0</v>
      </c>
      <c r="J13" s="67">
        <f t="shared" si="4"/>
        <v>0</v>
      </c>
      <c r="K13" s="67">
        <f t="shared" si="4"/>
        <v>0</v>
      </c>
      <c r="L13" s="67">
        <f t="shared" si="4"/>
        <v>0</v>
      </c>
      <c r="M13" s="67">
        <f t="shared" si="4"/>
        <v>0</v>
      </c>
      <c r="N13" s="67">
        <f t="shared" si="4"/>
        <v>0</v>
      </c>
      <c r="O13" s="67">
        <f t="shared" si="4"/>
        <v>0</v>
      </c>
      <c r="P13" s="67">
        <f t="shared" si="4"/>
        <v>0</v>
      </c>
      <c r="Q13" s="67">
        <v>1.0</v>
      </c>
      <c r="R13" s="167"/>
      <c r="S13" s="169" t="s">
        <v>446</v>
      </c>
      <c r="T13" s="525" t="s">
        <v>447</v>
      </c>
      <c r="U13" s="167">
        <v>8.0</v>
      </c>
      <c r="V13" s="167" t="s">
        <v>96</v>
      </c>
      <c r="W13" s="526">
        <v>65.0</v>
      </c>
      <c r="X13" s="162"/>
      <c r="Y13" s="170"/>
      <c r="Z13" s="171"/>
      <c r="AA13" s="172"/>
      <c r="AB13" s="171"/>
      <c r="AC13" s="172"/>
      <c r="AD13" s="171"/>
      <c r="AE13" s="172"/>
      <c r="AF13" s="171"/>
      <c r="AG13" s="172"/>
      <c r="AH13" s="392">
        <f t="shared" si="5"/>
        <v>0</v>
      </c>
      <c r="AI13" s="359" t="str">
        <f t="shared" si="6"/>
        <v>No</v>
      </c>
      <c r="AJ13" s="51">
        <f t="shared" si="7"/>
        <v>8</v>
      </c>
      <c r="AK13" s="51"/>
      <c r="AL13" s="51"/>
      <c r="AM13" s="51"/>
      <c r="AN13" s="51"/>
      <c r="AO13" s="51"/>
      <c r="AP13" s="51"/>
      <c r="AQ13" s="51"/>
      <c r="AR13" s="51"/>
      <c r="AS13" s="162">
        <v>1.0</v>
      </c>
      <c r="AT13" s="163">
        <f t="shared" si="8"/>
        <v>0</v>
      </c>
    </row>
    <row r="14" ht="90.0" customHeight="1">
      <c r="A14" s="2"/>
      <c r="B14" s="150"/>
      <c r="C14" s="151"/>
      <c r="D14" s="116" t="s">
        <v>448</v>
      </c>
      <c r="E14" s="524">
        <v>0.45</v>
      </c>
      <c r="F14" s="138">
        <f t="shared" si="3"/>
        <v>0</v>
      </c>
      <c r="G14" s="167">
        <f t="shared" ref="G14:P14" si="9">X14*$U$14</f>
        <v>0</v>
      </c>
      <c r="H14" s="167">
        <f t="shared" si="9"/>
        <v>0</v>
      </c>
      <c r="I14" s="167">
        <f t="shared" si="9"/>
        <v>0</v>
      </c>
      <c r="J14" s="167">
        <f t="shared" si="9"/>
        <v>0</v>
      </c>
      <c r="K14" s="167">
        <f t="shared" si="9"/>
        <v>0</v>
      </c>
      <c r="L14" s="167">
        <f t="shared" si="9"/>
        <v>0</v>
      </c>
      <c r="M14" s="167">
        <f t="shared" si="9"/>
        <v>0</v>
      </c>
      <c r="N14" s="167">
        <f t="shared" si="9"/>
        <v>0</v>
      </c>
      <c r="O14" s="167">
        <f t="shared" si="9"/>
        <v>0</v>
      </c>
      <c r="P14" s="167">
        <f t="shared" si="9"/>
        <v>0</v>
      </c>
      <c r="Q14" s="169">
        <v>1.0</v>
      </c>
      <c r="R14" s="155"/>
      <c r="S14" s="155" t="s">
        <v>94</v>
      </c>
      <c r="T14" s="527" t="s">
        <v>449</v>
      </c>
      <c r="U14" s="67">
        <v>10.0</v>
      </c>
      <c r="V14" s="67" t="s">
        <v>96</v>
      </c>
      <c r="W14" s="526">
        <v>75.0</v>
      </c>
      <c r="X14" s="195"/>
      <c r="Y14" s="196"/>
      <c r="Z14" s="51"/>
      <c r="AA14" s="197"/>
      <c r="AB14" s="51"/>
      <c r="AC14" s="197"/>
      <c r="AD14" s="51"/>
      <c r="AE14" s="197"/>
      <c r="AF14" s="51"/>
      <c r="AG14" s="197"/>
      <c r="AH14" s="394">
        <f t="shared" si="5"/>
        <v>0</v>
      </c>
      <c r="AI14" s="390" t="str">
        <f t="shared" si="6"/>
        <v>No</v>
      </c>
      <c r="AJ14" s="51">
        <v>1.0</v>
      </c>
      <c r="AK14" s="51"/>
      <c r="AL14" s="51"/>
      <c r="AM14" s="51"/>
      <c r="AN14" s="51"/>
      <c r="AO14" s="51"/>
      <c r="AP14" s="51"/>
      <c r="AQ14" s="51"/>
      <c r="AR14" s="51"/>
      <c r="AS14" s="162">
        <v>1.0</v>
      </c>
      <c r="AT14" s="163">
        <f t="shared" si="8"/>
        <v>0</v>
      </c>
    </row>
    <row r="15" ht="90.0" customHeight="1">
      <c r="A15" s="2"/>
      <c r="B15" s="164"/>
      <c r="C15" s="151"/>
      <c r="D15" s="165" t="s">
        <v>450</v>
      </c>
      <c r="E15" s="524">
        <v>0.8</v>
      </c>
      <c r="F15" s="138">
        <f t="shared" si="3"/>
        <v>0</v>
      </c>
      <c r="G15" s="67">
        <f t="shared" ref="G15:P15" si="10">X15*$U$15</f>
        <v>0</v>
      </c>
      <c r="H15" s="67">
        <f t="shared" si="10"/>
        <v>0</v>
      </c>
      <c r="I15" s="67">
        <f t="shared" si="10"/>
        <v>0</v>
      </c>
      <c r="J15" s="67">
        <f t="shared" si="10"/>
        <v>0</v>
      </c>
      <c r="K15" s="67">
        <f t="shared" si="10"/>
        <v>0</v>
      </c>
      <c r="L15" s="67">
        <f t="shared" si="10"/>
        <v>0</v>
      </c>
      <c r="M15" s="67">
        <f t="shared" si="10"/>
        <v>0</v>
      </c>
      <c r="N15" s="67">
        <f t="shared" si="10"/>
        <v>0</v>
      </c>
      <c r="O15" s="67">
        <f t="shared" si="10"/>
        <v>0</v>
      </c>
      <c r="P15" s="67">
        <f t="shared" si="10"/>
        <v>0</v>
      </c>
      <c r="Q15" s="67">
        <v>1.0</v>
      </c>
      <c r="R15" s="167"/>
      <c r="S15" s="169" t="s">
        <v>451</v>
      </c>
      <c r="T15" s="525" t="s">
        <v>452</v>
      </c>
      <c r="U15" s="167">
        <v>10.0</v>
      </c>
      <c r="V15" s="167" t="s">
        <v>96</v>
      </c>
      <c r="W15" s="526">
        <v>85.0</v>
      </c>
      <c r="X15" s="162"/>
      <c r="Y15" s="170"/>
      <c r="Z15" s="171"/>
      <c r="AA15" s="172"/>
      <c r="AB15" s="171"/>
      <c r="AC15" s="172"/>
      <c r="AD15" s="171"/>
      <c r="AE15" s="172"/>
      <c r="AF15" s="171"/>
      <c r="AG15" s="172"/>
      <c r="AH15" s="392">
        <f t="shared" si="5"/>
        <v>0</v>
      </c>
      <c r="AI15" s="359" t="str">
        <f t="shared" si="6"/>
        <v>No</v>
      </c>
      <c r="AJ15" s="51">
        <v>1.0</v>
      </c>
      <c r="AK15" s="51"/>
      <c r="AL15" s="51"/>
      <c r="AM15" s="51"/>
      <c r="AN15" s="51"/>
      <c r="AO15" s="51"/>
      <c r="AP15" s="51"/>
      <c r="AQ15" s="51"/>
      <c r="AR15" s="51"/>
      <c r="AS15" s="162">
        <v>1.0</v>
      </c>
      <c r="AT15" s="163">
        <f t="shared" si="8"/>
        <v>0</v>
      </c>
    </row>
    <row r="16" ht="90.0" customHeight="1">
      <c r="A16" s="2"/>
      <c r="B16" s="150"/>
      <c r="C16" s="151"/>
      <c r="D16" s="116" t="s">
        <v>453</v>
      </c>
      <c r="E16" s="524">
        <v>0.95</v>
      </c>
      <c r="F16" s="138">
        <f t="shared" si="3"/>
        <v>0</v>
      </c>
      <c r="G16" s="67">
        <f t="shared" ref="G16:P16" si="11">X16*$U$16</f>
        <v>0</v>
      </c>
      <c r="H16" s="67">
        <f t="shared" si="11"/>
        <v>0</v>
      </c>
      <c r="I16" s="67">
        <f t="shared" si="11"/>
        <v>0</v>
      </c>
      <c r="J16" s="67">
        <f t="shared" si="11"/>
        <v>0</v>
      </c>
      <c r="K16" s="67">
        <f t="shared" si="11"/>
        <v>0</v>
      </c>
      <c r="L16" s="67">
        <f t="shared" si="11"/>
        <v>0</v>
      </c>
      <c r="M16" s="67">
        <f t="shared" si="11"/>
        <v>0</v>
      </c>
      <c r="N16" s="67">
        <f t="shared" si="11"/>
        <v>0</v>
      </c>
      <c r="O16" s="67">
        <f t="shared" si="11"/>
        <v>0</v>
      </c>
      <c r="P16" s="67">
        <f t="shared" si="11"/>
        <v>0</v>
      </c>
      <c r="Q16" s="67">
        <v>1.0</v>
      </c>
      <c r="R16" s="67"/>
      <c r="S16" s="155" t="s">
        <v>451</v>
      </c>
      <c r="T16" s="527" t="s">
        <v>454</v>
      </c>
      <c r="U16" s="67">
        <v>8.0</v>
      </c>
      <c r="V16" s="67" t="s">
        <v>96</v>
      </c>
      <c r="W16" s="526">
        <v>90.0</v>
      </c>
      <c r="X16" s="195"/>
      <c r="Y16" s="196"/>
      <c r="Z16" s="51"/>
      <c r="AA16" s="197"/>
      <c r="AB16" s="51"/>
      <c r="AC16" s="197"/>
      <c r="AD16" s="51"/>
      <c r="AE16" s="197"/>
      <c r="AF16" s="51"/>
      <c r="AG16" s="197"/>
      <c r="AH16" s="394">
        <f t="shared" si="5"/>
        <v>0</v>
      </c>
      <c r="AI16" s="390" t="str">
        <f t="shared" si="6"/>
        <v>No</v>
      </c>
      <c r="AJ16" s="51"/>
      <c r="AK16" s="51"/>
      <c r="AL16" s="51"/>
      <c r="AM16" s="51"/>
      <c r="AN16" s="51"/>
      <c r="AO16" s="51"/>
      <c r="AP16" s="51"/>
      <c r="AQ16" s="51"/>
      <c r="AR16" s="51"/>
      <c r="AS16" s="162">
        <v>1.0</v>
      </c>
      <c r="AT16" s="163">
        <f t="shared" si="8"/>
        <v>0</v>
      </c>
    </row>
    <row r="17" ht="90.0" customHeight="1">
      <c r="A17" s="2"/>
      <c r="B17" s="164"/>
      <c r="C17" s="151"/>
      <c r="D17" s="165" t="s">
        <v>455</v>
      </c>
      <c r="E17" s="524">
        <v>0.95</v>
      </c>
      <c r="F17" s="138">
        <f t="shared" si="3"/>
        <v>0</v>
      </c>
      <c r="G17" s="167">
        <f t="shared" ref="G17:P17" si="12">X17*$U$17</f>
        <v>0</v>
      </c>
      <c r="H17" s="167">
        <f t="shared" si="12"/>
        <v>0</v>
      </c>
      <c r="I17" s="167">
        <f t="shared" si="12"/>
        <v>0</v>
      </c>
      <c r="J17" s="167">
        <f t="shared" si="12"/>
        <v>0</v>
      </c>
      <c r="K17" s="167">
        <f t="shared" si="12"/>
        <v>0</v>
      </c>
      <c r="L17" s="167">
        <f t="shared" si="12"/>
        <v>0</v>
      </c>
      <c r="M17" s="167">
        <f t="shared" si="12"/>
        <v>0</v>
      </c>
      <c r="N17" s="167">
        <f t="shared" si="12"/>
        <v>0</v>
      </c>
      <c r="O17" s="167">
        <f t="shared" si="12"/>
        <v>0</v>
      </c>
      <c r="P17" s="167">
        <f t="shared" si="12"/>
        <v>0</v>
      </c>
      <c r="Q17" s="67">
        <v>1.0</v>
      </c>
      <c r="R17" s="169"/>
      <c r="S17" s="169" t="s">
        <v>105</v>
      </c>
      <c r="T17" s="525" t="s">
        <v>456</v>
      </c>
      <c r="U17" s="167">
        <v>7.0</v>
      </c>
      <c r="V17" s="167" t="s">
        <v>96</v>
      </c>
      <c r="W17" s="526">
        <v>90.0</v>
      </c>
      <c r="X17" s="162"/>
      <c r="Y17" s="170"/>
      <c r="Z17" s="171"/>
      <c r="AA17" s="172"/>
      <c r="AB17" s="171"/>
      <c r="AC17" s="172"/>
      <c r="AD17" s="171"/>
      <c r="AE17" s="172"/>
      <c r="AF17" s="171"/>
      <c r="AG17" s="172"/>
      <c r="AH17" s="392">
        <f t="shared" si="5"/>
        <v>0</v>
      </c>
      <c r="AI17" s="359" t="str">
        <f t="shared" si="6"/>
        <v>No</v>
      </c>
      <c r="AJ17" s="51">
        <f>U17</f>
        <v>7</v>
      </c>
      <c r="AK17" s="51"/>
      <c r="AL17" s="51"/>
      <c r="AM17" s="51"/>
      <c r="AN17" s="51"/>
      <c r="AO17" s="51"/>
      <c r="AP17" s="51"/>
      <c r="AQ17" s="51"/>
      <c r="AR17" s="51"/>
      <c r="AS17" s="162">
        <v>1.0</v>
      </c>
      <c r="AT17" s="163">
        <f t="shared" si="8"/>
        <v>0</v>
      </c>
    </row>
    <row r="18" ht="90.0" customHeight="1">
      <c r="A18" s="2"/>
      <c r="B18" s="150"/>
      <c r="C18" s="151"/>
      <c r="D18" s="116" t="s">
        <v>457</v>
      </c>
      <c r="E18" s="524">
        <v>1.0</v>
      </c>
      <c r="F18" s="138">
        <f t="shared" si="3"/>
        <v>0</v>
      </c>
      <c r="G18" s="67">
        <f t="shared" ref="G18:P18" si="13">X18*$U$18</f>
        <v>0</v>
      </c>
      <c r="H18" s="67">
        <f t="shared" si="13"/>
        <v>0</v>
      </c>
      <c r="I18" s="67">
        <f t="shared" si="13"/>
        <v>0</v>
      </c>
      <c r="J18" s="67">
        <f t="shared" si="13"/>
        <v>0</v>
      </c>
      <c r="K18" s="67">
        <f t="shared" si="13"/>
        <v>0</v>
      </c>
      <c r="L18" s="67">
        <f t="shared" si="13"/>
        <v>0</v>
      </c>
      <c r="M18" s="67">
        <f t="shared" si="13"/>
        <v>0</v>
      </c>
      <c r="N18" s="67">
        <f t="shared" si="13"/>
        <v>0</v>
      </c>
      <c r="O18" s="67">
        <f t="shared" si="13"/>
        <v>0</v>
      </c>
      <c r="P18" s="67">
        <f t="shared" si="13"/>
        <v>0</v>
      </c>
      <c r="Q18" s="67">
        <v>1.0</v>
      </c>
      <c r="R18" s="155"/>
      <c r="S18" s="155" t="s">
        <v>431</v>
      </c>
      <c r="T18" s="527" t="s">
        <v>458</v>
      </c>
      <c r="U18" s="67">
        <v>6.0</v>
      </c>
      <c r="V18" s="67" t="s">
        <v>96</v>
      </c>
      <c r="W18" s="526">
        <v>90.0</v>
      </c>
      <c r="X18" s="195"/>
      <c r="Y18" s="196"/>
      <c r="Z18" s="51"/>
      <c r="AA18" s="197"/>
      <c r="AB18" s="51"/>
      <c r="AC18" s="197"/>
      <c r="AD18" s="51"/>
      <c r="AE18" s="197"/>
      <c r="AF18" s="51"/>
      <c r="AG18" s="197"/>
      <c r="AH18" s="394">
        <f t="shared" si="5"/>
        <v>0</v>
      </c>
      <c r="AI18" s="390" t="str">
        <f t="shared" si="6"/>
        <v>No</v>
      </c>
      <c r="AJ18" s="51"/>
      <c r="AK18" s="51"/>
      <c r="AL18" s="51"/>
      <c r="AM18" s="51"/>
      <c r="AN18" s="51"/>
      <c r="AO18" s="51"/>
      <c r="AP18" s="51"/>
      <c r="AQ18" s="51"/>
      <c r="AR18" s="51"/>
      <c r="AS18" s="162">
        <v>1.0</v>
      </c>
      <c r="AT18" s="163">
        <f t="shared" si="8"/>
        <v>0</v>
      </c>
    </row>
    <row r="19" ht="90.0" customHeight="1">
      <c r="A19" s="2"/>
      <c r="B19" s="164"/>
      <c r="C19" s="151"/>
      <c r="D19" s="165" t="s">
        <v>459</v>
      </c>
      <c r="E19" s="524">
        <v>1.5</v>
      </c>
      <c r="F19" s="138">
        <f t="shared" si="3"/>
        <v>0</v>
      </c>
      <c r="G19" s="167">
        <f t="shared" ref="G19:P19" si="14">X19*$U$19</f>
        <v>0</v>
      </c>
      <c r="H19" s="167">
        <f t="shared" si="14"/>
        <v>0</v>
      </c>
      <c r="I19" s="167">
        <f t="shared" si="14"/>
        <v>0</v>
      </c>
      <c r="J19" s="167">
        <f t="shared" si="14"/>
        <v>0</v>
      </c>
      <c r="K19" s="167">
        <f t="shared" si="14"/>
        <v>0</v>
      </c>
      <c r="L19" s="167">
        <f t="shared" si="14"/>
        <v>0</v>
      </c>
      <c r="M19" s="167">
        <f t="shared" si="14"/>
        <v>0</v>
      </c>
      <c r="N19" s="167">
        <f t="shared" si="14"/>
        <v>0</v>
      </c>
      <c r="O19" s="167">
        <f t="shared" si="14"/>
        <v>0</v>
      </c>
      <c r="P19" s="167">
        <f t="shared" si="14"/>
        <v>0</v>
      </c>
      <c r="Q19" s="67">
        <v>1.0</v>
      </c>
      <c r="R19" s="169"/>
      <c r="S19" s="169" t="s">
        <v>460</v>
      </c>
      <c r="T19" s="525" t="s">
        <v>461</v>
      </c>
      <c r="U19" s="167">
        <v>3.0</v>
      </c>
      <c r="V19" s="167" t="s">
        <v>96</v>
      </c>
      <c r="W19" s="526">
        <v>100.0</v>
      </c>
      <c r="X19" s="162"/>
      <c r="Y19" s="170"/>
      <c r="Z19" s="171"/>
      <c r="AA19" s="172"/>
      <c r="AB19" s="171"/>
      <c r="AC19" s="172"/>
      <c r="AD19" s="171"/>
      <c r="AE19" s="172"/>
      <c r="AF19" s="171"/>
      <c r="AG19" s="172"/>
      <c r="AH19" s="392">
        <f t="shared" si="5"/>
        <v>0</v>
      </c>
      <c r="AI19" s="359" t="str">
        <f t="shared" si="6"/>
        <v>No</v>
      </c>
      <c r="AJ19" s="51">
        <f t="shared" ref="AJ19:AJ20" si="16">U19</f>
        <v>3</v>
      </c>
      <c r="AK19" s="51"/>
      <c r="AL19" s="51"/>
      <c r="AM19" s="51"/>
      <c r="AN19" s="51"/>
      <c r="AO19" s="51"/>
      <c r="AP19" s="51"/>
      <c r="AQ19" s="51"/>
      <c r="AR19" s="51"/>
      <c r="AS19" s="162">
        <v>1.0</v>
      </c>
      <c r="AT19" s="163">
        <f t="shared" si="8"/>
        <v>0</v>
      </c>
    </row>
    <row r="20" ht="90.0" customHeight="1">
      <c r="A20" s="2"/>
      <c r="B20" s="150"/>
      <c r="C20" s="151"/>
      <c r="D20" s="116" t="s">
        <v>462</v>
      </c>
      <c r="E20" s="524">
        <v>1.4</v>
      </c>
      <c r="F20" s="138">
        <f t="shared" si="3"/>
        <v>0</v>
      </c>
      <c r="G20" s="67">
        <f t="shared" ref="G20:P20" si="15">X20*$U$20</f>
        <v>0</v>
      </c>
      <c r="H20" s="67">
        <f t="shared" si="15"/>
        <v>0</v>
      </c>
      <c r="I20" s="67">
        <f t="shared" si="15"/>
        <v>0</v>
      </c>
      <c r="J20" s="67">
        <f t="shared" si="15"/>
        <v>0</v>
      </c>
      <c r="K20" s="67">
        <f t="shared" si="15"/>
        <v>0</v>
      </c>
      <c r="L20" s="67">
        <f t="shared" si="15"/>
        <v>0</v>
      </c>
      <c r="M20" s="67">
        <f t="shared" si="15"/>
        <v>0</v>
      </c>
      <c r="N20" s="67">
        <f t="shared" si="15"/>
        <v>0</v>
      </c>
      <c r="O20" s="67">
        <f t="shared" si="15"/>
        <v>0</v>
      </c>
      <c r="P20" s="67">
        <f t="shared" si="15"/>
        <v>0</v>
      </c>
      <c r="Q20" s="67">
        <v>1.0</v>
      </c>
      <c r="R20" s="155"/>
      <c r="S20" s="155" t="s">
        <v>133</v>
      </c>
      <c r="T20" s="527" t="s">
        <v>463</v>
      </c>
      <c r="U20" s="67">
        <v>3.0</v>
      </c>
      <c r="V20" s="67" t="s">
        <v>96</v>
      </c>
      <c r="W20" s="526">
        <v>100.0</v>
      </c>
      <c r="X20" s="195"/>
      <c r="Y20" s="196"/>
      <c r="Z20" s="51"/>
      <c r="AA20" s="197"/>
      <c r="AB20" s="51"/>
      <c r="AC20" s="197"/>
      <c r="AD20" s="51"/>
      <c r="AE20" s="197"/>
      <c r="AF20" s="51"/>
      <c r="AG20" s="197"/>
      <c r="AH20" s="394">
        <f t="shared" si="5"/>
        <v>0</v>
      </c>
      <c r="AI20" s="390" t="str">
        <f t="shared" si="6"/>
        <v>No</v>
      </c>
      <c r="AJ20" s="51">
        <f t="shared" si="16"/>
        <v>3</v>
      </c>
      <c r="AK20" s="51"/>
      <c r="AL20" s="51"/>
      <c r="AM20" s="51"/>
      <c r="AN20" s="51"/>
      <c r="AO20" s="51"/>
      <c r="AP20" s="51"/>
      <c r="AQ20" s="51"/>
      <c r="AR20" s="51"/>
      <c r="AS20" s="162">
        <v>1.0</v>
      </c>
      <c r="AT20" s="163">
        <f t="shared" si="8"/>
        <v>0</v>
      </c>
    </row>
    <row r="21" ht="90.0" customHeight="1">
      <c r="A21" s="2"/>
      <c r="B21" s="164"/>
      <c r="C21" s="151"/>
      <c r="D21" s="165" t="s">
        <v>464</v>
      </c>
      <c r="E21" s="524">
        <v>0.85</v>
      </c>
      <c r="F21" s="138">
        <f t="shared" si="3"/>
        <v>0</v>
      </c>
      <c r="G21" s="167">
        <f t="shared" ref="G21:P21" si="17">X21*$U$21</f>
        <v>0</v>
      </c>
      <c r="H21" s="167">
        <f t="shared" si="17"/>
        <v>0</v>
      </c>
      <c r="I21" s="167">
        <f t="shared" si="17"/>
        <v>0</v>
      </c>
      <c r="J21" s="167">
        <f t="shared" si="17"/>
        <v>0</v>
      </c>
      <c r="K21" s="167">
        <f t="shared" si="17"/>
        <v>0</v>
      </c>
      <c r="L21" s="167">
        <f t="shared" si="17"/>
        <v>0</v>
      </c>
      <c r="M21" s="167">
        <f t="shared" si="17"/>
        <v>0</v>
      </c>
      <c r="N21" s="167">
        <f t="shared" si="17"/>
        <v>0</v>
      </c>
      <c r="O21" s="167">
        <f t="shared" si="17"/>
        <v>0</v>
      </c>
      <c r="P21" s="167">
        <f t="shared" si="17"/>
        <v>0</v>
      </c>
      <c r="Q21" s="67">
        <v>1.0</v>
      </c>
      <c r="R21" s="169"/>
      <c r="S21" s="169" t="s">
        <v>431</v>
      </c>
      <c r="T21" s="525" t="s">
        <v>465</v>
      </c>
      <c r="U21" s="167">
        <v>4.0</v>
      </c>
      <c r="V21" s="167" t="s">
        <v>96</v>
      </c>
      <c r="W21" s="526">
        <v>100.0</v>
      </c>
      <c r="X21" s="162"/>
      <c r="Y21" s="170"/>
      <c r="Z21" s="171"/>
      <c r="AA21" s="172"/>
      <c r="AB21" s="171"/>
      <c r="AC21" s="172"/>
      <c r="AD21" s="171"/>
      <c r="AE21" s="172"/>
      <c r="AF21" s="171"/>
      <c r="AG21" s="172"/>
      <c r="AH21" s="392">
        <f t="shared" si="5"/>
        <v>0</v>
      </c>
      <c r="AI21" s="359" t="str">
        <f t="shared" si="6"/>
        <v>No</v>
      </c>
      <c r="AJ21" s="51">
        <v>1.0</v>
      </c>
      <c r="AK21" s="51"/>
      <c r="AL21" s="51"/>
      <c r="AM21" s="51"/>
      <c r="AN21" s="51"/>
      <c r="AO21" s="51"/>
      <c r="AP21" s="51"/>
      <c r="AQ21" s="51"/>
      <c r="AR21" s="51"/>
      <c r="AS21" s="162">
        <v>1.0</v>
      </c>
      <c r="AT21" s="163">
        <f t="shared" si="8"/>
        <v>0</v>
      </c>
    </row>
    <row r="22" ht="90.0" customHeight="1">
      <c r="A22" s="2"/>
      <c r="B22" s="150"/>
      <c r="C22" s="151"/>
      <c r="D22" s="116" t="s">
        <v>466</v>
      </c>
      <c r="E22" s="524">
        <v>1.0</v>
      </c>
      <c r="F22" s="138">
        <f t="shared" si="3"/>
        <v>0</v>
      </c>
      <c r="G22" s="67">
        <f t="shared" ref="G22:P22" si="18">X22*$U$22</f>
        <v>0</v>
      </c>
      <c r="H22" s="67">
        <f t="shared" si="18"/>
        <v>0</v>
      </c>
      <c r="I22" s="67">
        <f t="shared" si="18"/>
        <v>0</v>
      </c>
      <c r="J22" s="67">
        <f t="shared" si="18"/>
        <v>0</v>
      </c>
      <c r="K22" s="67">
        <f t="shared" si="18"/>
        <v>0</v>
      </c>
      <c r="L22" s="67">
        <f t="shared" si="18"/>
        <v>0</v>
      </c>
      <c r="M22" s="67">
        <f t="shared" si="18"/>
        <v>0</v>
      </c>
      <c r="N22" s="67">
        <f t="shared" si="18"/>
        <v>0</v>
      </c>
      <c r="O22" s="67">
        <f t="shared" si="18"/>
        <v>0</v>
      </c>
      <c r="P22" s="67">
        <f t="shared" si="18"/>
        <v>0</v>
      </c>
      <c r="Q22" s="67">
        <v>1.0</v>
      </c>
      <c r="R22" s="155"/>
      <c r="S22" s="155" t="s">
        <v>133</v>
      </c>
      <c r="T22" s="527" t="s">
        <v>467</v>
      </c>
      <c r="U22" s="67">
        <v>3.0</v>
      </c>
      <c r="V22" s="67" t="s">
        <v>96</v>
      </c>
      <c r="W22" s="526">
        <v>100.0</v>
      </c>
      <c r="X22" s="195"/>
      <c r="Y22" s="196"/>
      <c r="Z22" s="51"/>
      <c r="AA22" s="197"/>
      <c r="AB22" s="51"/>
      <c r="AC22" s="197"/>
      <c r="AD22" s="51"/>
      <c r="AE22" s="197"/>
      <c r="AF22" s="51"/>
      <c r="AG22" s="197"/>
      <c r="AH22" s="394">
        <f t="shared" si="5"/>
        <v>0</v>
      </c>
      <c r="AI22" s="390" t="str">
        <f t="shared" si="6"/>
        <v>No</v>
      </c>
      <c r="AJ22" s="171">
        <v>1.0</v>
      </c>
      <c r="AK22" s="171"/>
      <c r="AL22" s="171"/>
      <c r="AM22" s="171"/>
      <c r="AN22" s="171"/>
      <c r="AO22" s="171"/>
      <c r="AP22" s="171"/>
      <c r="AQ22" s="171"/>
      <c r="AR22" s="51"/>
      <c r="AS22" s="162">
        <v>1.0</v>
      </c>
      <c r="AT22" s="163">
        <f t="shared" si="8"/>
        <v>0</v>
      </c>
    </row>
    <row r="23" ht="90.0" customHeight="1">
      <c r="A23" s="2"/>
      <c r="B23" s="164"/>
      <c r="C23" s="151"/>
      <c r="D23" s="165" t="s">
        <v>468</v>
      </c>
      <c r="E23" s="524">
        <v>1.2</v>
      </c>
      <c r="F23" s="138">
        <f t="shared" si="3"/>
        <v>0</v>
      </c>
      <c r="G23" s="167">
        <f t="shared" ref="G23:P23" si="19">X23*$U$23</f>
        <v>0</v>
      </c>
      <c r="H23" s="167">
        <f t="shared" si="19"/>
        <v>0</v>
      </c>
      <c r="I23" s="167">
        <f t="shared" si="19"/>
        <v>0</v>
      </c>
      <c r="J23" s="167">
        <f t="shared" si="19"/>
        <v>0</v>
      </c>
      <c r="K23" s="167">
        <f t="shared" si="19"/>
        <v>0</v>
      </c>
      <c r="L23" s="167">
        <f t="shared" si="19"/>
        <v>0</v>
      </c>
      <c r="M23" s="167">
        <f t="shared" si="19"/>
        <v>0</v>
      </c>
      <c r="N23" s="167">
        <f t="shared" si="19"/>
        <v>0</v>
      </c>
      <c r="O23" s="167">
        <f t="shared" si="19"/>
        <v>0</v>
      </c>
      <c r="P23" s="167">
        <f t="shared" si="19"/>
        <v>0</v>
      </c>
      <c r="Q23" s="67">
        <v>1.0</v>
      </c>
      <c r="R23" s="169"/>
      <c r="S23" s="169" t="s">
        <v>294</v>
      </c>
      <c r="T23" s="525" t="s">
        <v>469</v>
      </c>
      <c r="U23" s="167">
        <v>2.0</v>
      </c>
      <c r="V23" s="167" t="s">
        <v>96</v>
      </c>
      <c r="W23" s="526">
        <v>100.0</v>
      </c>
      <c r="X23" s="162"/>
      <c r="Y23" s="170"/>
      <c r="Z23" s="171"/>
      <c r="AA23" s="172"/>
      <c r="AB23" s="171"/>
      <c r="AC23" s="172"/>
      <c r="AD23" s="171"/>
      <c r="AE23" s="172"/>
      <c r="AF23" s="171"/>
      <c r="AG23" s="172"/>
      <c r="AH23" s="392">
        <f t="shared" si="5"/>
        <v>0</v>
      </c>
      <c r="AI23" s="359" t="str">
        <f t="shared" si="6"/>
        <v>No</v>
      </c>
      <c r="AJ23" s="51">
        <f>U23</f>
        <v>2</v>
      </c>
      <c r="AK23" s="51"/>
      <c r="AL23" s="51"/>
      <c r="AM23" s="51"/>
      <c r="AN23" s="51"/>
      <c r="AO23" s="51"/>
      <c r="AP23" s="51"/>
      <c r="AQ23" s="51"/>
      <c r="AR23" s="51"/>
      <c r="AS23" s="162">
        <v>1.0</v>
      </c>
      <c r="AT23" s="163">
        <f t="shared" si="8"/>
        <v>0</v>
      </c>
    </row>
    <row r="24" ht="90.0" customHeight="1">
      <c r="A24" s="2"/>
      <c r="B24" s="150"/>
      <c r="C24" s="151"/>
      <c r="D24" s="116" t="s">
        <v>470</v>
      </c>
      <c r="E24" s="524">
        <v>2.0</v>
      </c>
      <c r="F24" s="138">
        <f t="shared" si="3"/>
        <v>0</v>
      </c>
      <c r="G24" s="167">
        <f t="shared" ref="G24:P24" si="20">X24*$U$24</f>
        <v>0</v>
      </c>
      <c r="H24" s="167">
        <f t="shared" si="20"/>
        <v>0</v>
      </c>
      <c r="I24" s="167">
        <f t="shared" si="20"/>
        <v>0</v>
      </c>
      <c r="J24" s="167">
        <f t="shared" si="20"/>
        <v>0</v>
      </c>
      <c r="K24" s="167">
        <f t="shared" si="20"/>
        <v>0</v>
      </c>
      <c r="L24" s="167">
        <f t="shared" si="20"/>
        <v>0</v>
      </c>
      <c r="M24" s="167">
        <f t="shared" si="20"/>
        <v>0</v>
      </c>
      <c r="N24" s="167">
        <f t="shared" si="20"/>
        <v>0</v>
      </c>
      <c r="O24" s="167">
        <f t="shared" si="20"/>
        <v>0</v>
      </c>
      <c r="P24" s="167">
        <f t="shared" si="20"/>
        <v>0</v>
      </c>
      <c r="Q24" s="67">
        <v>1.0</v>
      </c>
      <c r="R24" s="155"/>
      <c r="S24" s="155" t="s">
        <v>460</v>
      </c>
      <c r="T24" s="527" t="s">
        <v>471</v>
      </c>
      <c r="U24" s="67">
        <v>5.0</v>
      </c>
      <c r="V24" s="67" t="s">
        <v>96</v>
      </c>
      <c r="W24" s="526">
        <v>110.0</v>
      </c>
      <c r="X24" s="195"/>
      <c r="Y24" s="196"/>
      <c r="Z24" s="51"/>
      <c r="AA24" s="197"/>
      <c r="AB24" s="51"/>
      <c r="AC24" s="197"/>
      <c r="AD24" s="51"/>
      <c r="AE24" s="197"/>
      <c r="AF24" s="51"/>
      <c r="AG24" s="197"/>
      <c r="AH24" s="394">
        <f t="shared" si="5"/>
        <v>0</v>
      </c>
      <c r="AI24" s="390" t="str">
        <f t="shared" si="6"/>
        <v>No</v>
      </c>
      <c r="AJ24" s="51"/>
      <c r="AK24" s="51"/>
      <c r="AL24" s="51"/>
      <c r="AM24" s="51"/>
      <c r="AN24" s="51"/>
      <c r="AO24" s="51"/>
      <c r="AP24" s="51"/>
      <c r="AQ24" s="51"/>
      <c r="AR24" s="51"/>
      <c r="AS24" s="162">
        <v>1.0</v>
      </c>
      <c r="AT24" s="163">
        <f t="shared" si="8"/>
        <v>0</v>
      </c>
    </row>
    <row r="25" ht="90.0" customHeight="1">
      <c r="A25" s="2"/>
      <c r="B25" s="164"/>
      <c r="C25" s="151"/>
      <c r="D25" s="165" t="s">
        <v>472</v>
      </c>
      <c r="E25" s="524">
        <v>3.0</v>
      </c>
      <c r="F25" s="138">
        <f t="shared" si="3"/>
        <v>0</v>
      </c>
      <c r="G25" s="167">
        <f t="shared" ref="G25:P25" si="21">X25*$U$25</f>
        <v>0</v>
      </c>
      <c r="H25" s="167">
        <f t="shared" si="21"/>
        <v>0</v>
      </c>
      <c r="I25" s="167">
        <f t="shared" si="21"/>
        <v>0</v>
      </c>
      <c r="J25" s="167">
        <f t="shared" si="21"/>
        <v>0</v>
      </c>
      <c r="K25" s="167">
        <f t="shared" si="21"/>
        <v>0</v>
      </c>
      <c r="L25" s="167">
        <f t="shared" si="21"/>
        <v>0</v>
      </c>
      <c r="M25" s="167">
        <f t="shared" si="21"/>
        <v>0</v>
      </c>
      <c r="N25" s="167">
        <f t="shared" si="21"/>
        <v>0</v>
      </c>
      <c r="O25" s="167">
        <f t="shared" si="21"/>
        <v>0</v>
      </c>
      <c r="P25" s="167">
        <f t="shared" si="21"/>
        <v>0</v>
      </c>
      <c r="Q25" s="67">
        <v>1.0</v>
      </c>
      <c r="R25" s="169"/>
      <c r="S25" s="169" t="s">
        <v>460</v>
      </c>
      <c r="T25" s="525" t="s">
        <v>473</v>
      </c>
      <c r="U25" s="167">
        <v>3.0</v>
      </c>
      <c r="V25" s="528" t="s">
        <v>474</v>
      </c>
      <c r="W25" s="526">
        <v>140.0</v>
      </c>
      <c r="X25" s="162"/>
      <c r="Y25" s="170"/>
      <c r="Z25" s="171"/>
      <c r="AA25" s="172"/>
      <c r="AB25" s="171"/>
      <c r="AC25" s="172"/>
      <c r="AD25" s="171"/>
      <c r="AE25" s="172"/>
      <c r="AF25" s="171"/>
      <c r="AG25" s="172"/>
      <c r="AH25" s="392">
        <f t="shared" si="5"/>
        <v>0</v>
      </c>
      <c r="AI25" s="359" t="str">
        <f t="shared" si="6"/>
        <v>No</v>
      </c>
      <c r="AJ25" s="51">
        <f t="shared" ref="AJ25:AJ26" si="23">U25</f>
        <v>3</v>
      </c>
      <c r="AK25" s="51"/>
      <c r="AL25" s="51"/>
      <c r="AM25" s="51"/>
      <c r="AN25" s="51"/>
      <c r="AO25" s="51"/>
      <c r="AP25" s="51"/>
      <c r="AQ25" s="51"/>
      <c r="AR25" s="51"/>
      <c r="AS25" s="162">
        <v>1.0</v>
      </c>
      <c r="AT25" s="163">
        <f t="shared" si="8"/>
        <v>0</v>
      </c>
    </row>
    <row r="26" ht="90.0" customHeight="1">
      <c r="A26" s="2"/>
      <c r="B26" s="150"/>
      <c r="C26" s="151"/>
      <c r="D26" s="116" t="s">
        <v>475</v>
      </c>
      <c r="E26" s="524">
        <v>2.35</v>
      </c>
      <c r="F26" s="138">
        <f t="shared" si="3"/>
        <v>0</v>
      </c>
      <c r="G26" s="67">
        <f t="shared" ref="G26:P26" si="22">X26*$U$26</f>
        <v>0</v>
      </c>
      <c r="H26" s="67">
        <f t="shared" si="22"/>
        <v>0</v>
      </c>
      <c r="I26" s="67">
        <f t="shared" si="22"/>
        <v>0</v>
      </c>
      <c r="J26" s="67">
        <f t="shared" si="22"/>
        <v>0</v>
      </c>
      <c r="K26" s="67">
        <f t="shared" si="22"/>
        <v>0</v>
      </c>
      <c r="L26" s="67">
        <f t="shared" si="22"/>
        <v>0</v>
      </c>
      <c r="M26" s="67">
        <f t="shared" si="22"/>
        <v>0</v>
      </c>
      <c r="N26" s="67">
        <f t="shared" si="22"/>
        <v>0</v>
      </c>
      <c r="O26" s="67">
        <f t="shared" si="22"/>
        <v>0</v>
      </c>
      <c r="P26" s="67">
        <f t="shared" si="22"/>
        <v>0</v>
      </c>
      <c r="Q26" s="67">
        <v>1.0</v>
      </c>
      <c r="R26" s="155"/>
      <c r="S26" s="155" t="s">
        <v>294</v>
      </c>
      <c r="T26" s="527" t="s">
        <v>476</v>
      </c>
      <c r="U26" s="67">
        <v>2.0</v>
      </c>
      <c r="V26" s="151" t="s">
        <v>474</v>
      </c>
      <c r="W26" s="526">
        <v>120.0</v>
      </c>
      <c r="X26" s="195"/>
      <c r="Y26" s="196"/>
      <c r="Z26" s="51"/>
      <c r="AA26" s="197"/>
      <c r="AB26" s="51"/>
      <c r="AC26" s="197"/>
      <c r="AD26" s="51"/>
      <c r="AE26" s="197"/>
      <c r="AF26" s="51"/>
      <c r="AG26" s="197"/>
      <c r="AH26" s="394">
        <f t="shared" si="5"/>
        <v>0</v>
      </c>
      <c r="AI26" s="390" t="str">
        <f t="shared" si="6"/>
        <v>No</v>
      </c>
      <c r="AJ26" s="51">
        <f t="shared" si="23"/>
        <v>2</v>
      </c>
      <c r="AK26" s="51"/>
      <c r="AL26" s="51"/>
      <c r="AM26" s="51"/>
      <c r="AN26" s="51"/>
      <c r="AO26" s="51"/>
      <c r="AP26" s="51"/>
      <c r="AQ26" s="51"/>
      <c r="AR26" s="51"/>
      <c r="AS26" s="162">
        <v>1.0</v>
      </c>
      <c r="AT26" s="163">
        <f t="shared" si="8"/>
        <v>0</v>
      </c>
    </row>
    <row r="27" ht="90.0" customHeight="1">
      <c r="A27" s="2"/>
      <c r="B27" s="164"/>
      <c r="C27" s="151"/>
      <c r="D27" s="165" t="s">
        <v>477</v>
      </c>
      <c r="E27" s="524">
        <v>2.3</v>
      </c>
      <c r="F27" s="138">
        <f t="shared" si="3"/>
        <v>0</v>
      </c>
      <c r="G27" s="167">
        <f t="shared" ref="G27:P27" si="24">X27*$U$27</f>
        <v>0</v>
      </c>
      <c r="H27" s="167">
        <f t="shared" si="24"/>
        <v>0</v>
      </c>
      <c r="I27" s="167">
        <f t="shared" si="24"/>
        <v>0</v>
      </c>
      <c r="J27" s="167">
        <f t="shared" si="24"/>
        <v>0</v>
      </c>
      <c r="K27" s="167">
        <f t="shared" si="24"/>
        <v>0</v>
      </c>
      <c r="L27" s="167">
        <f t="shared" si="24"/>
        <v>0</v>
      </c>
      <c r="M27" s="167">
        <f t="shared" si="24"/>
        <v>0</v>
      </c>
      <c r="N27" s="167">
        <f t="shared" si="24"/>
        <v>0</v>
      </c>
      <c r="O27" s="167">
        <f t="shared" si="24"/>
        <v>0</v>
      </c>
      <c r="P27" s="167">
        <f t="shared" si="24"/>
        <v>0</v>
      </c>
      <c r="Q27" s="67">
        <v>1.0</v>
      </c>
      <c r="R27" s="169"/>
      <c r="S27" s="169" t="s">
        <v>220</v>
      </c>
      <c r="T27" s="525" t="s">
        <v>478</v>
      </c>
      <c r="U27" s="167">
        <v>1.0</v>
      </c>
      <c r="V27" s="528" t="s">
        <v>474</v>
      </c>
      <c r="W27" s="526">
        <v>115.0</v>
      </c>
      <c r="X27" s="162"/>
      <c r="Y27" s="170"/>
      <c r="Z27" s="171"/>
      <c r="AA27" s="172"/>
      <c r="AB27" s="171"/>
      <c r="AC27" s="172"/>
      <c r="AD27" s="171"/>
      <c r="AE27" s="172"/>
      <c r="AF27" s="171"/>
      <c r="AG27" s="172"/>
      <c r="AH27" s="392">
        <f t="shared" si="5"/>
        <v>0</v>
      </c>
      <c r="AI27" s="359" t="str">
        <f t="shared" si="6"/>
        <v>No</v>
      </c>
      <c r="AJ27" s="51">
        <v>1.0</v>
      </c>
      <c r="AK27" s="51"/>
      <c r="AL27" s="51"/>
      <c r="AM27" s="51"/>
      <c r="AN27" s="51"/>
      <c r="AO27" s="51"/>
      <c r="AP27" s="51"/>
      <c r="AQ27" s="51"/>
      <c r="AR27" s="51"/>
      <c r="AS27" s="162">
        <v>1.0</v>
      </c>
      <c r="AT27" s="163">
        <f t="shared" si="8"/>
        <v>0</v>
      </c>
    </row>
    <row r="28" ht="90.0" customHeight="1">
      <c r="A28" s="2"/>
      <c r="B28" s="150"/>
      <c r="C28" s="151"/>
      <c r="D28" s="116" t="s">
        <v>479</v>
      </c>
      <c r="E28" s="524">
        <v>1.4</v>
      </c>
      <c r="F28" s="138">
        <f t="shared" si="3"/>
        <v>0</v>
      </c>
      <c r="G28" s="67">
        <f t="shared" ref="G28:P28" si="25">X28*$U$28</f>
        <v>0</v>
      </c>
      <c r="H28" s="67">
        <f t="shared" si="25"/>
        <v>0</v>
      </c>
      <c r="I28" s="67">
        <f t="shared" si="25"/>
        <v>0</v>
      </c>
      <c r="J28" s="67">
        <f t="shared" si="25"/>
        <v>0</v>
      </c>
      <c r="K28" s="67">
        <f t="shared" si="25"/>
        <v>0</v>
      </c>
      <c r="L28" s="67">
        <f t="shared" si="25"/>
        <v>0</v>
      </c>
      <c r="M28" s="67">
        <f t="shared" si="25"/>
        <v>0</v>
      </c>
      <c r="N28" s="67">
        <f t="shared" si="25"/>
        <v>0</v>
      </c>
      <c r="O28" s="67">
        <f t="shared" si="25"/>
        <v>0</v>
      </c>
      <c r="P28" s="67">
        <f t="shared" si="25"/>
        <v>0</v>
      </c>
      <c r="Q28" s="67">
        <v>1.0</v>
      </c>
      <c r="R28" s="155"/>
      <c r="S28" s="155" t="s">
        <v>220</v>
      </c>
      <c r="T28" s="527" t="s">
        <v>480</v>
      </c>
      <c r="U28" s="67">
        <v>1.0</v>
      </c>
      <c r="V28" s="151" t="s">
        <v>474</v>
      </c>
      <c r="W28" s="526">
        <v>100.0</v>
      </c>
      <c r="X28" s="195"/>
      <c r="Y28" s="196"/>
      <c r="Z28" s="51"/>
      <c r="AA28" s="197"/>
      <c r="AB28" s="51"/>
      <c r="AC28" s="197"/>
      <c r="AD28" s="51"/>
      <c r="AE28" s="197"/>
      <c r="AF28" s="51"/>
      <c r="AG28" s="197"/>
      <c r="AH28" s="394">
        <f t="shared" si="5"/>
        <v>0</v>
      </c>
      <c r="AI28" s="390" t="str">
        <f t="shared" si="6"/>
        <v>No</v>
      </c>
      <c r="AJ28" s="51"/>
      <c r="AK28" s="51"/>
      <c r="AL28" s="51"/>
      <c r="AM28" s="51"/>
      <c r="AN28" s="51"/>
      <c r="AO28" s="51"/>
      <c r="AP28" s="51"/>
      <c r="AQ28" s="51"/>
      <c r="AR28" s="51"/>
      <c r="AS28" s="162">
        <v>1.0</v>
      </c>
      <c r="AT28" s="163">
        <f t="shared" si="8"/>
        <v>0</v>
      </c>
    </row>
    <row r="29" ht="90.0" customHeight="1">
      <c r="A29" s="2"/>
      <c r="B29" s="164"/>
      <c r="C29" s="151"/>
      <c r="D29" s="165" t="s">
        <v>481</v>
      </c>
      <c r="E29" s="524">
        <v>1.7</v>
      </c>
      <c r="F29" s="138">
        <f t="shared" si="3"/>
        <v>0</v>
      </c>
      <c r="G29" s="167">
        <f t="shared" ref="G29:P29" si="26">X29*$U$29</f>
        <v>0</v>
      </c>
      <c r="H29" s="167">
        <f t="shared" si="26"/>
        <v>0</v>
      </c>
      <c r="I29" s="167">
        <f t="shared" si="26"/>
        <v>0</v>
      </c>
      <c r="J29" s="167">
        <f t="shared" si="26"/>
        <v>0</v>
      </c>
      <c r="K29" s="167">
        <f t="shared" si="26"/>
        <v>0</v>
      </c>
      <c r="L29" s="167">
        <f t="shared" si="26"/>
        <v>0</v>
      </c>
      <c r="M29" s="167">
        <f t="shared" si="26"/>
        <v>0</v>
      </c>
      <c r="N29" s="167">
        <f t="shared" si="26"/>
        <v>0</v>
      </c>
      <c r="O29" s="167">
        <f t="shared" si="26"/>
        <v>0</v>
      </c>
      <c r="P29" s="167">
        <f t="shared" si="26"/>
        <v>0</v>
      </c>
      <c r="Q29" s="67">
        <v>1.0</v>
      </c>
      <c r="R29" s="169"/>
      <c r="S29" s="169" t="s">
        <v>220</v>
      </c>
      <c r="T29" s="525" t="s">
        <v>482</v>
      </c>
      <c r="U29" s="167">
        <v>1.0</v>
      </c>
      <c r="V29" s="528" t="s">
        <v>474</v>
      </c>
      <c r="W29" s="526">
        <v>100.0</v>
      </c>
      <c r="X29" s="162"/>
      <c r="Y29" s="170"/>
      <c r="Z29" s="171"/>
      <c r="AA29" s="172"/>
      <c r="AB29" s="171"/>
      <c r="AC29" s="172"/>
      <c r="AD29" s="171"/>
      <c r="AE29" s="172"/>
      <c r="AF29" s="171"/>
      <c r="AG29" s="172"/>
      <c r="AH29" s="392">
        <f t="shared" si="5"/>
        <v>0</v>
      </c>
      <c r="AI29" s="359" t="str">
        <f t="shared" si="6"/>
        <v>No</v>
      </c>
      <c r="AJ29" s="51"/>
      <c r="AK29" s="51"/>
      <c r="AL29" s="51"/>
      <c r="AM29" s="51"/>
      <c r="AN29" s="51"/>
      <c r="AO29" s="51"/>
      <c r="AP29" s="51"/>
      <c r="AQ29" s="51"/>
      <c r="AR29" s="51"/>
      <c r="AS29" s="162">
        <v>1.0</v>
      </c>
      <c r="AT29" s="163">
        <f t="shared" si="8"/>
        <v>0</v>
      </c>
    </row>
    <row r="30" ht="90.0" customHeight="1">
      <c r="A30" s="2"/>
      <c r="B30" s="150"/>
      <c r="C30" s="151"/>
      <c r="D30" s="116" t="s">
        <v>483</v>
      </c>
      <c r="E30" s="524">
        <v>2.7</v>
      </c>
      <c r="F30" s="138">
        <f t="shared" si="3"/>
        <v>0</v>
      </c>
      <c r="G30" s="67">
        <f t="shared" ref="G30:P30" si="27">X30*$U$30</f>
        <v>0</v>
      </c>
      <c r="H30" s="67">
        <f t="shared" si="27"/>
        <v>0</v>
      </c>
      <c r="I30" s="67">
        <f t="shared" si="27"/>
        <v>0</v>
      </c>
      <c r="J30" s="67">
        <f t="shared" si="27"/>
        <v>0</v>
      </c>
      <c r="K30" s="67">
        <f t="shared" si="27"/>
        <v>0</v>
      </c>
      <c r="L30" s="67">
        <f t="shared" si="27"/>
        <v>0</v>
      </c>
      <c r="M30" s="67">
        <f t="shared" si="27"/>
        <v>0</v>
      </c>
      <c r="N30" s="67">
        <f t="shared" si="27"/>
        <v>0</v>
      </c>
      <c r="O30" s="67">
        <f t="shared" si="27"/>
        <v>0</v>
      </c>
      <c r="P30" s="67">
        <f t="shared" si="27"/>
        <v>0</v>
      </c>
      <c r="Q30" s="67">
        <v>1.0</v>
      </c>
      <c r="R30" s="155"/>
      <c r="S30" s="155" t="s">
        <v>220</v>
      </c>
      <c r="T30" s="527" t="s">
        <v>484</v>
      </c>
      <c r="U30" s="67">
        <v>1.0</v>
      </c>
      <c r="V30" s="151" t="s">
        <v>474</v>
      </c>
      <c r="W30" s="526">
        <v>130.0</v>
      </c>
      <c r="X30" s="195"/>
      <c r="Y30" s="196"/>
      <c r="Z30" s="51"/>
      <c r="AA30" s="197"/>
      <c r="AB30" s="51"/>
      <c r="AC30" s="197"/>
      <c r="AD30" s="51"/>
      <c r="AE30" s="197"/>
      <c r="AF30" s="51"/>
      <c r="AG30" s="197"/>
      <c r="AH30" s="394">
        <f t="shared" si="5"/>
        <v>0</v>
      </c>
      <c r="AI30" s="390" t="str">
        <f t="shared" si="6"/>
        <v>No</v>
      </c>
      <c r="AJ30" s="51"/>
      <c r="AK30" s="51"/>
      <c r="AL30" s="51"/>
      <c r="AM30" s="51"/>
      <c r="AN30" s="51"/>
      <c r="AO30" s="51"/>
      <c r="AP30" s="51"/>
      <c r="AQ30" s="51"/>
      <c r="AR30" s="51"/>
      <c r="AS30" s="162">
        <v>1.0</v>
      </c>
      <c r="AT30" s="163">
        <f t="shared" si="8"/>
        <v>0</v>
      </c>
    </row>
    <row r="31" ht="90.0" customHeight="1">
      <c r="A31" s="2"/>
      <c r="B31" s="164"/>
      <c r="C31" s="151"/>
      <c r="D31" s="165" t="s">
        <v>485</v>
      </c>
      <c r="E31" s="524">
        <v>1.35</v>
      </c>
      <c r="F31" s="138">
        <f t="shared" si="3"/>
        <v>0</v>
      </c>
      <c r="G31" s="67">
        <f t="shared" ref="G31:P31" si="28">X31*$U$31</f>
        <v>0</v>
      </c>
      <c r="H31" s="67">
        <f t="shared" si="28"/>
        <v>0</v>
      </c>
      <c r="I31" s="67">
        <f t="shared" si="28"/>
        <v>0</v>
      </c>
      <c r="J31" s="67">
        <f t="shared" si="28"/>
        <v>0</v>
      </c>
      <c r="K31" s="67">
        <f t="shared" si="28"/>
        <v>0</v>
      </c>
      <c r="L31" s="67">
        <f t="shared" si="28"/>
        <v>0</v>
      </c>
      <c r="M31" s="67">
        <f t="shared" si="28"/>
        <v>0</v>
      </c>
      <c r="N31" s="67">
        <f t="shared" si="28"/>
        <v>0</v>
      </c>
      <c r="O31" s="67">
        <f t="shared" si="28"/>
        <v>0</v>
      </c>
      <c r="P31" s="67">
        <f t="shared" si="28"/>
        <v>0</v>
      </c>
      <c r="Q31" s="67">
        <v>1.0</v>
      </c>
      <c r="R31" s="169"/>
      <c r="S31" s="169" t="s">
        <v>220</v>
      </c>
      <c r="T31" s="525" t="s">
        <v>486</v>
      </c>
      <c r="U31" s="167">
        <v>1.0</v>
      </c>
      <c r="V31" s="528" t="s">
        <v>474</v>
      </c>
      <c r="W31" s="526">
        <v>100.0</v>
      </c>
      <c r="X31" s="162"/>
      <c r="Y31" s="170"/>
      <c r="Z31" s="171"/>
      <c r="AA31" s="172"/>
      <c r="AB31" s="171"/>
      <c r="AC31" s="172"/>
      <c r="AD31" s="171"/>
      <c r="AE31" s="172"/>
      <c r="AF31" s="171"/>
      <c r="AG31" s="172"/>
      <c r="AH31" s="529">
        <f t="shared" si="5"/>
        <v>0</v>
      </c>
      <c r="AI31" s="359" t="str">
        <f t="shared" si="6"/>
        <v>No</v>
      </c>
      <c r="AJ31" s="51"/>
      <c r="AK31" s="51"/>
      <c r="AL31" s="51"/>
      <c r="AM31" s="51"/>
      <c r="AN31" s="51"/>
      <c r="AO31" s="51"/>
      <c r="AP31" s="51"/>
      <c r="AQ31" s="51"/>
      <c r="AR31" s="51"/>
      <c r="AS31" s="162">
        <v>1.0</v>
      </c>
      <c r="AT31" s="163">
        <f t="shared" si="8"/>
        <v>0</v>
      </c>
    </row>
    <row r="32" ht="90.0" customHeight="1">
      <c r="A32" s="2"/>
      <c r="B32" s="150"/>
      <c r="C32" s="151"/>
      <c r="D32" s="116" t="s">
        <v>487</v>
      </c>
      <c r="E32" s="524">
        <v>1.45</v>
      </c>
      <c r="F32" s="138">
        <f t="shared" si="3"/>
        <v>0</v>
      </c>
      <c r="G32" s="67">
        <f t="shared" ref="G32:P32" si="29">X32*$U$32</f>
        <v>0</v>
      </c>
      <c r="H32" s="67">
        <f t="shared" si="29"/>
        <v>0</v>
      </c>
      <c r="I32" s="67">
        <f t="shared" si="29"/>
        <v>0</v>
      </c>
      <c r="J32" s="67">
        <f t="shared" si="29"/>
        <v>0</v>
      </c>
      <c r="K32" s="67">
        <f t="shared" si="29"/>
        <v>0</v>
      </c>
      <c r="L32" s="67">
        <f t="shared" si="29"/>
        <v>0</v>
      </c>
      <c r="M32" s="67">
        <f t="shared" si="29"/>
        <v>0</v>
      </c>
      <c r="N32" s="67">
        <f t="shared" si="29"/>
        <v>0</v>
      </c>
      <c r="O32" s="67">
        <f t="shared" si="29"/>
        <v>0</v>
      </c>
      <c r="P32" s="67">
        <f t="shared" si="29"/>
        <v>0</v>
      </c>
      <c r="Q32" s="67">
        <v>1.0</v>
      </c>
      <c r="R32" s="155"/>
      <c r="S32" s="155" t="s">
        <v>133</v>
      </c>
      <c r="T32" s="527" t="s">
        <v>488</v>
      </c>
      <c r="U32" s="67">
        <v>2.0</v>
      </c>
      <c r="V32" s="151" t="s">
        <v>474</v>
      </c>
      <c r="W32" s="526">
        <v>100.0</v>
      </c>
      <c r="X32" s="197"/>
      <c r="Y32" s="530"/>
      <c r="Z32" s="197"/>
      <c r="AA32" s="197"/>
      <c r="AB32" s="432"/>
      <c r="AC32" s="432"/>
      <c r="AD32" s="432"/>
      <c r="AE32" s="197"/>
      <c r="AF32" s="432"/>
      <c r="AG32" s="432"/>
      <c r="AH32" s="394">
        <f t="shared" si="5"/>
        <v>0</v>
      </c>
      <c r="AI32" s="390" t="str">
        <f t="shared" si="6"/>
        <v>No</v>
      </c>
      <c r="AJ32" s="51"/>
      <c r="AK32" s="51"/>
      <c r="AL32" s="51"/>
      <c r="AM32" s="51"/>
      <c r="AN32" s="51"/>
      <c r="AO32" s="51"/>
      <c r="AP32" s="51"/>
      <c r="AQ32" s="51"/>
      <c r="AR32" s="51"/>
      <c r="AS32" s="162">
        <v>1.0</v>
      </c>
      <c r="AT32" s="163">
        <f t="shared" si="8"/>
        <v>0</v>
      </c>
    </row>
    <row r="33" ht="90.0" customHeight="1">
      <c r="A33" s="2"/>
      <c r="B33" s="164"/>
      <c r="C33" s="151"/>
      <c r="D33" s="165" t="s">
        <v>489</v>
      </c>
      <c r="E33" s="524">
        <v>1.55</v>
      </c>
      <c r="F33" s="138">
        <f t="shared" si="3"/>
        <v>0</v>
      </c>
      <c r="G33" s="67">
        <f t="shared" ref="G33:P33" si="30">X33*$U$33</f>
        <v>0</v>
      </c>
      <c r="H33" s="67">
        <f t="shared" si="30"/>
        <v>0</v>
      </c>
      <c r="I33" s="67">
        <f t="shared" si="30"/>
        <v>0</v>
      </c>
      <c r="J33" s="67">
        <f t="shared" si="30"/>
        <v>0</v>
      </c>
      <c r="K33" s="67">
        <f t="shared" si="30"/>
        <v>0</v>
      </c>
      <c r="L33" s="67">
        <f t="shared" si="30"/>
        <v>0</v>
      </c>
      <c r="M33" s="67">
        <f t="shared" si="30"/>
        <v>0</v>
      </c>
      <c r="N33" s="67">
        <f t="shared" si="30"/>
        <v>0</v>
      </c>
      <c r="O33" s="67">
        <f t="shared" si="30"/>
        <v>0</v>
      </c>
      <c r="P33" s="67">
        <f t="shared" si="30"/>
        <v>0</v>
      </c>
      <c r="Q33" s="67">
        <v>1.0</v>
      </c>
      <c r="R33" s="169"/>
      <c r="S33" s="169" t="s">
        <v>294</v>
      </c>
      <c r="T33" s="525" t="s">
        <v>490</v>
      </c>
      <c r="U33" s="167">
        <v>2.0</v>
      </c>
      <c r="V33" s="528" t="s">
        <v>474</v>
      </c>
      <c r="W33" s="526">
        <v>100.0</v>
      </c>
      <c r="X33" s="172"/>
      <c r="Y33" s="531"/>
      <c r="Z33" s="172"/>
      <c r="AA33" s="172"/>
      <c r="AB33" s="172"/>
      <c r="AC33" s="163"/>
      <c r="AD33" s="163"/>
      <c r="AE33" s="163"/>
      <c r="AF33" s="163"/>
      <c r="AG33" s="163"/>
      <c r="AH33" s="392">
        <f t="shared" si="5"/>
        <v>0</v>
      </c>
      <c r="AI33" s="359" t="str">
        <f t="shared" si="6"/>
        <v>No</v>
      </c>
      <c r="AJ33" s="51"/>
      <c r="AK33" s="51"/>
      <c r="AL33" s="51"/>
      <c r="AM33" s="51"/>
      <c r="AN33" s="51"/>
      <c r="AO33" s="51"/>
      <c r="AP33" s="51"/>
      <c r="AQ33" s="51"/>
      <c r="AR33" s="51"/>
      <c r="AS33" s="162">
        <v>1.0</v>
      </c>
      <c r="AT33" s="163">
        <f t="shared" si="8"/>
        <v>0</v>
      </c>
    </row>
    <row r="34" ht="90.0" customHeight="1">
      <c r="A34" s="2"/>
      <c r="B34" s="150"/>
      <c r="C34" s="151"/>
      <c r="D34" s="116" t="s">
        <v>491</v>
      </c>
      <c r="E34" s="524">
        <v>1.6</v>
      </c>
      <c r="F34" s="138">
        <f t="shared" si="3"/>
        <v>0</v>
      </c>
      <c r="G34" s="67">
        <f t="shared" ref="G34:P34" si="31">X34*$U$34</f>
        <v>0</v>
      </c>
      <c r="H34" s="67">
        <f t="shared" si="31"/>
        <v>0</v>
      </c>
      <c r="I34" s="67">
        <f t="shared" si="31"/>
        <v>0</v>
      </c>
      <c r="J34" s="67">
        <f t="shared" si="31"/>
        <v>0</v>
      </c>
      <c r="K34" s="67">
        <f t="shared" si="31"/>
        <v>0</v>
      </c>
      <c r="L34" s="67">
        <f t="shared" si="31"/>
        <v>0</v>
      </c>
      <c r="M34" s="67">
        <f t="shared" si="31"/>
        <v>0</v>
      </c>
      <c r="N34" s="67">
        <f t="shared" si="31"/>
        <v>0</v>
      </c>
      <c r="O34" s="67">
        <f t="shared" si="31"/>
        <v>0</v>
      </c>
      <c r="P34" s="67">
        <f t="shared" si="31"/>
        <v>0</v>
      </c>
      <c r="Q34" s="67">
        <v>1.0</v>
      </c>
      <c r="R34" s="155"/>
      <c r="S34" s="155" t="s">
        <v>294</v>
      </c>
      <c r="T34" s="527" t="s">
        <v>492</v>
      </c>
      <c r="U34" s="67">
        <v>2.0</v>
      </c>
      <c r="V34" s="151" t="s">
        <v>474</v>
      </c>
      <c r="W34" s="526">
        <v>100.0</v>
      </c>
      <c r="X34" s="197"/>
      <c r="Y34" s="530"/>
      <c r="Z34" s="197"/>
      <c r="AA34" s="197"/>
      <c r="AB34" s="197"/>
      <c r="AC34" s="197"/>
      <c r="AD34" s="432"/>
      <c r="AE34" s="432"/>
      <c r="AF34" s="432"/>
      <c r="AG34" s="432"/>
      <c r="AH34" s="394">
        <f t="shared" si="5"/>
        <v>0</v>
      </c>
      <c r="AI34" s="390" t="str">
        <f t="shared" si="6"/>
        <v>No</v>
      </c>
      <c r="AJ34" s="51"/>
      <c r="AK34" s="51"/>
      <c r="AL34" s="51"/>
      <c r="AM34" s="51"/>
      <c r="AN34" s="51"/>
      <c r="AO34" s="51"/>
      <c r="AP34" s="51"/>
      <c r="AQ34" s="51"/>
      <c r="AR34" s="51"/>
      <c r="AS34" s="162">
        <v>1.0</v>
      </c>
      <c r="AT34" s="163">
        <f t="shared" si="8"/>
        <v>0</v>
      </c>
    </row>
    <row r="35" ht="90.0" customHeight="1">
      <c r="A35" s="2"/>
      <c r="B35" s="164"/>
      <c r="C35" s="151"/>
      <c r="D35" s="165" t="s">
        <v>493</v>
      </c>
      <c r="E35" s="524">
        <v>1.9</v>
      </c>
      <c r="F35" s="138">
        <f t="shared" si="3"/>
        <v>0</v>
      </c>
      <c r="G35" s="67">
        <f t="shared" ref="G35:P35" si="32">X35*$U$35</f>
        <v>0</v>
      </c>
      <c r="H35" s="67">
        <f t="shared" si="32"/>
        <v>0</v>
      </c>
      <c r="I35" s="67">
        <f t="shared" si="32"/>
        <v>0</v>
      </c>
      <c r="J35" s="67">
        <f t="shared" si="32"/>
        <v>0</v>
      </c>
      <c r="K35" s="67">
        <f t="shared" si="32"/>
        <v>0</v>
      </c>
      <c r="L35" s="67">
        <f t="shared" si="32"/>
        <v>0</v>
      </c>
      <c r="M35" s="67">
        <f t="shared" si="32"/>
        <v>0</v>
      </c>
      <c r="N35" s="67">
        <f t="shared" si="32"/>
        <v>0</v>
      </c>
      <c r="O35" s="67">
        <f t="shared" si="32"/>
        <v>0</v>
      </c>
      <c r="P35" s="67">
        <f t="shared" si="32"/>
        <v>0</v>
      </c>
      <c r="Q35" s="67">
        <v>1.0</v>
      </c>
      <c r="R35" s="169"/>
      <c r="S35" s="169" t="s">
        <v>133</v>
      </c>
      <c r="T35" s="525" t="s">
        <v>494</v>
      </c>
      <c r="U35" s="167">
        <v>2.0</v>
      </c>
      <c r="V35" s="528" t="s">
        <v>474</v>
      </c>
      <c r="W35" s="526">
        <v>110.0</v>
      </c>
      <c r="X35" s="172"/>
      <c r="Y35" s="531"/>
      <c r="Z35" s="172"/>
      <c r="AA35" s="172"/>
      <c r="AB35" s="172"/>
      <c r="AC35" s="172"/>
      <c r="AD35" s="172"/>
      <c r="AE35" s="163"/>
      <c r="AF35" s="163"/>
      <c r="AG35" s="163"/>
      <c r="AH35" s="392">
        <f t="shared" si="5"/>
        <v>0</v>
      </c>
      <c r="AI35" s="359" t="str">
        <f t="shared" si="6"/>
        <v>No</v>
      </c>
      <c r="AJ35" s="51"/>
      <c r="AK35" s="51"/>
      <c r="AL35" s="51"/>
      <c r="AM35" s="51"/>
      <c r="AN35" s="51"/>
      <c r="AO35" s="51"/>
      <c r="AP35" s="51"/>
      <c r="AQ35" s="51"/>
      <c r="AR35" s="51"/>
      <c r="AS35" s="162">
        <v>1.0</v>
      </c>
      <c r="AT35" s="163">
        <f t="shared" si="8"/>
        <v>0</v>
      </c>
    </row>
    <row r="36" ht="90.0" customHeight="1">
      <c r="A36" s="2"/>
      <c r="B36" s="150"/>
      <c r="C36" s="151"/>
      <c r="D36" s="116" t="s">
        <v>495</v>
      </c>
      <c r="E36" s="524">
        <v>2.6</v>
      </c>
      <c r="F36" s="138">
        <f t="shared" si="3"/>
        <v>0</v>
      </c>
      <c r="G36" s="67">
        <f t="shared" ref="G36:P36" si="33">X36*$U$36</f>
        <v>0</v>
      </c>
      <c r="H36" s="67">
        <f t="shared" si="33"/>
        <v>0</v>
      </c>
      <c r="I36" s="67">
        <f t="shared" si="33"/>
        <v>0</v>
      </c>
      <c r="J36" s="67">
        <f t="shared" si="33"/>
        <v>0</v>
      </c>
      <c r="K36" s="67">
        <f t="shared" si="33"/>
        <v>0</v>
      </c>
      <c r="L36" s="67">
        <f t="shared" si="33"/>
        <v>0</v>
      </c>
      <c r="M36" s="67">
        <f t="shared" si="33"/>
        <v>0</v>
      </c>
      <c r="N36" s="67">
        <f t="shared" si="33"/>
        <v>0</v>
      </c>
      <c r="O36" s="67">
        <f t="shared" si="33"/>
        <v>0</v>
      </c>
      <c r="P36" s="67">
        <f t="shared" si="33"/>
        <v>0</v>
      </c>
      <c r="Q36" s="67">
        <v>1.0</v>
      </c>
      <c r="R36" s="155"/>
      <c r="S36" s="155" t="s">
        <v>294</v>
      </c>
      <c r="T36" s="527" t="s">
        <v>496</v>
      </c>
      <c r="U36" s="67">
        <v>2.0</v>
      </c>
      <c r="V36" s="151" t="s">
        <v>474</v>
      </c>
      <c r="W36" s="526">
        <v>135.0</v>
      </c>
      <c r="X36" s="197"/>
      <c r="Y36" s="530"/>
      <c r="Z36" s="197"/>
      <c r="AA36" s="432"/>
      <c r="AB36" s="432"/>
      <c r="AC36" s="432"/>
      <c r="AD36" s="432"/>
      <c r="AE36" s="432"/>
      <c r="AF36" s="432"/>
      <c r="AG36" s="432"/>
      <c r="AH36" s="394">
        <f t="shared" si="5"/>
        <v>0</v>
      </c>
      <c r="AI36" s="390" t="str">
        <f t="shared" si="6"/>
        <v>No</v>
      </c>
      <c r="AJ36" s="51"/>
      <c r="AK36" s="51"/>
      <c r="AL36" s="51"/>
      <c r="AM36" s="51"/>
      <c r="AN36" s="51"/>
      <c r="AO36" s="51"/>
      <c r="AP36" s="51"/>
      <c r="AQ36" s="51"/>
      <c r="AR36" s="51"/>
      <c r="AS36" s="162">
        <v>1.0</v>
      </c>
      <c r="AT36" s="163">
        <f t="shared" si="8"/>
        <v>0</v>
      </c>
    </row>
    <row r="37" ht="90.0" customHeight="1">
      <c r="A37" s="2"/>
      <c r="B37" s="164"/>
      <c r="C37" s="151"/>
      <c r="D37" s="165" t="s">
        <v>497</v>
      </c>
      <c r="E37" s="524">
        <v>1.2</v>
      </c>
      <c r="F37" s="138">
        <f t="shared" si="3"/>
        <v>0</v>
      </c>
      <c r="G37" s="67">
        <f t="shared" ref="G37:P37" si="34">X37*$U$37</f>
        <v>0</v>
      </c>
      <c r="H37" s="67">
        <f t="shared" si="34"/>
        <v>0</v>
      </c>
      <c r="I37" s="67">
        <f t="shared" si="34"/>
        <v>0</v>
      </c>
      <c r="J37" s="67">
        <f t="shared" si="34"/>
        <v>0</v>
      </c>
      <c r="K37" s="67">
        <f t="shared" si="34"/>
        <v>0</v>
      </c>
      <c r="L37" s="67">
        <f t="shared" si="34"/>
        <v>0</v>
      </c>
      <c r="M37" s="67">
        <f t="shared" si="34"/>
        <v>0</v>
      </c>
      <c r="N37" s="67">
        <f t="shared" si="34"/>
        <v>0</v>
      </c>
      <c r="O37" s="67">
        <f t="shared" si="34"/>
        <v>0</v>
      </c>
      <c r="P37" s="67">
        <f t="shared" si="34"/>
        <v>0</v>
      </c>
      <c r="Q37" s="67">
        <v>1.0</v>
      </c>
      <c r="R37" s="169"/>
      <c r="S37" s="169" t="s">
        <v>105</v>
      </c>
      <c r="T37" s="525" t="s">
        <v>498</v>
      </c>
      <c r="U37" s="167">
        <v>6.0</v>
      </c>
      <c r="V37" s="528" t="s">
        <v>474</v>
      </c>
      <c r="W37" s="526">
        <v>100.0</v>
      </c>
      <c r="X37" s="172"/>
      <c r="Y37" s="170"/>
      <c r="Z37" s="172"/>
      <c r="AA37" s="172"/>
      <c r="AB37" s="172"/>
      <c r="AC37" s="172"/>
      <c r="AD37" s="172"/>
      <c r="AE37" s="172"/>
      <c r="AF37" s="172"/>
      <c r="AG37" s="163"/>
      <c r="AH37" s="405">
        <f t="shared" si="5"/>
        <v>0</v>
      </c>
      <c r="AI37" s="405" t="str">
        <f t="shared" si="6"/>
        <v>No</v>
      </c>
      <c r="AJ37" s="51"/>
      <c r="AK37" s="51"/>
      <c r="AL37" s="51"/>
      <c r="AM37" s="51"/>
      <c r="AN37" s="51"/>
      <c r="AO37" s="51"/>
      <c r="AP37" s="51"/>
      <c r="AQ37" s="51"/>
      <c r="AR37" s="51"/>
      <c r="AS37" s="162">
        <v>1.0</v>
      </c>
      <c r="AT37" s="163">
        <f t="shared" si="8"/>
        <v>0</v>
      </c>
    </row>
    <row r="38" ht="90.0" customHeight="1">
      <c r="A38" s="2"/>
      <c r="B38" s="150"/>
      <c r="C38" s="151"/>
      <c r="D38" s="116" t="s">
        <v>499</v>
      </c>
      <c r="E38" s="524">
        <v>1.25</v>
      </c>
      <c r="F38" s="138">
        <f t="shared" si="3"/>
        <v>0</v>
      </c>
      <c r="G38" s="67">
        <f t="shared" ref="G38:P38" si="35">X38*$U$38</f>
        <v>0</v>
      </c>
      <c r="H38" s="67">
        <f t="shared" si="35"/>
        <v>0</v>
      </c>
      <c r="I38" s="67">
        <f t="shared" si="35"/>
        <v>0</v>
      </c>
      <c r="J38" s="67">
        <f t="shared" si="35"/>
        <v>0</v>
      </c>
      <c r="K38" s="67">
        <f t="shared" si="35"/>
        <v>0</v>
      </c>
      <c r="L38" s="67">
        <f t="shared" si="35"/>
        <v>0</v>
      </c>
      <c r="M38" s="67">
        <f t="shared" si="35"/>
        <v>0</v>
      </c>
      <c r="N38" s="67">
        <f t="shared" si="35"/>
        <v>0</v>
      </c>
      <c r="O38" s="67">
        <f t="shared" si="35"/>
        <v>0</v>
      </c>
      <c r="P38" s="67">
        <f t="shared" si="35"/>
        <v>0</v>
      </c>
      <c r="Q38" s="67">
        <v>1.0</v>
      </c>
      <c r="R38" s="155"/>
      <c r="S38" s="155" t="s">
        <v>133</v>
      </c>
      <c r="T38" s="527" t="s">
        <v>500</v>
      </c>
      <c r="U38" s="67">
        <v>3.0</v>
      </c>
      <c r="V38" s="151" t="s">
        <v>474</v>
      </c>
      <c r="W38" s="526">
        <v>100.0</v>
      </c>
      <c r="X38" s="195"/>
      <c r="Y38" s="196"/>
      <c r="Z38" s="51"/>
      <c r="AA38" s="197"/>
      <c r="AB38" s="51"/>
      <c r="AC38" s="197"/>
      <c r="AD38" s="197"/>
      <c r="AE38" s="51"/>
      <c r="AF38" s="197"/>
      <c r="AG38" s="432"/>
      <c r="AH38" s="532">
        <f t="shared" si="5"/>
        <v>0</v>
      </c>
      <c r="AI38" s="533" t="str">
        <f t="shared" si="6"/>
        <v>No</v>
      </c>
      <c r="AJ38" s="51"/>
      <c r="AK38" s="51"/>
      <c r="AL38" s="51"/>
      <c r="AM38" s="51"/>
      <c r="AN38" s="51"/>
      <c r="AO38" s="51"/>
      <c r="AP38" s="51"/>
      <c r="AQ38" s="51"/>
      <c r="AR38" s="51"/>
      <c r="AS38" s="162">
        <v>1.0</v>
      </c>
      <c r="AT38" s="163">
        <f t="shared" si="8"/>
        <v>0</v>
      </c>
    </row>
    <row r="39" ht="90.0" customHeight="1">
      <c r="A39" s="2"/>
      <c r="B39" s="175"/>
      <c r="C39" s="176" t="s">
        <v>501</v>
      </c>
      <c r="D39" s="177" t="s">
        <v>502</v>
      </c>
      <c r="E39" s="534">
        <f>SUM(E12:E38)</f>
        <v>38.8</v>
      </c>
      <c r="F39" s="179">
        <f t="shared" si="3"/>
        <v>0</v>
      </c>
      <c r="G39" s="180">
        <f t="shared" ref="G39:P39" si="36">X39*$U$39</f>
        <v>0</v>
      </c>
      <c r="H39" s="180">
        <f t="shared" si="36"/>
        <v>0</v>
      </c>
      <c r="I39" s="180">
        <f t="shared" si="36"/>
        <v>0</v>
      </c>
      <c r="J39" s="180">
        <f t="shared" si="36"/>
        <v>0</v>
      </c>
      <c r="K39" s="180">
        <f t="shared" si="36"/>
        <v>0</v>
      </c>
      <c r="L39" s="180">
        <f t="shared" si="36"/>
        <v>0</v>
      </c>
      <c r="M39" s="180">
        <f t="shared" si="36"/>
        <v>0</v>
      </c>
      <c r="N39" s="180">
        <f t="shared" si="36"/>
        <v>0</v>
      </c>
      <c r="O39" s="180">
        <f t="shared" si="36"/>
        <v>0</v>
      </c>
      <c r="P39" s="180">
        <f t="shared" si="36"/>
        <v>0</v>
      </c>
      <c r="Q39" s="182">
        <f>SUM(Q12:Q38)</f>
        <v>27</v>
      </c>
      <c r="R39" s="182"/>
      <c r="S39" s="182" t="s">
        <v>503</v>
      </c>
      <c r="T39" s="182"/>
      <c r="U39" s="180">
        <f>SUM(U12:U38)</f>
        <v>109</v>
      </c>
      <c r="V39" s="535" t="s">
        <v>474</v>
      </c>
      <c r="W39" s="536">
        <f>SUM(W12:W38)</f>
        <v>2720</v>
      </c>
      <c r="X39" s="184"/>
      <c r="Y39" s="185"/>
      <c r="Z39" s="186"/>
      <c r="AA39" s="187"/>
      <c r="AB39" s="186"/>
      <c r="AC39" s="187"/>
      <c r="AD39" s="187"/>
      <c r="AE39" s="186"/>
      <c r="AF39" s="187"/>
      <c r="AG39" s="374"/>
      <c r="AH39" s="537">
        <f t="shared" si="5"/>
        <v>0</v>
      </c>
      <c r="AI39" s="537" t="str">
        <f t="shared" si="6"/>
        <v>No</v>
      </c>
      <c r="AJ39" s="51">
        <f>U39</f>
        <v>109</v>
      </c>
      <c r="AK39" s="51"/>
      <c r="AL39" s="51"/>
      <c r="AM39" s="51"/>
      <c r="AN39" s="51"/>
      <c r="AO39" s="51"/>
      <c r="AP39" s="51"/>
      <c r="AQ39" s="51"/>
      <c r="AR39" s="51"/>
      <c r="AS39" s="190">
        <f>SUM(AS12:AS38)</f>
        <v>27</v>
      </c>
      <c r="AT39" s="191">
        <f t="shared" si="8"/>
        <v>0</v>
      </c>
    </row>
    <row r="40" ht="90.0" customHeight="1"/>
    <row r="41" ht="90.0" customHeight="1"/>
    <row r="42" ht="90.0" customHeight="1"/>
    <row r="43" ht="90.0" customHeight="1"/>
    <row r="44" ht="90.0" customHeight="1"/>
    <row r="45" ht="90.0" customHeight="1"/>
    <row r="46" ht="90.0" customHeight="1"/>
    <row r="47" ht="90.0" customHeight="1"/>
    <row r="48" ht="90.0" customHeight="1"/>
    <row r="49" ht="90.0" customHeight="1"/>
    <row r="50" ht="90.0" customHeight="1"/>
    <row r="51" ht="90.0" customHeight="1"/>
    <row r="52" ht="90.0" customHeight="1"/>
    <row r="53" ht="90.0" customHeight="1"/>
    <row r="54" ht="90.0" customHeight="1"/>
    <row r="55" ht="90.0" customHeight="1"/>
    <row r="56" ht="90.0" customHeight="1"/>
    <row r="57" ht="90.0" customHeight="1"/>
    <row r="58" ht="90.0" customHeight="1"/>
    <row r="59" ht="90.0" customHeight="1"/>
    <row r="60" ht="90.0" customHeight="1"/>
    <row r="61" ht="90.0" customHeight="1"/>
    <row r="62" ht="90.0" customHeight="1"/>
    <row r="63" ht="90.0" customHeight="1"/>
    <row r="64" ht="90.0" customHeight="1"/>
    <row r="65" ht="90.0" customHeight="1"/>
    <row r="66" ht="90.0" customHeight="1"/>
    <row r="67" ht="90.0" customHeight="1"/>
    <row r="68" ht="90.0" customHeight="1"/>
    <row r="69" ht="90.0" customHeight="1"/>
    <row r="70" ht="90.0" customHeight="1"/>
    <row r="71" ht="90.0" customHeight="1"/>
    <row r="72" ht="90.0" customHeight="1"/>
    <row r="73" ht="90.0" customHeight="1"/>
    <row r="74" ht="90.0" customHeight="1"/>
    <row r="75" ht="90.0" customHeight="1"/>
    <row r="76" ht="90.0" customHeight="1"/>
    <row r="77" ht="90.0" customHeight="1"/>
    <row r="78" ht="90.0" customHeight="1"/>
    <row r="79" ht="90.0" customHeight="1"/>
    <row r="80" ht="90.0" customHeight="1"/>
    <row r="81" ht="90.0" customHeight="1"/>
    <row r="82" ht="90.0" customHeight="1"/>
    <row r="83" ht="90.0" customHeight="1"/>
    <row r="84" ht="90.0" customHeight="1"/>
    <row r="85" ht="90.0" customHeight="1"/>
    <row r="86" ht="90.0" customHeight="1"/>
    <row r="87" ht="90.0" customHeight="1"/>
    <row r="88" ht="90.0" customHeight="1"/>
    <row r="89" ht="90.0" customHeight="1"/>
    <row r="90" ht="90.0" customHeight="1"/>
    <row r="91" ht="90.0" customHeight="1"/>
    <row r="92" ht="90.0" customHeight="1"/>
    <row r="93" ht="90.0" customHeight="1"/>
    <row r="94" ht="90.0" customHeight="1"/>
    <row r="95" ht="90.0" customHeight="1"/>
    <row r="96" ht="90.0" customHeight="1"/>
    <row r="97" ht="90.0" customHeight="1"/>
    <row r="98" ht="90.0" customHeight="1"/>
    <row r="99" ht="90.0" customHeight="1"/>
    <row r="100" ht="90.0" customHeight="1"/>
    <row r="101" ht="90.0" customHeight="1"/>
    <row r="102" ht="90.0" customHeight="1"/>
    <row r="103" ht="90.0" customHeight="1"/>
    <row r="104" ht="90.0" customHeight="1"/>
    <row r="105" ht="90.0" customHeight="1"/>
    <row r="106" ht="90.0" customHeight="1"/>
    <row r="107" ht="90.0" customHeight="1"/>
    <row r="108" ht="90.0" customHeight="1"/>
    <row r="109" ht="90.0" customHeight="1"/>
    <row r="110" ht="90.0" customHeight="1"/>
    <row r="111" ht="90.0" customHeight="1"/>
    <row r="112" ht="90.0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X2:Y2"/>
  </mergeCells>
  <conditionalFormatting sqref="X12:X39">
    <cfRule type="notContainsBlanks" dxfId="1" priority="1">
      <formula>LEN(TRIM(X12))&gt;0</formula>
    </cfRule>
  </conditionalFormatting>
  <conditionalFormatting sqref="X12:X39">
    <cfRule type="notContainsBlanks" dxfId="0" priority="2">
      <formula>LEN(TRIM(X12))&gt;0</formula>
    </cfRule>
  </conditionalFormatting>
  <conditionalFormatting sqref="Y12:Y39">
    <cfRule type="notContainsBlanks" dxfId="2" priority="3">
      <formula>LEN(TRIM(Y12))&gt;0</formula>
    </cfRule>
  </conditionalFormatting>
  <conditionalFormatting sqref="Z12:Z39">
    <cfRule type="notContainsBlanks" dxfId="4" priority="4">
      <formula>LEN(TRIM(Z12))&gt;0</formula>
    </cfRule>
  </conditionalFormatting>
  <conditionalFormatting sqref="Z12:Z39">
    <cfRule type="notContainsBlanks" dxfId="3" priority="5">
      <formula>LEN(TRIM(Z12))&gt;0</formula>
    </cfRule>
  </conditionalFormatting>
  <conditionalFormatting sqref="AA12:AA39">
    <cfRule type="notContainsBlanks" dxfId="6" priority="6">
      <formula>LEN(TRIM(AA12))&gt;0</formula>
    </cfRule>
  </conditionalFormatting>
  <conditionalFormatting sqref="AA12:AA39">
    <cfRule type="notContainsBlanks" dxfId="5" priority="7">
      <formula>LEN(TRIM(AA12))&gt;0</formula>
    </cfRule>
  </conditionalFormatting>
  <conditionalFormatting sqref="AB12:AB39">
    <cfRule type="notContainsBlanks" dxfId="8" priority="8">
      <formula>LEN(TRIM(AB12))&gt;0</formula>
    </cfRule>
  </conditionalFormatting>
  <conditionalFormatting sqref="AB12:AB39">
    <cfRule type="notContainsBlanks" dxfId="7" priority="9">
      <formula>LEN(TRIM(AB12))&gt;0</formula>
    </cfRule>
  </conditionalFormatting>
  <conditionalFormatting sqref="AC12:AC39">
    <cfRule type="notContainsBlanks" dxfId="9" priority="10">
      <formula>LEN(TRIM(AC12))&gt;0</formula>
    </cfRule>
  </conditionalFormatting>
  <conditionalFormatting sqref="AD12:AD39">
    <cfRule type="notContainsBlanks" dxfId="12" priority="11">
      <formula>LEN(TRIM(AD12))&gt;0</formula>
    </cfRule>
  </conditionalFormatting>
  <conditionalFormatting sqref="AE12:AE39">
    <cfRule type="notContainsBlanks" dxfId="14" priority="12">
      <formula>LEN(TRIM(AE12))&gt;0</formula>
    </cfRule>
  </conditionalFormatting>
  <conditionalFormatting sqref="AF12:AF39">
    <cfRule type="notContainsBlanks" dxfId="15" priority="13">
      <formula>LEN(TRIM(AF12))&gt;0</formula>
    </cfRule>
  </conditionalFormatting>
  <conditionalFormatting sqref="AG12:AG39">
    <cfRule type="notContainsBlanks" dxfId="22" priority="14">
      <formula>LEN(TRIM(AG12))&gt;0</formula>
    </cfRule>
  </conditionalFormatting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11.78"/>
    <col customWidth="1" min="2" max="2" width="2.89"/>
    <col customWidth="1" min="3" max="18" width="4.33"/>
    <col customWidth="1" min="19" max="26" width="9.56"/>
  </cols>
  <sheetData>
    <row r="1" ht="23.25" customHeight="1">
      <c r="A1" s="538" t="s">
        <v>15</v>
      </c>
      <c r="B1" s="539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3" t="s">
        <v>26</v>
      </c>
      <c r="O1" s="541">
        <f>'DELTA GRP'!AB4</f>
        <v>0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42" t="s">
        <v>504</v>
      </c>
      <c r="B2" s="539"/>
      <c r="C2" s="540"/>
      <c r="D2" s="540"/>
      <c r="E2" s="540"/>
      <c r="F2" s="540"/>
      <c r="G2" s="540"/>
      <c r="H2" s="540"/>
      <c r="I2" s="540"/>
      <c r="J2" s="543"/>
      <c r="K2" s="543"/>
      <c r="L2" s="540"/>
      <c r="M2" s="540"/>
      <c r="N2" s="3" t="s">
        <v>505</v>
      </c>
      <c r="O2" s="2"/>
      <c r="P2" s="544"/>
      <c r="Q2" s="545"/>
      <c r="R2" s="545"/>
      <c r="S2" s="2"/>
      <c r="T2" s="2"/>
      <c r="U2" s="2"/>
      <c r="V2" s="2"/>
      <c r="W2" s="2"/>
      <c r="X2" s="2"/>
      <c r="Y2" s="2"/>
      <c r="Z2" s="2"/>
    </row>
    <row r="3" ht="30.0" customHeight="1">
      <c r="A3" s="546"/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547"/>
      <c r="N3" s="548"/>
      <c r="O3" s="444"/>
      <c r="P3" s="547"/>
      <c r="Q3" s="549"/>
      <c r="R3" s="549"/>
      <c r="S3" s="2"/>
      <c r="T3" s="2"/>
      <c r="U3" s="2"/>
      <c r="V3" s="2"/>
      <c r="W3" s="2"/>
      <c r="X3" s="2"/>
      <c r="Y3" s="2"/>
      <c r="Z3" s="2"/>
    </row>
    <row r="4" ht="21.0" customHeight="1">
      <c r="A4" s="542"/>
      <c r="B4" s="550"/>
      <c r="C4" s="444"/>
      <c r="D4" s="444"/>
      <c r="E4" s="444"/>
      <c r="F4" s="444"/>
      <c r="G4" s="551"/>
      <c r="H4" s="552"/>
      <c r="I4" s="552"/>
      <c r="J4" s="552"/>
      <c r="K4" s="552"/>
      <c r="L4" s="552"/>
      <c r="M4" s="552"/>
      <c r="N4" s="552"/>
      <c r="O4" s="553"/>
      <c r="P4" s="554">
        <f t="shared" ref="P4:R4" si="1">SUM(P7:P25)</f>
        <v>0</v>
      </c>
      <c r="Q4" s="555">
        <f t="shared" si="1"/>
        <v>0</v>
      </c>
      <c r="R4" s="555">
        <f t="shared" si="1"/>
        <v>0</v>
      </c>
      <c r="S4" s="2"/>
      <c r="T4" s="2"/>
      <c r="U4" s="2"/>
      <c r="V4" s="2"/>
      <c r="W4" s="2"/>
      <c r="X4" s="2"/>
      <c r="Y4" s="2"/>
      <c r="Z4" s="2"/>
    </row>
    <row r="5" ht="42.75" hidden="1" customHeight="1">
      <c r="A5" s="542"/>
      <c r="B5" s="556"/>
      <c r="C5" s="124" t="s">
        <v>77</v>
      </c>
      <c r="D5" s="124" t="s">
        <v>78</v>
      </c>
      <c r="E5" s="124" t="s">
        <v>79</v>
      </c>
      <c r="F5" s="124" t="s">
        <v>80</v>
      </c>
      <c r="G5" s="124" t="s">
        <v>81</v>
      </c>
      <c r="H5" s="124" t="s">
        <v>82</v>
      </c>
      <c r="I5" s="124" t="s">
        <v>83</v>
      </c>
      <c r="J5" s="124" t="s">
        <v>84</v>
      </c>
      <c r="K5" s="124" t="s">
        <v>85</v>
      </c>
      <c r="L5" s="124" t="s">
        <v>86</v>
      </c>
      <c r="M5" s="124" t="s">
        <v>87</v>
      </c>
      <c r="N5" s="124" t="s">
        <v>88</v>
      </c>
      <c r="O5" s="124" t="s">
        <v>89</v>
      </c>
      <c r="P5" s="554"/>
      <c r="Q5" s="555"/>
      <c r="R5" s="555"/>
      <c r="S5" s="2"/>
      <c r="T5" s="2"/>
      <c r="U5" s="2"/>
      <c r="V5" s="2"/>
      <c r="W5" s="2"/>
      <c r="X5" s="2"/>
      <c r="Y5" s="2"/>
      <c r="Z5" s="2"/>
    </row>
    <row r="6" ht="55.5" customHeight="1">
      <c r="A6" s="557" t="s">
        <v>506</v>
      </c>
      <c r="B6" s="558" t="s">
        <v>507</v>
      </c>
      <c r="C6" s="559" t="s">
        <v>34</v>
      </c>
      <c r="D6" s="559" t="s">
        <v>35</v>
      </c>
      <c r="E6" s="559" t="s">
        <v>36</v>
      </c>
      <c r="F6" s="559" t="s">
        <v>37</v>
      </c>
      <c r="G6" s="559" t="s">
        <v>38</v>
      </c>
      <c r="H6" s="559" t="s">
        <v>39</v>
      </c>
      <c r="I6" s="559" t="s">
        <v>40</v>
      </c>
      <c r="J6" s="559" t="s">
        <v>508</v>
      </c>
      <c r="K6" s="559" t="s">
        <v>42</v>
      </c>
      <c r="L6" s="559" t="s">
        <v>43</v>
      </c>
      <c r="M6" s="559" t="s">
        <v>44</v>
      </c>
      <c r="N6" s="559" t="s">
        <v>45</v>
      </c>
      <c r="O6" s="559" t="s">
        <v>46</v>
      </c>
      <c r="P6" s="560" t="s">
        <v>509</v>
      </c>
      <c r="Q6" s="561" t="s">
        <v>510</v>
      </c>
      <c r="R6" s="561" t="s">
        <v>511</v>
      </c>
      <c r="S6" s="2"/>
      <c r="T6" s="2"/>
      <c r="U6" s="2"/>
      <c r="V6" s="2"/>
      <c r="W6" s="2"/>
      <c r="X6" s="2"/>
      <c r="Y6" s="2"/>
      <c r="Z6" s="2"/>
    </row>
    <row r="7" ht="22.5" customHeight="1">
      <c r="A7" s="562" t="str">
        <f>'DELTA GRP'!D12</f>
        <v>D-BEG1-GRP-DT</v>
      </c>
      <c r="B7" s="563" t="str">
        <f>IF('DELTA GRP'!E12=0,"",'DELTA GRP'!E12)</f>
        <v>Dual tex.</v>
      </c>
      <c r="C7" s="564">
        <f>IF('DELTA GRP'!AB12=0,0,'DELTA GRP'!AB12)+IF('DELTA GRP'!AB$26=0,0,'DELTA GRP'!AB$26)</f>
        <v>0</v>
      </c>
      <c r="D7" s="564">
        <f>IF('DELTA GRP'!AC12=0,0,'DELTA GRP'!AC12)+IF('DELTA GRP'!AC$26=0,0,'DELTA GRP'!AC$26)</f>
        <v>0</v>
      </c>
      <c r="E7" s="564">
        <f>IF('DELTA GRP'!AD12=0,0,'DELTA GRP'!AD12)+IF('DELTA GRP'!AD$26=0,0,'DELTA GRP'!AD$26)</f>
        <v>0</v>
      </c>
      <c r="F7" s="564">
        <f>IF('DELTA GRP'!AE12=0,0,'DELTA GRP'!AE12)+IF('DELTA GRP'!AE$26=0,0,'DELTA GRP'!AE$26)</f>
        <v>0</v>
      </c>
      <c r="G7" s="564">
        <f>IF('DELTA GRP'!AF12=0,0,'DELTA GRP'!AF12)+IF('DELTA GRP'!AF$26=0,0,'DELTA GRP'!AF$26)</f>
        <v>0</v>
      </c>
      <c r="H7" s="564">
        <f>IF('DELTA GRP'!AG12=0,0,'DELTA GRP'!AG12)+IF('DELTA GRP'!AG$26=0,0,'DELTA GRP'!AG$26)</f>
        <v>0</v>
      </c>
      <c r="I7" s="564">
        <f>IF('DELTA GRP'!AH12=0,0,'DELTA GRP'!AH12)+IF('DELTA GRP'!AH$26=0,0,'DELTA GRP'!AH$26)</f>
        <v>0</v>
      </c>
      <c r="J7" s="564">
        <f>IF('DELTA GRP'!AI12=0,0,'DELTA GRP'!AI12)+IF('DELTA GRP'!AI$26=0,0,'DELTA GRP'!AI$26)</f>
        <v>0</v>
      </c>
      <c r="K7" s="564">
        <f>IF('DELTA GRP'!AJ12=0,0,'DELTA GRP'!AJ12)+IF('DELTA GRP'!AJ$26=0,0,'DELTA GRP'!AJ$26)</f>
        <v>0</v>
      </c>
      <c r="L7" s="564">
        <f>IF('DELTA GRP'!AK12=0,0,'DELTA GRP'!AK12)+IF('DELTA GRP'!AK$26=0,0,'DELTA GRP'!AK$26)</f>
        <v>0</v>
      </c>
      <c r="M7" s="564">
        <f>IF('DELTA GRP'!AL12=0,0,'DELTA GRP'!AL12)+IF('DELTA GRP'!AL$26=0,0,'DELTA GRP'!AL$26)</f>
        <v>0</v>
      </c>
      <c r="N7" s="564">
        <f>IF('DELTA GRP'!AM12=0,0,'DELTA GRP'!AM12)+IF('DELTA GRP'!AM$26=0,0,'DELTA GRP'!AM$26)</f>
        <v>0</v>
      </c>
      <c r="O7" s="564">
        <f>IF('DELTA GRP'!AN12=0,0,'DELTA GRP'!AN12)+IF('DELTA GRP'!AN$26=0,0,'DELTA GRP'!AN$26)</f>
        <v>0</v>
      </c>
      <c r="P7" s="565">
        <f t="shared" ref="P7:P20" si="2">SUM(C7:O7)</f>
        <v>0</v>
      </c>
      <c r="Q7" s="566">
        <f>P7*'DELTA GRP'!X12</f>
        <v>0</v>
      </c>
      <c r="R7" s="566">
        <f>P7*'DELTA GRP'!U12</f>
        <v>0</v>
      </c>
      <c r="S7" s="2"/>
      <c r="T7" s="2"/>
      <c r="U7" s="2"/>
      <c r="V7" s="2"/>
      <c r="W7" s="2"/>
      <c r="X7" s="2"/>
      <c r="Y7" s="2"/>
      <c r="Z7" s="2"/>
    </row>
    <row r="8" ht="22.5" customHeight="1">
      <c r="A8" s="562" t="str">
        <f>'DELTA GRP'!D13</f>
        <v>D-BEG2-GRP-DT</v>
      </c>
      <c r="B8" s="563" t="str">
        <f>IF('DELTA GRP'!E13=0,"",'DELTA GRP'!E13)</f>
        <v>Dual tex.</v>
      </c>
      <c r="C8" s="564">
        <f>IF('DELTA GRP'!AB13=0,0,'DELTA GRP'!AB13)+IF('DELTA GRP'!AB$26=0,0,'DELTA GRP'!AB$26)</f>
        <v>0</v>
      </c>
      <c r="D8" s="564">
        <f>IF('DELTA GRP'!AC13=0,0,'DELTA GRP'!AC13)+IF('DELTA GRP'!AC$26=0,0,'DELTA GRP'!AC$26)</f>
        <v>0</v>
      </c>
      <c r="E8" s="564">
        <f>IF('DELTA GRP'!AD13=0,0,'DELTA GRP'!AD13)+IF('DELTA GRP'!AD$26=0,0,'DELTA GRP'!AD$26)</f>
        <v>0</v>
      </c>
      <c r="F8" s="564">
        <f>IF('DELTA GRP'!AE13=0,0,'DELTA GRP'!AE13)+IF('DELTA GRP'!AE$26=0,0,'DELTA GRP'!AE$26)</f>
        <v>0</v>
      </c>
      <c r="G8" s="564">
        <f>IF('DELTA GRP'!AF13=0,0,'DELTA GRP'!AF13)+IF('DELTA GRP'!AF$26=0,0,'DELTA GRP'!AF$26)</f>
        <v>0</v>
      </c>
      <c r="H8" s="564">
        <f>IF('DELTA GRP'!AG13=0,0,'DELTA GRP'!AG13)+IF('DELTA GRP'!AG$26=0,0,'DELTA GRP'!AG$26)</f>
        <v>0</v>
      </c>
      <c r="I8" s="564">
        <f>IF('DELTA GRP'!AH13=0,0,'DELTA GRP'!AH13)+IF('DELTA GRP'!AH$26=0,0,'DELTA GRP'!AH$26)</f>
        <v>0</v>
      </c>
      <c r="J8" s="564">
        <f>IF('DELTA GRP'!AI13=0,0,'DELTA GRP'!AI13)+IF('DELTA GRP'!AI$26=0,0,'DELTA GRP'!AI$26)</f>
        <v>0</v>
      </c>
      <c r="K8" s="564">
        <f>IF('DELTA GRP'!AJ13=0,0,'DELTA GRP'!AJ13)+IF('DELTA GRP'!AJ$26=0,0,'DELTA GRP'!AJ$26)</f>
        <v>0</v>
      </c>
      <c r="L8" s="564">
        <f>IF('DELTA GRP'!AK13=0,0,'DELTA GRP'!AK13)+IF('DELTA GRP'!AK$26=0,0,'DELTA GRP'!AK$26)</f>
        <v>0</v>
      </c>
      <c r="M8" s="564">
        <f>IF('DELTA GRP'!AL13=0,0,'DELTA GRP'!AL13)+IF('DELTA GRP'!AL$26=0,0,'DELTA GRP'!AL$26)</f>
        <v>0</v>
      </c>
      <c r="N8" s="564">
        <f>IF('DELTA GRP'!AM13=0,0,'DELTA GRP'!AM13)+IF('DELTA GRP'!AM$26=0,0,'DELTA GRP'!AM$26)</f>
        <v>0</v>
      </c>
      <c r="O8" s="564">
        <f>IF('DELTA GRP'!AN13=0,0,'DELTA GRP'!AN13)+IF('DELTA GRP'!AN$26=0,0,'DELTA GRP'!AN$26)</f>
        <v>0</v>
      </c>
      <c r="P8" s="565">
        <f t="shared" si="2"/>
        <v>0</v>
      </c>
      <c r="Q8" s="566">
        <f>P8*'DELTA GRP'!X13</f>
        <v>0</v>
      </c>
      <c r="R8" s="566">
        <f>P8*'DELTA GRP'!U13</f>
        <v>0</v>
      </c>
      <c r="S8" s="2"/>
      <c r="T8" s="2"/>
      <c r="U8" s="2"/>
      <c r="V8" s="2"/>
      <c r="W8" s="2"/>
      <c r="X8" s="2"/>
      <c r="Y8" s="2"/>
      <c r="Z8" s="2"/>
    </row>
    <row r="9" ht="22.5" customHeight="1">
      <c r="A9" s="562" t="str">
        <f>'DELTA GRP'!D14</f>
        <v>D-BEG3-GRP-DT</v>
      </c>
      <c r="B9" s="563" t="str">
        <f>IF('DELTA GRP'!E14=0,"",'DELTA GRP'!E14)</f>
        <v>Dual tex.</v>
      </c>
      <c r="C9" s="564">
        <f>IF('DELTA GRP'!AB14=0,0,'DELTA GRP'!AB14)+IF('DELTA GRP'!AB$26=0,0,'DELTA GRP'!AB$26)</f>
        <v>0</v>
      </c>
      <c r="D9" s="564">
        <f>IF('DELTA GRP'!AC14=0,0,'DELTA GRP'!AC14)+IF('DELTA GRP'!AC$26=0,0,'DELTA GRP'!AC$26)</f>
        <v>0</v>
      </c>
      <c r="E9" s="564">
        <f>IF('DELTA GRP'!AD14=0,0,'DELTA GRP'!AD14)+IF('DELTA GRP'!AD$26=0,0,'DELTA GRP'!AD$26)</f>
        <v>0</v>
      </c>
      <c r="F9" s="564">
        <f>IF('DELTA GRP'!AE14=0,0,'DELTA GRP'!AE14)+IF('DELTA GRP'!AE$26=0,0,'DELTA GRP'!AE$26)</f>
        <v>0</v>
      </c>
      <c r="G9" s="564">
        <f>IF('DELTA GRP'!AF14=0,0,'DELTA GRP'!AF14)+IF('DELTA GRP'!AF$26=0,0,'DELTA GRP'!AF$26)</f>
        <v>0</v>
      </c>
      <c r="H9" s="564">
        <f>IF('DELTA GRP'!AG14=0,0,'DELTA GRP'!AG14)+IF('DELTA GRP'!AG$26=0,0,'DELTA GRP'!AG$26)</f>
        <v>0</v>
      </c>
      <c r="I9" s="564">
        <f>IF('DELTA GRP'!AH14=0,0,'DELTA GRP'!AH14)+IF('DELTA GRP'!AH$26=0,0,'DELTA GRP'!AH$26)</f>
        <v>0</v>
      </c>
      <c r="J9" s="564">
        <f>IF('DELTA GRP'!AI14=0,0,'DELTA GRP'!AI14)+IF('DELTA GRP'!AI$26=0,0,'DELTA GRP'!AI$26)</f>
        <v>0</v>
      </c>
      <c r="K9" s="564">
        <f>IF('DELTA GRP'!AJ14=0,0,'DELTA GRP'!AJ14)+IF('DELTA GRP'!AJ$26=0,0,'DELTA GRP'!AJ$26)</f>
        <v>0</v>
      </c>
      <c r="L9" s="564">
        <f>IF('DELTA GRP'!AK14=0,0,'DELTA GRP'!AK14)+IF('DELTA GRP'!AK$26=0,0,'DELTA GRP'!AK$26)</f>
        <v>0</v>
      </c>
      <c r="M9" s="564">
        <f>IF('DELTA GRP'!AL14=0,0,'DELTA GRP'!AL14)+IF('DELTA GRP'!AL$26=0,0,'DELTA GRP'!AL$26)</f>
        <v>0</v>
      </c>
      <c r="N9" s="564">
        <f>IF('DELTA GRP'!AM14=0,0,'DELTA GRP'!AM14)+IF('DELTA GRP'!AM$26=0,0,'DELTA GRP'!AM$26)</f>
        <v>0</v>
      </c>
      <c r="O9" s="564">
        <f>IF('DELTA GRP'!AN14=0,0,'DELTA GRP'!AN14)+IF('DELTA GRP'!AN$26=0,0,'DELTA GRP'!AN$26)</f>
        <v>0</v>
      </c>
      <c r="P9" s="565">
        <f t="shared" si="2"/>
        <v>0</v>
      </c>
      <c r="Q9" s="566">
        <f>P9*'DELTA GRP'!X14</f>
        <v>0</v>
      </c>
      <c r="R9" s="566">
        <f>P9*'DELTA GRP'!U14</f>
        <v>0</v>
      </c>
      <c r="S9" s="2"/>
      <c r="T9" s="2"/>
      <c r="U9" s="2"/>
      <c r="V9" s="2"/>
      <c r="W9" s="2"/>
      <c r="X9" s="2"/>
      <c r="Y9" s="2"/>
      <c r="Z9" s="2"/>
    </row>
    <row r="10" ht="22.5" customHeight="1">
      <c r="A10" s="562" t="str">
        <f>'DELTA GRP'!D15</f>
        <v>D-BEG4-GRP-DT</v>
      </c>
      <c r="B10" s="563" t="str">
        <f>IF('DELTA GRP'!E15=0,"",'DELTA GRP'!E15)</f>
        <v>Dual tex.</v>
      </c>
      <c r="C10" s="564">
        <f>IF('DELTA GRP'!AB15=0,0,'DELTA GRP'!AB15)+IF('DELTA GRP'!AB$26=0,0,'DELTA GRP'!AB$26)</f>
        <v>0</v>
      </c>
      <c r="D10" s="564">
        <f>IF('DELTA GRP'!AC15=0,0,'DELTA GRP'!AC15)+IF('DELTA GRP'!AC$26=0,0,'DELTA GRP'!AC$26)</f>
        <v>0</v>
      </c>
      <c r="E10" s="564">
        <f>IF('DELTA GRP'!AD15=0,0,'DELTA GRP'!AD15)+IF('DELTA GRP'!AD$26=0,0,'DELTA GRP'!AD$26)</f>
        <v>0</v>
      </c>
      <c r="F10" s="564">
        <f>IF('DELTA GRP'!AE15=0,0,'DELTA GRP'!AE15)+IF('DELTA GRP'!AE$26=0,0,'DELTA GRP'!AE$26)</f>
        <v>0</v>
      </c>
      <c r="G10" s="564">
        <f>IF('DELTA GRP'!AF15=0,0,'DELTA GRP'!AF15)+IF('DELTA GRP'!AF$26=0,0,'DELTA GRP'!AF$26)</f>
        <v>0</v>
      </c>
      <c r="H10" s="564">
        <f>IF('DELTA GRP'!AG15=0,0,'DELTA GRP'!AG15)+IF('DELTA GRP'!AG$26=0,0,'DELTA GRP'!AG$26)</f>
        <v>0</v>
      </c>
      <c r="I10" s="564">
        <f>IF('DELTA GRP'!AH15=0,0,'DELTA GRP'!AH15)+IF('DELTA GRP'!AH$26=0,0,'DELTA GRP'!AH$26)</f>
        <v>0</v>
      </c>
      <c r="J10" s="564">
        <f>IF('DELTA GRP'!AI15=0,0,'DELTA GRP'!AI15)+IF('DELTA GRP'!AI$26=0,0,'DELTA GRP'!AI$26)</f>
        <v>0</v>
      </c>
      <c r="K10" s="564">
        <f>IF('DELTA GRP'!AJ15=0,0,'DELTA GRP'!AJ15)+IF('DELTA GRP'!AJ$26=0,0,'DELTA GRP'!AJ$26)</f>
        <v>0</v>
      </c>
      <c r="L10" s="564">
        <f>IF('DELTA GRP'!AK15=0,0,'DELTA GRP'!AK15)+IF('DELTA GRP'!AK$26=0,0,'DELTA GRP'!AK$26)</f>
        <v>0</v>
      </c>
      <c r="M10" s="564">
        <f>IF('DELTA GRP'!AL15=0,0,'DELTA GRP'!AL15)+IF('DELTA GRP'!AL$26=0,0,'DELTA GRP'!AL$26)</f>
        <v>0</v>
      </c>
      <c r="N10" s="564">
        <f>IF('DELTA GRP'!AM15=0,0,'DELTA GRP'!AM15)+IF('DELTA GRP'!AM$26=0,0,'DELTA GRP'!AM$26)</f>
        <v>0</v>
      </c>
      <c r="O10" s="564">
        <f>IF('DELTA GRP'!AN15=0,0,'DELTA GRP'!AN15)+IF('DELTA GRP'!AN$26=0,0,'DELTA GRP'!AN$26)</f>
        <v>0</v>
      </c>
      <c r="P10" s="565">
        <f t="shared" si="2"/>
        <v>0</v>
      </c>
      <c r="Q10" s="566">
        <f>P10*'DELTA GRP'!X15</f>
        <v>0</v>
      </c>
      <c r="R10" s="566">
        <f>P10*'DELTA GRP'!U15</f>
        <v>0</v>
      </c>
      <c r="S10" s="2"/>
      <c r="T10" s="2"/>
      <c r="U10" s="2"/>
      <c r="V10" s="2"/>
      <c r="W10" s="2"/>
      <c r="X10" s="2"/>
      <c r="Y10" s="2"/>
      <c r="Z10" s="2"/>
    </row>
    <row r="11" ht="22.5" customHeight="1">
      <c r="A11" s="562" t="str">
        <f>'DELTA GRP'!D16</f>
        <v>D-BEG5-GRP-DT</v>
      </c>
      <c r="B11" s="563" t="str">
        <f>IF('DELTA GRP'!E16=0,"",'DELTA GRP'!E16)</f>
        <v>Dual tex.</v>
      </c>
      <c r="C11" s="564">
        <f>IF('DELTA GRP'!AB16=0,0,'DELTA GRP'!AB16)+IF('DELTA GRP'!AB$26=0,0,'DELTA GRP'!AB$26)</f>
        <v>0</v>
      </c>
      <c r="D11" s="564">
        <f>IF('DELTA GRP'!AC16=0,0,'DELTA GRP'!AC16)+IF('DELTA GRP'!AC$26=0,0,'DELTA GRP'!AC$26)</f>
        <v>0</v>
      </c>
      <c r="E11" s="564">
        <f>IF('DELTA GRP'!AD16=0,0,'DELTA GRP'!AD16)+IF('DELTA GRP'!AD$26=0,0,'DELTA GRP'!AD$26)</f>
        <v>0</v>
      </c>
      <c r="F11" s="564">
        <f>IF('DELTA GRP'!AE16=0,0,'DELTA GRP'!AE16)+IF('DELTA GRP'!AE$26=0,0,'DELTA GRP'!AE$26)</f>
        <v>0</v>
      </c>
      <c r="G11" s="564">
        <f>IF('DELTA GRP'!AF16=0,0,'DELTA GRP'!AF16)+IF('DELTA GRP'!AF$26=0,0,'DELTA GRP'!AF$26)</f>
        <v>0</v>
      </c>
      <c r="H11" s="564">
        <f>IF('DELTA GRP'!AG16=0,0,'DELTA GRP'!AG16)+IF('DELTA GRP'!AG$26=0,0,'DELTA GRP'!AG$26)</f>
        <v>0</v>
      </c>
      <c r="I11" s="564">
        <f>IF('DELTA GRP'!AH16=0,0,'DELTA GRP'!AH16)+IF('DELTA GRP'!AH$26=0,0,'DELTA GRP'!AH$26)</f>
        <v>0</v>
      </c>
      <c r="J11" s="564">
        <f>IF('DELTA GRP'!AI16=0,0,'DELTA GRP'!AI16)+IF('DELTA GRP'!AI$26=0,0,'DELTA GRP'!AI$26)</f>
        <v>0</v>
      </c>
      <c r="K11" s="564">
        <f>IF('DELTA GRP'!AJ16=0,0,'DELTA GRP'!AJ16)+IF('DELTA GRP'!AJ$26=0,0,'DELTA GRP'!AJ$26)</f>
        <v>0</v>
      </c>
      <c r="L11" s="564">
        <f>IF('DELTA GRP'!AK16=0,0,'DELTA GRP'!AK16)+IF('DELTA GRP'!AK$26=0,0,'DELTA GRP'!AK$26)</f>
        <v>0</v>
      </c>
      <c r="M11" s="564">
        <f>IF('DELTA GRP'!AL16=0,0,'DELTA GRP'!AL16)+IF('DELTA GRP'!AL$26=0,0,'DELTA GRP'!AL$26)</f>
        <v>0</v>
      </c>
      <c r="N11" s="564">
        <f>IF('DELTA GRP'!AM16=0,0,'DELTA GRP'!AM16)+IF('DELTA GRP'!AM$26=0,0,'DELTA GRP'!AM$26)</f>
        <v>0</v>
      </c>
      <c r="O11" s="564">
        <f>IF('DELTA GRP'!AN16=0,0,'DELTA GRP'!AN16)+IF('DELTA GRP'!AN$26=0,0,'DELTA GRP'!AN$26)</f>
        <v>0</v>
      </c>
      <c r="P11" s="565">
        <f t="shared" si="2"/>
        <v>0</v>
      </c>
      <c r="Q11" s="566">
        <f>P11*'DELTA GRP'!X16</f>
        <v>0</v>
      </c>
      <c r="R11" s="566">
        <f>P11*'DELTA GRP'!U16</f>
        <v>0</v>
      </c>
      <c r="S11" s="2"/>
      <c r="T11" s="2"/>
      <c r="U11" s="2"/>
      <c r="V11" s="2"/>
      <c r="W11" s="2"/>
      <c r="X11" s="2"/>
      <c r="Y11" s="2"/>
      <c r="Z11" s="2"/>
    </row>
    <row r="12" ht="22.5" customHeight="1">
      <c r="A12" s="562" t="str">
        <f>'DELTA GRP'!D17</f>
        <v>D-BEG6-GRP-DT</v>
      </c>
      <c r="B12" s="563" t="str">
        <f>IF('DELTA GRP'!E17=0,"",'DELTA GRP'!E17)</f>
        <v>Dual tex.</v>
      </c>
      <c r="C12" s="564">
        <f>IF('DELTA GRP'!AB17=0,0,'DELTA GRP'!AB17)+IF('DELTA GRP'!AB$26=0,0,'DELTA GRP'!AB$26)</f>
        <v>0</v>
      </c>
      <c r="D12" s="564">
        <f>IF('DELTA GRP'!AC17=0,0,'DELTA GRP'!AC17)+IF('DELTA GRP'!AC$26=0,0,'DELTA GRP'!AC$26)</f>
        <v>0</v>
      </c>
      <c r="E12" s="564">
        <f>IF('DELTA GRP'!AD17=0,0,'DELTA GRP'!AD17)+IF('DELTA GRP'!AD$26=0,0,'DELTA GRP'!AD$26)</f>
        <v>0</v>
      </c>
      <c r="F12" s="564">
        <f>IF('DELTA GRP'!AE17=0,0,'DELTA GRP'!AE17)+IF('DELTA GRP'!AE$26=0,0,'DELTA GRP'!AE$26)</f>
        <v>0</v>
      </c>
      <c r="G12" s="564">
        <f>IF('DELTA GRP'!AF17=0,0,'DELTA GRP'!AF17)+IF('DELTA GRP'!AF$26=0,0,'DELTA GRP'!AF$26)</f>
        <v>0</v>
      </c>
      <c r="H12" s="564">
        <f>IF('DELTA GRP'!AG17=0,0,'DELTA GRP'!AG17)+IF('DELTA GRP'!AG$26=0,0,'DELTA GRP'!AG$26)</f>
        <v>0</v>
      </c>
      <c r="I12" s="564">
        <f>IF('DELTA GRP'!AH17=0,0,'DELTA GRP'!AH17)+IF('DELTA GRP'!AH$26=0,0,'DELTA GRP'!AH$26)</f>
        <v>0</v>
      </c>
      <c r="J12" s="564">
        <f>IF('DELTA GRP'!AI17=0,0,'DELTA GRP'!AI17)+IF('DELTA GRP'!AI$26=0,0,'DELTA GRP'!AI$26)</f>
        <v>0</v>
      </c>
      <c r="K12" s="564">
        <f>IF('DELTA GRP'!AJ17=0,0,'DELTA GRP'!AJ17)+IF('DELTA GRP'!AJ$26=0,0,'DELTA GRP'!AJ$26)</f>
        <v>0</v>
      </c>
      <c r="L12" s="564">
        <f>IF('DELTA GRP'!AK17=0,0,'DELTA GRP'!AK17)+IF('DELTA GRP'!AK$26=0,0,'DELTA GRP'!AK$26)</f>
        <v>0</v>
      </c>
      <c r="M12" s="564">
        <f>IF('DELTA GRP'!AL17=0,0,'DELTA GRP'!AL17)+IF('DELTA GRP'!AL$26=0,0,'DELTA GRP'!AL$26)</f>
        <v>0</v>
      </c>
      <c r="N12" s="564">
        <f>IF('DELTA GRP'!AM17=0,0,'DELTA GRP'!AM17)+IF('DELTA GRP'!AM$26=0,0,'DELTA GRP'!AM$26)</f>
        <v>0</v>
      </c>
      <c r="O12" s="564">
        <f>IF('DELTA GRP'!AN17=0,0,'DELTA GRP'!AN17)+IF('DELTA GRP'!AN$26=0,0,'DELTA GRP'!AN$26)</f>
        <v>0</v>
      </c>
      <c r="P12" s="565">
        <f t="shared" si="2"/>
        <v>0</v>
      </c>
      <c r="Q12" s="566">
        <f>P12*'DELTA GRP'!X17</f>
        <v>0</v>
      </c>
      <c r="R12" s="566">
        <f>P12*'DELTA GRP'!U17</f>
        <v>0</v>
      </c>
      <c r="S12" s="2"/>
      <c r="T12" s="2"/>
      <c r="U12" s="2"/>
      <c r="V12" s="2"/>
      <c r="W12" s="2"/>
      <c r="X12" s="2"/>
      <c r="Y12" s="2"/>
      <c r="Z12" s="2"/>
    </row>
    <row r="13" ht="22.5" customHeight="1">
      <c r="A13" s="562" t="str">
        <f>'DELTA GRP'!D18</f>
        <v>D-BEG7-GRP-DT</v>
      </c>
      <c r="B13" s="563" t="str">
        <f>IF('DELTA GRP'!E18=0,"",'DELTA GRP'!E18)</f>
        <v>Dual tex.</v>
      </c>
      <c r="C13" s="564">
        <f>IF('DELTA GRP'!AB18=0,0,'DELTA GRP'!AB18)+IF('DELTA GRP'!AB$26=0,0,'DELTA GRP'!AB$26)</f>
        <v>0</v>
      </c>
      <c r="D13" s="564">
        <f>IF('DELTA GRP'!AC18=0,0,'DELTA GRP'!AC18)+IF('DELTA GRP'!AC$26=0,0,'DELTA GRP'!AC$26)</f>
        <v>0</v>
      </c>
      <c r="E13" s="564">
        <f>IF('DELTA GRP'!AD18=0,0,'DELTA GRP'!AD18)+IF('DELTA GRP'!AD$26=0,0,'DELTA GRP'!AD$26)</f>
        <v>0</v>
      </c>
      <c r="F13" s="564">
        <f>IF('DELTA GRP'!AE18=0,0,'DELTA GRP'!AE18)+IF('DELTA GRP'!AE$26=0,0,'DELTA GRP'!AE$26)</f>
        <v>0</v>
      </c>
      <c r="G13" s="564">
        <f>IF('DELTA GRP'!AF18=0,0,'DELTA GRP'!AF18)+IF('DELTA GRP'!AF$26=0,0,'DELTA GRP'!AF$26)</f>
        <v>0</v>
      </c>
      <c r="H13" s="564">
        <f>IF('DELTA GRP'!AG18=0,0,'DELTA GRP'!AG18)+IF('DELTA GRP'!AG$26=0,0,'DELTA GRP'!AG$26)</f>
        <v>0</v>
      </c>
      <c r="I13" s="564">
        <f>IF('DELTA GRP'!AH18=0,0,'DELTA GRP'!AH18)+IF('DELTA GRP'!AH$26=0,0,'DELTA GRP'!AH$26)</f>
        <v>0</v>
      </c>
      <c r="J13" s="564">
        <f>IF('DELTA GRP'!AI18=0,0,'DELTA GRP'!AI18)+IF('DELTA GRP'!AI$26=0,0,'DELTA GRP'!AI$26)</f>
        <v>0</v>
      </c>
      <c r="K13" s="564">
        <f>IF('DELTA GRP'!AJ18=0,0,'DELTA GRP'!AJ18)+IF('DELTA GRP'!AJ$26=0,0,'DELTA GRP'!AJ$26)</f>
        <v>0</v>
      </c>
      <c r="L13" s="564">
        <f>IF('DELTA GRP'!AK18=0,0,'DELTA GRP'!AK18)+IF('DELTA GRP'!AK$26=0,0,'DELTA GRP'!AK$26)</f>
        <v>0</v>
      </c>
      <c r="M13" s="564">
        <f>IF('DELTA GRP'!AL18=0,0,'DELTA GRP'!AL18)+IF('DELTA GRP'!AL$26=0,0,'DELTA GRP'!AL$26)</f>
        <v>0</v>
      </c>
      <c r="N13" s="564">
        <f>IF('DELTA GRP'!AM18=0,0,'DELTA GRP'!AM18)+IF('DELTA GRP'!AM$26=0,0,'DELTA GRP'!AM$26)</f>
        <v>0</v>
      </c>
      <c r="O13" s="564">
        <f>IF('DELTA GRP'!AN18=0,0,'DELTA GRP'!AN18)+IF('DELTA GRP'!AN$26=0,0,'DELTA GRP'!AN$26)</f>
        <v>0</v>
      </c>
      <c r="P13" s="565">
        <f t="shared" si="2"/>
        <v>0</v>
      </c>
      <c r="Q13" s="566">
        <f>P13*'DELTA GRP'!X18</f>
        <v>0</v>
      </c>
      <c r="R13" s="566">
        <f>P13*'DELTA GRP'!U18</f>
        <v>0</v>
      </c>
      <c r="S13" s="2"/>
      <c r="T13" s="2"/>
      <c r="U13" s="2"/>
      <c r="V13" s="2"/>
      <c r="W13" s="2"/>
      <c r="X13" s="2"/>
      <c r="Y13" s="2"/>
      <c r="Z13" s="2"/>
    </row>
    <row r="14" ht="22.5" customHeight="1">
      <c r="A14" s="562" t="str">
        <f>'DELTA GRP'!D19</f>
        <v>D-BEG8-GRP-DT</v>
      </c>
      <c r="B14" s="563" t="str">
        <f>IF('DELTA GRP'!E19=0,"",'DELTA GRP'!E19)</f>
        <v>Dual tex.</v>
      </c>
      <c r="C14" s="564">
        <f>IF('DELTA GRP'!AB19=0,0,'DELTA GRP'!AB19)+IF('DELTA GRP'!AB$26=0,0,'DELTA GRP'!AB$26)</f>
        <v>0</v>
      </c>
      <c r="D14" s="564">
        <f>IF('DELTA GRP'!AC19=0,0,'DELTA GRP'!AC19)+IF('DELTA GRP'!AC$26=0,0,'DELTA GRP'!AC$26)</f>
        <v>0</v>
      </c>
      <c r="E14" s="564">
        <f>IF('DELTA GRP'!AD19=0,0,'DELTA GRP'!AD19)+IF('DELTA GRP'!AD$26=0,0,'DELTA GRP'!AD$26)</f>
        <v>0</v>
      </c>
      <c r="F14" s="564">
        <f>IF('DELTA GRP'!AE19=0,0,'DELTA GRP'!AE19)+IF('DELTA GRP'!AE$26=0,0,'DELTA GRP'!AE$26)</f>
        <v>0</v>
      </c>
      <c r="G14" s="564">
        <f>IF('DELTA GRP'!AF19=0,0,'DELTA GRP'!AF19)+IF('DELTA GRP'!AF$26=0,0,'DELTA GRP'!AF$26)</f>
        <v>0</v>
      </c>
      <c r="H14" s="564">
        <f>IF('DELTA GRP'!AG19=0,0,'DELTA GRP'!AG19)+IF('DELTA GRP'!AG$26=0,0,'DELTA GRP'!AG$26)</f>
        <v>0</v>
      </c>
      <c r="I14" s="564">
        <f>IF('DELTA GRP'!AH19=0,0,'DELTA GRP'!AH19)+IF('DELTA GRP'!AH$26=0,0,'DELTA GRP'!AH$26)</f>
        <v>0</v>
      </c>
      <c r="J14" s="564">
        <f>IF('DELTA GRP'!AI19=0,0,'DELTA GRP'!AI19)+IF('DELTA GRP'!AI$26=0,0,'DELTA GRP'!AI$26)</f>
        <v>0</v>
      </c>
      <c r="K14" s="564">
        <f>IF('DELTA GRP'!AJ19=0,0,'DELTA GRP'!AJ19)+IF('DELTA GRP'!AJ$26=0,0,'DELTA GRP'!AJ$26)</f>
        <v>0</v>
      </c>
      <c r="L14" s="564">
        <f>IF('DELTA GRP'!AK19=0,0,'DELTA GRP'!AK19)+IF('DELTA GRP'!AK$26=0,0,'DELTA GRP'!AK$26)</f>
        <v>0</v>
      </c>
      <c r="M14" s="564">
        <f>IF('DELTA GRP'!AL19=0,0,'DELTA GRP'!AL19)+IF('DELTA GRP'!AL$26=0,0,'DELTA GRP'!AL$26)</f>
        <v>0</v>
      </c>
      <c r="N14" s="564">
        <f>IF('DELTA GRP'!AM19=0,0,'DELTA GRP'!AM19)+IF('DELTA GRP'!AM$26=0,0,'DELTA GRP'!AM$26)</f>
        <v>0</v>
      </c>
      <c r="O14" s="564">
        <f>IF('DELTA GRP'!AN19=0,0,'DELTA GRP'!AN19)+IF('DELTA GRP'!AN$26=0,0,'DELTA GRP'!AN$26)</f>
        <v>0</v>
      </c>
      <c r="P14" s="565">
        <f t="shared" si="2"/>
        <v>0</v>
      </c>
      <c r="Q14" s="566">
        <f>P14*'DELTA GRP'!X19</f>
        <v>0</v>
      </c>
      <c r="R14" s="566">
        <f>P14*'DELTA GRP'!U19</f>
        <v>0</v>
      </c>
      <c r="S14" s="2"/>
      <c r="T14" s="2"/>
      <c r="U14" s="2"/>
      <c r="V14" s="2"/>
      <c r="W14" s="2"/>
      <c r="X14" s="2"/>
      <c r="Y14" s="2"/>
      <c r="Z14" s="2"/>
    </row>
    <row r="15" ht="22.5" customHeight="1">
      <c r="A15" s="562" t="str">
        <f>'DELTA GRP'!D20</f>
        <v>D-BEG9-GRP-DT</v>
      </c>
      <c r="B15" s="563" t="str">
        <f>IF('DELTA GRP'!E20=0,"",'DELTA GRP'!E20)</f>
        <v>Dual tex.</v>
      </c>
      <c r="C15" s="564">
        <f>IF('DELTA GRP'!AB20=0,0,'DELTA GRP'!AB20)+IF('DELTA GRP'!AB$26=0,0,'DELTA GRP'!AB$26)</f>
        <v>0</v>
      </c>
      <c r="D15" s="564">
        <f>IF('DELTA GRP'!AC20=0,0,'DELTA GRP'!AC20)+IF('DELTA GRP'!AC$26=0,0,'DELTA GRP'!AC$26)</f>
        <v>0</v>
      </c>
      <c r="E15" s="564">
        <f>IF('DELTA GRP'!AD20=0,0,'DELTA GRP'!AD20)+IF('DELTA GRP'!AD$26=0,0,'DELTA GRP'!AD$26)</f>
        <v>0</v>
      </c>
      <c r="F15" s="564">
        <f>IF('DELTA GRP'!AE20=0,0,'DELTA GRP'!AE20)+IF('DELTA GRP'!AE$26=0,0,'DELTA GRP'!AE$26)</f>
        <v>0</v>
      </c>
      <c r="G15" s="564">
        <f>IF('DELTA GRP'!AF20=0,0,'DELTA GRP'!AF20)+IF('DELTA GRP'!AF$26=0,0,'DELTA GRP'!AF$26)</f>
        <v>0</v>
      </c>
      <c r="H15" s="564">
        <f>IF('DELTA GRP'!AG20=0,0,'DELTA GRP'!AG20)+IF('DELTA GRP'!AG$26=0,0,'DELTA GRP'!AG$26)</f>
        <v>0</v>
      </c>
      <c r="I15" s="564">
        <f>IF('DELTA GRP'!AH20=0,0,'DELTA GRP'!AH20)+IF('DELTA GRP'!AH$26=0,0,'DELTA GRP'!AH$26)</f>
        <v>0</v>
      </c>
      <c r="J15" s="564">
        <f>IF('DELTA GRP'!AI20=0,0,'DELTA GRP'!AI20)+IF('DELTA GRP'!AI$26=0,0,'DELTA GRP'!AI$26)</f>
        <v>0</v>
      </c>
      <c r="K15" s="564">
        <f>IF('DELTA GRP'!AJ20=0,0,'DELTA GRP'!AJ20)+IF('DELTA GRP'!AJ$26=0,0,'DELTA GRP'!AJ$26)</f>
        <v>0</v>
      </c>
      <c r="L15" s="564">
        <f>IF('DELTA GRP'!AK20=0,0,'DELTA GRP'!AK20)+IF('DELTA GRP'!AK$26=0,0,'DELTA GRP'!AK$26)</f>
        <v>0</v>
      </c>
      <c r="M15" s="564">
        <f>IF('DELTA GRP'!AL20=0,0,'DELTA GRP'!AL20)+IF('DELTA GRP'!AL$26=0,0,'DELTA GRP'!AL$26)</f>
        <v>0</v>
      </c>
      <c r="N15" s="564">
        <f>IF('DELTA GRP'!AM20=0,0,'DELTA GRP'!AM20)+IF('DELTA GRP'!AM$26=0,0,'DELTA GRP'!AM$26)</f>
        <v>0</v>
      </c>
      <c r="O15" s="564">
        <f>IF('DELTA GRP'!AN20=0,0,'DELTA GRP'!AN20)+IF('DELTA GRP'!AN$26=0,0,'DELTA GRP'!AN$26)</f>
        <v>0</v>
      </c>
      <c r="P15" s="565">
        <f t="shared" si="2"/>
        <v>0</v>
      </c>
      <c r="Q15" s="566">
        <f>P15*'DELTA GRP'!X20</f>
        <v>0</v>
      </c>
      <c r="R15" s="566">
        <f>P15*'DELTA GRP'!U20</f>
        <v>0</v>
      </c>
      <c r="S15" s="2"/>
      <c r="T15" s="2"/>
      <c r="U15" s="2"/>
      <c r="V15" s="2"/>
      <c r="W15" s="2"/>
      <c r="X15" s="2"/>
      <c r="Y15" s="2"/>
      <c r="Z15" s="2"/>
    </row>
    <row r="16" ht="22.5" customHeight="1">
      <c r="A16" s="562" t="str">
        <f>'DELTA GRP'!D21</f>
        <v>D-BEG10-GRP-DT</v>
      </c>
      <c r="B16" s="563" t="str">
        <f>IF('DELTA GRP'!E21=0,"",'DELTA GRP'!E21)</f>
        <v>Dual tex.</v>
      </c>
      <c r="C16" s="564">
        <f>IF('DELTA GRP'!AB21=0,0,'DELTA GRP'!AB21)+IF('DELTA GRP'!AB$26=0,0,'DELTA GRP'!AB$26)</f>
        <v>0</v>
      </c>
      <c r="D16" s="564">
        <f>IF('DELTA GRP'!AC21=0,0,'DELTA GRP'!AC21)+IF('DELTA GRP'!AC$26=0,0,'DELTA GRP'!AC$26)</f>
        <v>0</v>
      </c>
      <c r="E16" s="564">
        <f>IF('DELTA GRP'!AD21=0,0,'DELTA GRP'!AD21)+IF('DELTA GRP'!AD$26=0,0,'DELTA GRP'!AD$26)</f>
        <v>0</v>
      </c>
      <c r="F16" s="564">
        <f>IF('DELTA GRP'!AE21=0,0,'DELTA GRP'!AE21)+IF('DELTA GRP'!AE$26=0,0,'DELTA GRP'!AE$26)</f>
        <v>0</v>
      </c>
      <c r="G16" s="564">
        <f>IF('DELTA GRP'!AF21=0,0,'DELTA GRP'!AF21)+IF('DELTA GRP'!AF$26=0,0,'DELTA GRP'!AF$26)</f>
        <v>0</v>
      </c>
      <c r="H16" s="564">
        <f>IF('DELTA GRP'!AG21=0,0,'DELTA GRP'!AG21)+IF('DELTA GRP'!AG$26=0,0,'DELTA GRP'!AG$26)</f>
        <v>0</v>
      </c>
      <c r="I16" s="564">
        <f>IF('DELTA GRP'!AH21=0,0,'DELTA GRP'!AH21)+IF('DELTA GRP'!AH$26=0,0,'DELTA GRP'!AH$26)</f>
        <v>0</v>
      </c>
      <c r="J16" s="564">
        <f>IF('DELTA GRP'!AI21=0,0,'DELTA GRP'!AI21)+IF('DELTA GRP'!AI$26=0,0,'DELTA GRP'!AI$26)</f>
        <v>0</v>
      </c>
      <c r="K16" s="564">
        <f>IF('DELTA GRP'!AJ21=0,0,'DELTA GRP'!AJ21)+IF('DELTA GRP'!AJ$26=0,0,'DELTA GRP'!AJ$26)</f>
        <v>0</v>
      </c>
      <c r="L16" s="564">
        <f>IF('DELTA GRP'!AK21=0,0,'DELTA GRP'!AK21)+IF('DELTA GRP'!AK$26=0,0,'DELTA GRP'!AK$26)</f>
        <v>0</v>
      </c>
      <c r="M16" s="564">
        <f>IF('DELTA GRP'!AL21=0,0,'DELTA GRP'!AL21)+IF('DELTA GRP'!AL$26=0,0,'DELTA GRP'!AL$26)</f>
        <v>0</v>
      </c>
      <c r="N16" s="564">
        <f>IF('DELTA GRP'!AM21=0,0,'DELTA GRP'!AM21)+IF('DELTA GRP'!AM$26=0,0,'DELTA GRP'!AM$26)</f>
        <v>0</v>
      </c>
      <c r="O16" s="564">
        <f>IF('DELTA GRP'!AN21=0,0,'DELTA GRP'!AN21)+IF('DELTA GRP'!AN$26=0,0,'DELTA GRP'!AN$26)</f>
        <v>0</v>
      </c>
      <c r="P16" s="565">
        <f t="shared" si="2"/>
        <v>0</v>
      </c>
      <c r="Q16" s="566">
        <f>P16*'DELTA GRP'!X21</f>
        <v>0</v>
      </c>
      <c r="R16" s="566">
        <f>P16*'DELTA GRP'!U21</f>
        <v>0</v>
      </c>
      <c r="S16" s="2"/>
      <c r="T16" s="2"/>
      <c r="U16" s="2"/>
      <c r="V16" s="2"/>
      <c r="W16" s="2"/>
      <c r="X16" s="2"/>
      <c r="Y16" s="2"/>
      <c r="Z16" s="2"/>
    </row>
    <row r="17" ht="22.5" customHeight="1">
      <c r="A17" s="562" t="str">
        <f>'DELTA GRP'!D22</f>
        <v>D-BEG11-GRP-DT</v>
      </c>
      <c r="B17" s="563" t="str">
        <f>IF('DELTA GRP'!E22=0,"",'DELTA GRP'!E22)</f>
        <v>Dual tex.</v>
      </c>
      <c r="C17" s="564">
        <f>IF('DELTA GRP'!AB22=0,0,'DELTA GRP'!AB22)+IF('DELTA GRP'!AB$26=0,0,'DELTA GRP'!AB$26)</f>
        <v>0</v>
      </c>
      <c r="D17" s="564">
        <f>IF('DELTA GRP'!AC22=0,0,'DELTA GRP'!AC22)+IF('DELTA GRP'!AC$26=0,0,'DELTA GRP'!AC$26)</f>
        <v>0</v>
      </c>
      <c r="E17" s="564">
        <f>IF('DELTA GRP'!AD22=0,0,'DELTA GRP'!AD22)+IF('DELTA GRP'!AD$26=0,0,'DELTA GRP'!AD$26)</f>
        <v>0</v>
      </c>
      <c r="F17" s="564">
        <f>IF('DELTA GRP'!AE22=0,0,'DELTA GRP'!AE22)+IF('DELTA GRP'!AE$26=0,0,'DELTA GRP'!AE$26)</f>
        <v>0</v>
      </c>
      <c r="G17" s="564">
        <f>IF('DELTA GRP'!AF22=0,0,'DELTA GRP'!AF22)+IF('DELTA GRP'!AF$26=0,0,'DELTA GRP'!AF$26)</f>
        <v>0</v>
      </c>
      <c r="H17" s="564">
        <f>IF('DELTA GRP'!AG22=0,0,'DELTA GRP'!AG22)+IF('DELTA GRP'!AG$26=0,0,'DELTA GRP'!AG$26)</f>
        <v>0</v>
      </c>
      <c r="I17" s="564">
        <f>IF('DELTA GRP'!AH22=0,0,'DELTA GRP'!AH22)+IF('DELTA GRP'!AH$26=0,0,'DELTA GRP'!AH$26)</f>
        <v>0</v>
      </c>
      <c r="J17" s="564">
        <f>IF('DELTA GRP'!AI22=0,0,'DELTA GRP'!AI22)+IF('DELTA GRP'!AI$26=0,0,'DELTA GRP'!AI$26)</f>
        <v>0</v>
      </c>
      <c r="K17" s="564">
        <f>IF('DELTA GRP'!AJ22=0,0,'DELTA GRP'!AJ22)+IF('DELTA GRP'!AJ$26=0,0,'DELTA GRP'!AJ$26)</f>
        <v>0</v>
      </c>
      <c r="L17" s="564">
        <f>IF('DELTA GRP'!AK22=0,0,'DELTA GRP'!AK22)+IF('DELTA GRP'!AK$26=0,0,'DELTA GRP'!AK$26)</f>
        <v>0</v>
      </c>
      <c r="M17" s="564">
        <f>IF('DELTA GRP'!AL22=0,0,'DELTA GRP'!AL22)+IF('DELTA GRP'!AL$26=0,0,'DELTA GRP'!AL$26)</f>
        <v>0</v>
      </c>
      <c r="N17" s="564">
        <f>IF('DELTA GRP'!AM22=0,0,'DELTA GRP'!AM22)+IF('DELTA GRP'!AM$26=0,0,'DELTA GRP'!AM$26)</f>
        <v>0</v>
      </c>
      <c r="O17" s="564">
        <f>IF('DELTA GRP'!AN22=0,0,'DELTA GRP'!AN22)+IF('DELTA GRP'!AN$26=0,0,'DELTA GRP'!AN$26)</f>
        <v>0</v>
      </c>
      <c r="P17" s="565">
        <f t="shared" si="2"/>
        <v>0</v>
      </c>
      <c r="Q17" s="566">
        <f>P17*'DELTA GRP'!X22</f>
        <v>0</v>
      </c>
      <c r="R17" s="566">
        <f>P17*'DELTA GRP'!U22</f>
        <v>0</v>
      </c>
      <c r="S17" s="2"/>
      <c r="T17" s="2"/>
      <c r="U17" s="2"/>
      <c r="V17" s="2"/>
      <c r="W17" s="2"/>
      <c r="X17" s="2"/>
      <c r="Y17" s="2"/>
      <c r="Z17" s="2"/>
    </row>
    <row r="18" ht="22.5" customHeight="1">
      <c r="A18" s="562" t="str">
        <f>'DELTA GRP'!D23</f>
        <v>D-BEG12-GRP-DT</v>
      </c>
      <c r="B18" s="563" t="str">
        <f>IF('DELTA GRP'!E23=0,"",'DELTA GRP'!E23)</f>
        <v>Dual tex.</v>
      </c>
      <c r="C18" s="564">
        <f>IF('DELTA GRP'!AB23=0,0,'DELTA GRP'!AB23)+IF('DELTA GRP'!AB$26=0,0,'DELTA GRP'!AB$26)</f>
        <v>0</v>
      </c>
      <c r="D18" s="564">
        <f>IF('DELTA GRP'!AC23=0,0,'DELTA GRP'!AC23)+IF('DELTA GRP'!AC$26=0,0,'DELTA GRP'!AC$26)</f>
        <v>0</v>
      </c>
      <c r="E18" s="564">
        <f>IF('DELTA GRP'!AD23=0,0,'DELTA GRP'!AD23)+IF('DELTA GRP'!AD$26=0,0,'DELTA GRP'!AD$26)</f>
        <v>0</v>
      </c>
      <c r="F18" s="564">
        <f>IF('DELTA GRP'!AE23=0,0,'DELTA GRP'!AE23)+IF('DELTA GRP'!AE$26=0,0,'DELTA GRP'!AE$26)</f>
        <v>0</v>
      </c>
      <c r="G18" s="564">
        <f>IF('DELTA GRP'!AF23=0,0,'DELTA GRP'!AF23)+IF('DELTA GRP'!AF$26=0,0,'DELTA GRP'!AF$26)</f>
        <v>0</v>
      </c>
      <c r="H18" s="564">
        <f>IF('DELTA GRP'!AG23=0,0,'DELTA GRP'!AG23)+IF('DELTA GRP'!AG$26=0,0,'DELTA GRP'!AG$26)</f>
        <v>0</v>
      </c>
      <c r="I18" s="564">
        <f>IF('DELTA GRP'!AH23=0,0,'DELTA GRP'!AH23)+IF('DELTA GRP'!AH$26=0,0,'DELTA GRP'!AH$26)</f>
        <v>0</v>
      </c>
      <c r="J18" s="564">
        <f>IF('DELTA GRP'!AI23=0,0,'DELTA GRP'!AI23)+IF('DELTA GRP'!AI$26=0,0,'DELTA GRP'!AI$26)</f>
        <v>0</v>
      </c>
      <c r="K18" s="564">
        <f>IF('DELTA GRP'!AJ23=0,0,'DELTA GRP'!AJ23)+IF('DELTA GRP'!AJ$26=0,0,'DELTA GRP'!AJ$26)</f>
        <v>0</v>
      </c>
      <c r="L18" s="564">
        <f>IF('DELTA GRP'!AK23=0,0,'DELTA GRP'!AK23)+IF('DELTA GRP'!AK$26=0,0,'DELTA GRP'!AK$26)</f>
        <v>0</v>
      </c>
      <c r="M18" s="564">
        <f>IF('DELTA GRP'!AL23=0,0,'DELTA GRP'!AL23)+IF('DELTA GRP'!AL$26=0,0,'DELTA GRP'!AL$26)</f>
        <v>0</v>
      </c>
      <c r="N18" s="564">
        <f>IF('DELTA GRP'!AM23=0,0,'DELTA GRP'!AM23)+IF('DELTA GRP'!AM$26=0,0,'DELTA GRP'!AM$26)</f>
        <v>0</v>
      </c>
      <c r="O18" s="564">
        <f>IF('DELTA GRP'!AN23=0,0,'DELTA GRP'!AN23)+IF('DELTA GRP'!AN$26=0,0,'DELTA GRP'!AN$26)</f>
        <v>0</v>
      </c>
      <c r="P18" s="565">
        <f t="shared" si="2"/>
        <v>0</v>
      </c>
      <c r="Q18" s="566">
        <f>P18*'DELTA GRP'!X23</f>
        <v>0</v>
      </c>
      <c r="R18" s="566">
        <f>P18*'DELTA GRP'!U23</f>
        <v>0</v>
      </c>
      <c r="S18" s="2"/>
      <c r="T18" s="2"/>
      <c r="U18" s="2"/>
      <c r="V18" s="2"/>
      <c r="W18" s="2"/>
      <c r="X18" s="2"/>
      <c r="Y18" s="2"/>
      <c r="Z18" s="2"/>
    </row>
    <row r="19" ht="22.5" customHeight="1">
      <c r="A19" s="562" t="str">
        <f>'DELTA GRP'!D24</f>
        <v>D-BEG13-GRP-DT</v>
      </c>
      <c r="B19" s="563" t="str">
        <f>IF('DELTA GRP'!E24=0,"",'DELTA GRP'!E24)</f>
        <v>Dual tex.</v>
      </c>
      <c r="C19" s="564">
        <f>IF('DELTA GRP'!AB24=0,0,'DELTA GRP'!AB24)+IF('DELTA GRP'!AB$26=0,0,'DELTA GRP'!AB$26)</f>
        <v>0</v>
      </c>
      <c r="D19" s="564">
        <f>IF('DELTA GRP'!AC24=0,0,'DELTA GRP'!AC24)+IF('DELTA GRP'!AC$26=0,0,'DELTA GRP'!AC$26)</f>
        <v>0</v>
      </c>
      <c r="E19" s="564">
        <f>IF('DELTA GRP'!AD24=0,0,'DELTA GRP'!AD24)+IF('DELTA GRP'!AD$26=0,0,'DELTA GRP'!AD$26)</f>
        <v>0</v>
      </c>
      <c r="F19" s="564">
        <f>IF('DELTA GRP'!AE24=0,0,'DELTA GRP'!AE24)+IF('DELTA GRP'!AE$26=0,0,'DELTA GRP'!AE$26)</f>
        <v>0</v>
      </c>
      <c r="G19" s="564">
        <f>IF('DELTA GRP'!AF24=0,0,'DELTA GRP'!AF24)+IF('DELTA GRP'!AF$26=0,0,'DELTA GRP'!AF$26)</f>
        <v>0</v>
      </c>
      <c r="H19" s="564">
        <f>IF('DELTA GRP'!AG24=0,0,'DELTA GRP'!AG24)+IF('DELTA GRP'!AG$26=0,0,'DELTA GRP'!AG$26)</f>
        <v>0</v>
      </c>
      <c r="I19" s="564">
        <f>IF('DELTA GRP'!AH24=0,0,'DELTA GRP'!AH24)+IF('DELTA GRP'!AH$26=0,0,'DELTA GRP'!AH$26)</f>
        <v>0</v>
      </c>
      <c r="J19" s="564">
        <f>IF('DELTA GRP'!AI24=0,0,'DELTA GRP'!AI24)+IF('DELTA GRP'!AI$26=0,0,'DELTA GRP'!AI$26)</f>
        <v>0</v>
      </c>
      <c r="K19" s="564">
        <f>IF('DELTA GRP'!AJ24=0,0,'DELTA GRP'!AJ24)+IF('DELTA GRP'!AJ$26=0,0,'DELTA GRP'!AJ$26)</f>
        <v>0</v>
      </c>
      <c r="L19" s="564">
        <f>IF('DELTA GRP'!AK24=0,0,'DELTA GRP'!AK24)+IF('DELTA GRP'!AK$26=0,0,'DELTA GRP'!AK$26)</f>
        <v>0</v>
      </c>
      <c r="M19" s="564">
        <f>IF('DELTA GRP'!AL24=0,0,'DELTA GRP'!AL24)+IF('DELTA GRP'!AL$26=0,0,'DELTA GRP'!AL$26)</f>
        <v>0</v>
      </c>
      <c r="N19" s="564">
        <f>IF('DELTA GRP'!AM24=0,0,'DELTA GRP'!AM24)+IF('DELTA GRP'!AM$26=0,0,'DELTA GRP'!AM$26)</f>
        <v>0</v>
      </c>
      <c r="O19" s="564">
        <f>IF('DELTA GRP'!AN24=0,0,'DELTA GRP'!AN24)+IF('DELTA GRP'!AN$26=0,0,'DELTA GRP'!AN$26)</f>
        <v>0</v>
      </c>
      <c r="P19" s="565">
        <f t="shared" si="2"/>
        <v>0</v>
      </c>
      <c r="Q19" s="566">
        <f>P19*'DELTA GRP'!X24</f>
        <v>0</v>
      </c>
      <c r="R19" s="566">
        <f>P19*'DELTA GRP'!U24</f>
        <v>0</v>
      </c>
      <c r="S19" s="2"/>
      <c r="T19" s="2"/>
      <c r="U19" s="2"/>
      <c r="V19" s="2"/>
      <c r="W19" s="2"/>
      <c r="X19" s="2"/>
      <c r="Y19" s="2"/>
      <c r="Z19" s="2"/>
    </row>
    <row r="20" ht="22.5" customHeight="1">
      <c r="A20" s="562" t="str">
        <f>'DELTA GRP'!D25</f>
        <v>D-BEG14-GRP-DT</v>
      </c>
      <c r="B20" s="563" t="str">
        <f>IF('DELTA GRP'!E25=0,"",'DELTA GRP'!E25)</f>
        <v>Dual tex.</v>
      </c>
      <c r="C20" s="564">
        <f>IF('DELTA GRP'!AB25=0,0,'DELTA GRP'!AB25)+IF('DELTA GRP'!AB$26=0,0,'DELTA GRP'!AB$26)</f>
        <v>0</v>
      </c>
      <c r="D20" s="564">
        <f>IF('DELTA GRP'!AC25=0,0,'DELTA GRP'!AC25)+IF('DELTA GRP'!AC$26=0,0,'DELTA GRP'!AC$26)</f>
        <v>0</v>
      </c>
      <c r="E20" s="564">
        <f>IF('DELTA GRP'!AD25=0,0,'DELTA GRP'!AD25)+IF('DELTA GRP'!AD$26=0,0,'DELTA GRP'!AD$26)</f>
        <v>0</v>
      </c>
      <c r="F20" s="564">
        <f>IF('DELTA GRP'!AE25=0,0,'DELTA GRP'!AE25)+IF('DELTA GRP'!AE$26=0,0,'DELTA GRP'!AE$26)</f>
        <v>0</v>
      </c>
      <c r="G20" s="564">
        <f>IF('DELTA GRP'!AF25=0,0,'DELTA GRP'!AF25)+IF('DELTA GRP'!AF$26=0,0,'DELTA GRP'!AF$26)</f>
        <v>0</v>
      </c>
      <c r="H20" s="564">
        <f>IF('DELTA GRP'!AG25=0,0,'DELTA GRP'!AG25)+IF('DELTA GRP'!AG$26=0,0,'DELTA GRP'!AG$26)</f>
        <v>0</v>
      </c>
      <c r="I20" s="564">
        <f>IF('DELTA GRP'!AH25=0,0,'DELTA GRP'!AH25)+IF('DELTA GRP'!AH$26=0,0,'DELTA GRP'!AH$26)</f>
        <v>0</v>
      </c>
      <c r="J20" s="564">
        <f>IF('DELTA GRP'!AI25=0,0,'DELTA GRP'!AI25)+IF('DELTA GRP'!AI$26=0,0,'DELTA GRP'!AI$26)</f>
        <v>0</v>
      </c>
      <c r="K20" s="564">
        <f>IF('DELTA GRP'!AJ25=0,0,'DELTA GRP'!AJ25)+IF('DELTA GRP'!AJ$26=0,0,'DELTA GRP'!AJ$26)</f>
        <v>0</v>
      </c>
      <c r="L20" s="564">
        <f>IF('DELTA GRP'!AK25=0,0,'DELTA GRP'!AK25)+IF('DELTA GRP'!AK$26=0,0,'DELTA GRP'!AK$26)</f>
        <v>0</v>
      </c>
      <c r="M20" s="564">
        <f>IF('DELTA GRP'!AL25=0,0,'DELTA GRP'!AL25)+IF('DELTA GRP'!AL$26=0,0,'DELTA GRP'!AL$26)</f>
        <v>0</v>
      </c>
      <c r="N20" s="564">
        <f>IF('DELTA GRP'!AM25=0,0,'DELTA GRP'!AM25)+IF('DELTA GRP'!AM$26=0,0,'DELTA GRP'!AM$26)</f>
        <v>0</v>
      </c>
      <c r="O20" s="564">
        <f>IF('DELTA GRP'!AN25=0,0,'DELTA GRP'!AN25)+IF('DELTA GRP'!AN$26=0,0,'DELTA GRP'!AN$26)</f>
        <v>0</v>
      </c>
      <c r="P20" s="565">
        <f t="shared" si="2"/>
        <v>0</v>
      </c>
      <c r="Q20" s="566">
        <f>P20*'DELTA GRP'!X25</f>
        <v>0</v>
      </c>
      <c r="R20" s="566">
        <f>P20*'DELTA GRP'!U25</f>
        <v>0</v>
      </c>
      <c r="S20" s="2"/>
      <c r="T20" s="2"/>
      <c r="U20" s="2"/>
      <c r="V20" s="2"/>
      <c r="W20" s="2"/>
      <c r="X20" s="2"/>
      <c r="Y20" s="2"/>
      <c r="Z20" s="2"/>
    </row>
    <row r="21" ht="22.5" customHeight="1">
      <c r="A21" s="542"/>
      <c r="B21" s="567"/>
      <c r="C21" s="543"/>
      <c r="D21" s="543"/>
      <c r="E21" s="543"/>
      <c r="F21" s="543"/>
      <c r="G21" s="543"/>
      <c r="H21" s="543"/>
      <c r="I21" s="543"/>
      <c r="J21" s="543"/>
      <c r="K21" s="543"/>
      <c r="L21" s="543"/>
      <c r="M21" s="543"/>
      <c r="N21" s="543"/>
      <c r="O21" s="543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542"/>
      <c r="B22" s="567"/>
      <c r="C22" s="543"/>
      <c r="D22" s="543"/>
      <c r="E22" s="543"/>
      <c r="F22" s="543"/>
      <c r="G22" s="543"/>
      <c r="H22" s="543"/>
      <c r="I22" s="543"/>
      <c r="J22" s="543"/>
      <c r="K22" s="543"/>
      <c r="L22" s="543"/>
      <c r="M22" s="543"/>
      <c r="N22" s="543"/>
      <c r="O22" s="543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542"/>
      <c r="B23" s="567"/>
      <c r="C23" s="543"/>
      <c r="D23" s="543"/>
      <c r="E23" s="543"/>
      <c r="F23" s="543"/>
      <c r="G23" s="543"/>
      <c r="H23" s="543"/>
      <c r="I23" s="543"/>
      <c r="J23" s="543"/>
      <c r="K23" s="543"/>
      <c r="L23" s="543"/>
      <c r="M23" s="543"/>
      <c r="N23" s="543"/>
      <c r="O23" s="543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542"/>
      <c r="B24" s="567"/>
      <c r="C24" s="543"/>
      <c r="D24" s="543"/>
      <c r="E24" s="543"/>
      <c r="F24" s="543"/>
      <c r="G24" s="543"/>
      <c r="H24" s="543"/>
      <c r="I24" s="543"/>
      <c r="J24" s="543"/>
      <c r="K24" s="543"/>
      <c r="L24" s="543"/>
      <c r="M24" s="543"/>
      <c r="N24" s="543"/>
      <c r="O24" s="543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542"/>
      <c r="B25" s="567"/>
      <c r="C25" s="543"/>
      <c r="D25" s="543"/>
      <c r="E25" s="543"/>
      <c r="F25" s="543"/>
      <c r="G25" s="543"/>
      <c r="H25" s="543"/>
      <c r="I25" s="543"/>
      <c r="J25" s="543"/>
      <c r="K25" s="543"/>
      <c r="L25" s="543"/>
      <c r="M25" s="543"/>
      <c r="N25" s="543"/>
      <c r="O25" s="543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542"/>
      <c r="B26" s="567"/>
      <c r="C26" s="543"/>
      <c r="D26" s="543"/>
      <c r="E26" s="543"/>
      <c r="F26" s="543"/>
      <c r="G26" s="543"/>
      <c r="H26" s="543"/>
      <c r="I26" s="543"/>
      <c r="J26" s="543"/>
      <c r="K26" s="543"/>
      <c r="L26" s="543"/>
      <c r="M26" s="543"/>
      <c r="N26" s="543"/>
      <c r="O26" s="543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542"/>
      <c r="B27" s="567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542"/>
      <c r="B28" s="567"/>
      <c r="C28" s="543"/>
      <c r="D28" s="543"/>
      <c r="E28" s="543"/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542"/>
      <c r="B29" s="567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542"/>
      <c r="B30" s="567"/>
      <c r="C30" s="543"/>
      <c r="D30" s="543"/>
      <c r="E30" s="543"/>
      <c r="F30" s="543"/>
      <c r="G30" s="543"/>
      <c r="H30" s="543"/>
      <c r="I30" s="543"/>
      <c r="J30" s="543"/>
      <c r="K30" s="543"/>
      <c r="L30" s="543"/>
      <c r="M30" s="543"/>
      <c r="N30" s="543"/>
      <c r="O30" s="543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542"/>
      <c r="B31" s="567"/>
      <c r="C31" s="543"/>
      <c r="D31" s="543"/>
      <c r="E31" s="543"/>
      <c r="F31" s="543"/>
      <c r="G31" s="543"/>
      <c r="H31" s="543"/>
      <c r="I31" s="543"/>
      <c r="J31" s="543"/>
      <c r="K31" s="543"/>
      <c r="L31" s="543"/>
      <c r="M31" s="543"/>
      <c r="N31" s="543"/>
      <c r="O31" s="543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542"/>
      <c r="B32" s="567"/>
      <c r="C32" s="543"/>
      <c r="D32" s="543"/>
      <c r="E32" s="543"/>
      <c r="F32" s="543"/>
      <c r="G32" s="543"/>
      <c r="H32" s="543"/>
      <c r="I32" s="543"/>
      <c r="J32" s="543"/>
      <c r="K32" s="543"/>
      <c r="L32" s="543"/>
      <c r="M32" s="543"/>
      <c r="N32" s="543"/>
      <c r="O32" s="543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542"/>
      <c r="B33" s="567"/>
      <c r="C33" s="543"/>
      <c r="D33" s="543"/>
      <c r="E33" s="543"/>
      <c r="F33" s="543"/>
      <c r="G33" s="543"/>
      <c r="H33" s="543"/>
      <c r="I33" s="543"/>
      <c r="J33" s="543"/>
      <c r="K33" s="543"/>
      <c r="L33" s="543"/>
      <c r="M33" s="543"/>
      <c r="N33" s="543"/>
      <c r="O33" s="543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542"/>
      <c r="B34" s="567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542"/>
      <c r="B35" s="567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542"/>
      <c r="B36" s="567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542"/>
      <c r="B37" s="567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542"/>
      <c r="B38" s="567"/>
      <c r="C38" s="543"/>
      <c r="D38" s="543"/>
      <c r="E38" s="543"/>
      <c r="F38" s="543"/>
      <c r="G38" s="543"/>
      <c r="H38" s="543"/>
      <c r="I38" s="543"/>
      <c r="J38" s="543"/>
      <c r="K38" s="543"/>
      <c r="L38" s="543"/>
      <c r="M38" s="543"/>
      <c r="N38" s="543"/>
      <c r="O38" s="543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542"/>
      <c r="B39" s="567"/>
      <c r="C39" s="543"/>
      <c r="D39" s="543"/>
      <c r="E39" s="543"/>
      <c r="F39" s="543"/>
      <c r="G39" s="543"/>
      <c r="H39" s="543"/>
      <c r="I39" s="543"/>
      <c r="J39" s="543"/>
      <c r="K39" s="543"/>
      <c r="L39" s="543"/>
      <c r="M39" s="543"/>
      <c r="N39" s="543"/>
      <c r="O39" s="543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542"/>
      <c r="B40" s="567"/>
      <c r="C40" s="543"/>
      <c r="D40" s="543"/>
      <c r="E40" s="543"/>
      <c r="F40" s="543"/>
      <c r="G40" s="543"/>
      <c r="H40" s="543"/>
      <c r="I40" s="543"/>
      <c r="J40" s="543"/>
      <c r="K40" s="543"/>
      <c r="L40" s="543"/>
      <c r="M40" s="543"/>
      <c r="N40" s="543"/>
      <c r="O40" s="543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542"/>
      <c r="B41" s="567"/>
      <c r="C41" s="543"/>
      <c r="D41" s="543"/>
      <c r="E41" s="543"/>
      <c r="F41" s="543"/>
      <c r="G41" s="543"/>
      <c r="H41" s="543"/>
      <c r="I41" s="543"/>
      <c r="J41" s="543"/>
      <c r="K41" s="543"/>
      <c r="L41" s="543"/>
      <c r="M41" s="543"/>
      <c r="N41" s="543"/>
      <c r="O41" s="543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542"/>
      <c r="B42" s="567"/>
      <c r="C42" s="543"/>
      <c r="D42" s="543"/>
      <c r="E42" s="543"/>
      <c r="F42" s="543"/>
      <c r="G42" s="543"/>
      <c r="H42" s="543"/>
      <c r="I42" s="543"/>
      <c r="J42" s="543"/>
      <c r="K42" s="543"/>
      <c r="L42" s="543"/>
      <c r="M42" s="543"/>
      <c r="N42" s="543"/>
      <c r="O42" s="543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542"/>
      <c r="B43" s="567"/>
      <c r="C43" s="543"/>
      <c r="D43" s="543"/>
      <c r="E43" s="543"/>
      <c r="F43" s="543"/>
      <c r="G43" s="543"/>
      <c r="H43" s="543"/>
      <c r="I43" s="543"/>
      <c r="J43" s="543"/>
      <c r="K43" s="543"/>
      <c r="L43" s="543"/>
      <c r="M43" s="543"/>
      <c r="N43" s="543"/>
      <c r="O43" s="543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542"/>
      <c r="B44" s="567"/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542"/>
      <c r="B45" s="567"/>
      <c r="C45" s="543"/>
      <c r="D45" s="543"/>
      <c r="E45" s="543"/>
      <c r="F45" s="543"/>
      <c r="G45" s="543"/>
      <c r="H45" s="543"/>
      <c r="I45" s="543"/>
      <c r="J45" s="543"/>
      <c r="K45" s="543"/>
      <c r="L45" s="543"/>
      <c r="M45" s="543"/>
      <c r="N45" s="543"/>
      <c r="O45" s="543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542"/>
      <c r="B46" s="567"/>
      <c r="C46" s="543"/>
      <c r="D46" s="543"/>
      <c r="E46" s="543"/>
      <c r="F46" s="543"/>
      <c r="G46" s="543"/>
      <c r="H46" s="543"/>
      <c r="I46" s="543"/>
      <c r="J46" s="543"/>
      <c r="K46" s="543"/>
      <c r="L46" s="543"/>
      <c r="M46" s="543"/>
      <c r="N46" s="543"/>
      <c r="O46" s="543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542"/>
      <c r="B47" s="567"/>
      <c r="C47" s="543"/>
      <c r="D47" s="543"/>
      <c r="E47" s="543"/>
      <c r="F47" s="543"/>
      <c r="G47" s="543"/>
      <c r="H47" s="543"/>
      <c r="I47" s="543"/>
      <c r="J47" s="543"/>
      <c r="K47" s="543"/>
      <c r="L47" s="543"/>
      <c r="M47" s="543"/>
      <c r="N47" s="543"/>
      <c r="O47" s="543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542"/>
      <c r="B48" s="567"/>
      <c r="C48" s="543"/>
      <c r="D48" s="543"/>
      <c r="E48" s="543"/>
      <c r="F48" s="543"/>
      <c r="G48" s="543"/>
      <c r="H48" s="543"/>
      <c r="I48" s="543"/>
      <c r="J48" s="543"/>
      <c r="K48" s="543"/>
      <c r="L48" s="543"/>
      <c r="M48" s="543"/>
      <c r="N48" s="543"/>
      <c r="O48" s="543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542"/>
      <c r="B49" s="567"/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542"/>
      <c r="B50" s="567"/>
      <c r="C50" s="543"/>
      <c r="D50" s="543"/>
      <c r="E50" s="543"/>
      <c r="F50" s="543"/>
      <c r="G50" s="543"/>
      <c r="H50" s="543"/>
      <c r="I50" s="543"/>
      <c r="J50" s="543"/>
      <c r="K50" s="543"/>
      <c r="L50" s="543"/>
      <c r="M50" s="543"/>
      <c r="N50" s="543"/>
      <c r="O50" s="543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542"/>
      <c r="B51" s="567"/>
      <c r="C51" s="543"/>
      <c r="D51" s="543"/>
      <c r="E51" s="543"/>
      <c r="F51" s="543"/>
      <c r="G51" s="543"/>
      <c r="H51" s="543"/>
      <c r="I51" s="543"/>
      <c r="J51" s="543"/>
      <c r="K51" s="543"/>
      <c r="L51" s="543"/>
      <c r="M51" s="543"/>
      <c r="N51" s="543"/>
      <c r="O51" s="543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542"/>
      <c r="B52" s="567"/>
      <c r="C52" s="543"/>
      <c r="D52" s="543"/>
      <c r="E52" s="543"/>
      <c r="F52" s="543"/>
      <c r="G52" s="543"/>
      <c r="H52" s="543"/>
      <c r="I52" s="543"/>
      <c r="J52" s="543"/>
      <c r="K52" s="543"/>
      <c r="L52" s="543"/>
      <c r="M52" s="543"/>
      <c r="N52" s="543"/>
      <c r="O52" s="543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542"/>
      <c r="B53" s="567"/>
      <c r="C53" s="543"/>
      <c r="D53" s="543"/>
      <c r="E53" s="543"/>
      <c r="F53" s="543"/>
      <c r="G53" s="543"/>
      <c r="H53" s="543"/>
      <c r="I53" s="543"/>
      <c r="J53" s="543"/>
      <c r="K53" s="543"/>
      <c r="L53" s="543"/>
      <c r="M53" s="543"/>
      <c r="N53" s="543"/>
      <c r="O53" s="543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542"/>
      <c r="B54" s="567"/>
      <c r="C54" s="543"/>
      <c r="D54" s="543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542"/>
      <c r="B55" s="567"/>
      <c r="C55" s="543"/>
      <c r="D55" s="543"/>
      <c r="E55" s="543"/>
      <c r="F55" s="543"/>
      <c r="G55" s="543"/>
      <c r="H55" s="543"/>
      <c r="I55" s="543"/>
      <c r="J55" s="543"/>
      <c r="K55" s="543"/>
      <c r="L55" s="543"/>
      <c r="M55" s="543"/>
      <c r="N55" s="543"/>
      <c r="O55" s="543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542"/>
      <c r="B56" s="567"/>
      <c r="C56" s="543"/>
      <c r="D56" s="543"/>
      <c r="E56" s="543"/>
      <c r="F56" s="543"/>
      <c r="G56" s="543"/>
      <c r="H56" s="543"/>
      <c r="I56" s="543"/>
      <c r="J56" s="543"/>
      <c r="K56" s="543"/>
      <c r="L56" s="543"/>
      <c r="M56" s="543"/>
      <c r="N56" s="543"/>
      <c r="O56" s="543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542"/>
      <c r="B57" s="567"/>
      <c r="C57" s="543"/>
      <c r="D57" s="543"/>
      <c r="E57" s="543"/>
      <c r="F57" s="543"/>
      <c r="G57" s="543"/>
      <c r="H57" s="543"/>
      <c r="I57" s="543"/>
      <c r="J57" s="543"/>
      <c r="K57" s="543"/>
      <c r="L57" s="543"/>
      <c r="M57" s="543"/>
      <c r="N57" s="543"/>
      <c r="O57" s="543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542"/>
      <c r="B58" s="567"/>
      <c r="C58" s="543"/>
      <c r="D58" s="543"/>
      <c r="E58" s="543"/>
      <c r="F58" s="543"/>
      <c r="G58" s="543"/>
      <c r="H58" s="543"/>
      <c r="I58" s="543"/>
      <c r="J58" s="543"/>
      <c r="K58" s="543"/>
      <c r="L58" s="543"/>
      <c r="M58" s="543"/>
      <c r="N58" s="543"/>
      <c r="O58" s="543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542"/>
      <c r="B59" s="567"/>
      <c r="C59" s="543"/>
      <c r="D59" s="543"/>
      <c r="E59" s="543"/>
      <c r="F59" s="543"/>
      <c r="G59" s="543"/>
      <c r="H59" s="543"/>
      <c r="I59" s="543"/>
      <c r="J59" s="543"/>
      <c r="K59" s="543"/>
      <c r="L59" s="543"/>
      <c r="M59" s="543"/>
      <c r="N59" s="543"/>
      <c r="O59" s="543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542"/>
      <c r="B60" s="567"/>
      <c r="C60" s="543"/>
      <c r="D60" s="543"/>
      <c r="E60" s="543"/>
      <c r="F60" s="543"/>
      <c r="G60" s="543"/>
      <c r="H60" s="543"/>
      <c r="I60" s="543"/>
      <c r="J60" s="543"/>
      <c r="K60" s="543"/>
      <c r="L60" s="543"/>
      <c r="M60" s="543"/>
      <c r="N60" s="543"/>
      <c r="O60" s="543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542"/>
      <c r="B61" s="567"/>
      <c r="C61" s="543"/>
      <c r="D61" s="543"/>
      <c r="E61" s="543"/>
      <c r="F61" s="543"/>
      <c r="G61" s="543"/>
      <c r="H61" s="543"/>
      <c r="I61" s="543"/>
      <c r="J61" s="543"/>
      <c r="K61" s="543"/>
      <c r="L61" s="543"/>
      <c r="M61" s="543"/>
      <c r="N61" s="543"/>
      <c r="O61" s="543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542"/>
      <c r="B62" s="567"/>
      <c r="C62" s="543"/>
      <c r="D62" s="543"/>
      <c r="E62" s="543"/>
      <c r="F62" s="543"/>
      <c r="G62" s="543"/>
      <c r="H62" s="543"/>
      <c r="I62" s="543"/>
      <c r="J62" s="543"/>
      <c r="K62" s="543"/>
      <c r="L62" s="543"/>
      <c r="M62" s="543"/>
      <c r="N62" s="543"/>
      <c r="O62" s="543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542"/>
      <c r="B63" s="567"/>
      <c r="C63" s="543"/>
      <c r="D63" s="543"/>
      <c r="E63" s="543"/>
      <c r="F63" s="543"/>
      <c r="G63" s="543"/>
      <c r="H63" s="543"/>
      <c r="I63" s="543"/>
      <c r="J63" s="543"/>
      <c r="K63" s="543"/>
      <c r="L63" s="543"/>
      <c r="M63" s="543"/>
      <c r="N63" s="543"/>
      <c r="O63" s="543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542"/>
      <c r="B64" s="567"/>
      <c r="C64" s="543"/>
      <c r="D64" s="543"/>
      <c r="E64" s="543"/>
      <c r="F64" s="543"/>
      <c r="G64" s="543"/>
      <c r="H64" s="543"/>
      <c r="I64" s="543"/>
      <c r="J64" s="543"/>
      <c r="K64" s="543"/>
      <c r="L64" s="543"/>
      <c r="M64" s="543"/>
      <c r="N64" s="543"/>
      <c r="O64" s="543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542"/>
      <c r="B65" s="567"/>
      <c r="C65" s="543"/>
      <c r="D65" s="543"/>
      <c r="E65" s="543"/>
      <c r="F65" s="543"/>
      <c r="G65" s="543"/>
      <c r="H65" s="543"/>
      <c r="I65" s="543"/>
      <c r="J65" s="543"/>
      <c r="K65" s="543"/>
      <c r="L65" s="543"/>
      <c r="M65" s="543"/>
      <c r="N65" s="543"/>
      <c r="O65" s="543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542"/>
      <c r="B66" s="567"/>
      <c r="C66" s="543"/>
      <c r="D66" s="543"/>
      <c r="E66" s="543"/>
      <c r="F66" s="543"/>
      <c r="G66" s="543"/>
      <c r="H66" s="543"/>
      <c r="I66" s="543"/>
      <c r="J66" s="543"/>
      <c r="K66" s="543"/>
      <c r="L66" s="543"/>
      <c r="M66" s="543"/>
      <c r="N66" s="543"/>
      <c r="O66" s="543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542"/>
      <c r="B67" s="567"/>
      <c r="C67" s="543"/>
      <c r="D67" s="543"/>
      <c r="E67" s="543"/>
      <c r="F67" s="543"/>
      <c r="G67" s="543"/>
      <c r="H67" s="543"/>
      <c r="I67" s="543"/>
      <c r="J67" s="543"/>
      <c r="K67" s="543"/>
      <c r="L67" s="543"/>
      <c r="M67" s="543"/>
      <c r="N67" s="543"/>
      <c r="O67" s="543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542"/>
      <c r="B68" s="567"/>
      <c r="C68" s="543"/>
      <c r="D68" s="543"/>
      <c r="E68" s="543"/>
      <c r="F68" s="543"/>
      <c r="G68" s="543"/>
      <c r="H68" s="543"/>
      <c r="I68" s="543"/>
      <c r="J68" s="543"/>
      <c r="K68" s="543"/>
      <c r="L68" s="543"/>
      <c r="M68" s="543"/>
      <c r="N68" s="543"/>
      <c r="O68" s="543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542"/>
      <c r="B69" s="567"/>
      <c r="C69" s="543"/>
      <c r="D69" s="543"/>
      <c r="E69" s="543"/>
      <c r="F69" s="543"/>
      <c r="G69" s="543"/>
      <c r="H69" s="543"/>
      <c r="I69" s="543"/>
      <c r="J69" s="543"/>
      <c r="K69" s="543"/>
      <c r="L69" s="543"/>
      <c r="M69" s="543"/>
      <c r="N69" s="543"/>
      <c r="O69" s="543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542"/>
      <c r="B70" s="567"/>
      <c r="C70" s="543"/>
      <c r="D70" s="543"/>
      <c r="E70" s="543"/>
      <c r="F70" s="543"/>
      <c r="G70" s="543"/>
      <c r="H70" s="543"/>
      <c r="I70" s="543"/>
      <c r="J70" s="543"/>
      <c r="K70" s="543"/>
      <c r="L70" s="543"/>
      <c r="M70" s="543"/>
      <c r="N70" s="543"/>
      <c r="O70" s="543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542"/>
      <c r="B71" s="567"/>
      <c r="C71" s="543"/>
      <c r="D71" s="543"/>
      <c r="E71" s="543"/>
      <c r="F71" s="543"/>
      <c r="G71" s="543"/>
      <c r="H71" s="543"/>
      <c r="I71" s="543"/>
      <c r="J71" s="543"/>
      <c r="K71" s="543"/>
      <c r="L71" s="543"/>
      <c r="M71" s="543"/>
      <c r="N71" s="543"/>
      <c r="O71" s="543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542"/>
      <c r="B72" s="567"/>
      <c r="C72" s="543"/>
      <c r="D72" s="543"/>
      <c r="E72" s="543"/>
      <c r="F72" s="543"/>
      <c r="G72" s="543"/>
      <c r="H72" s="543"/>
      <c r="I72" s="543"/>
      <c r="J72" s="543"/>
      <c r="K72" s="543"/>
      <c r="L72" s="543"/>
      <c r="M72" s="543"/>
      <c r="N72" s="543"/>
      <c r="O72" s="543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542"/>
      <c r="B73" s="567"/>
      <c r="C73" s="543"/>
      <c r="D73" s="543"/>
      <c r="E73" s="543"/>
      <c r="F73" s="543"/>
      <c r="G73" s="543"/>
      <c r="H73" s="543"/>
      <c r="I73" s="543"/>
      <c r="J73" s="543"/>
      <c r="K73" s="543"/>
      <c r="L73" s="543"/>
      <c r="M73" s="543"/>
      <c r="N73" s="543"/>
      <c r="O73" s="543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542"/>
      <c r="B74" s="567"/>
      <c r="C74" s="543"/>
      <c r="D74" s="543"/>
      <c r="E74" s="543"/>
      <c r="F74" s="543"/>
      <c r="G74" s="543"/>
      <c r="H74" s="543"/>
      <c r="I74" s="543"/>
      <c r="J74" s="543"/>
      <c r="K74" s="543"/>
      <c r="L74" s="543"/>
      <c r="M74" s="543"/>
      <c r="N74" s="543"/>
      <c r="O74" s="543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542"/>
      <c r="B75" s="567"/>
      <c r="C75" s="543"/>
      <c r="D75" s="543"/>
      <c r="E75" s="543"/>
      <c r="F75" s="543"/>
      <c r="G75" s="543"/>
      <c r="H75" s="543"/>
      <c r="I75" s="543"/>
      <c r="J75" s="543"/>
      <c r="K75" s="543"/>
      <c r="L75" s="543"/>
      <c r="M75" s="543"/>
      <c r="N75" s="543"/>
      <c r="O75" s="543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542"/>
      <c r="B76" s="567"/>
      <c r="C76" s="543"/>
      <c r="D76" s="543"/>
      <c r="E76" s="543"/>
      <c r="F76" s="543"/>
      <c r="G76" s="543"/>
      <c r="H76" s="543"/>
      <c r="I76" s="543"/>
      <c r="J76" s="543"/>
      <c r="K76" s="543"/>
      <c r="L76" s="543"/>
      <c r="M76" s="543"/>
      <c r="N76" s="543"/>
      <c r="O76" s="543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542"/>
      <c r="B77" s="567"/>
      <c r="C77" s="543"/>
      <c r="D77" s="543"/>
      <c r="E77" s="543"/>
      <c r="F77" s="543"/>
      <c r="G77" s="543"/>
      <c r="H77" s="543"/>
      <c r="I77" s="543"/>
      <c r="J77" s="543"/>
      <c r="K77" s="543"/>
      <c r="L77" s="543"/>
      <c r="M77" s="543"/>
      <c r="N77" s="543"/>
      <c r="O77" s="543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542"/>
      <c r="B78" s="567"/>
      <c r="C78" s="543"/>
      <c r="D78" s="543"/>
      <c r="E78" s="543"/>
      <c r="F78" s="543"/>
      <c r="G78" s="543"/>
      <c r="H78" s="543"/>
      <c r="I78" s="543"/>
      <c r="J78" s="543"/>
      <c r="K78" s="543"/>
      <c r="L78" s="543"/>
      <c r="M78" s="543"/>
      <c r="N78" s="543"/>
      <c r="O78" s="543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542"/>
      <c r="B79" s="567"/>
      <c r="C79" s="543"/>
      <c r="D79" s="543"/>
      <c r="E79" s="543"/>
      <c r="F79" s="543"/>
      <c r="G79" s="543"/>
      <c r="H79" s="543"/>
      <c r="I79" s="543"/>
      <c r="J79" s="543"/>
      <c r="K79" s="543"/>
      <c r="L79" s="543"/>
      <c r="M79" s="543"/>
      <c r="N79" s="543"/>
      <c r="O79" s="543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542"/>
      <c r="B80" s="567"/>
      <c r="C80" s="543"/>
      <c r="D80" s="543"/>
      <c r="E80" s="543"/>
      <c r="F80" s="543"/>
      <c r="G80" s="543"/>
      <c r="H80" s="543"/>
      <c r="I80" s="543"/>
      <c r="J80" s="543"/>
      <c r="K80" s="543"/>
      <c r="L80" s="543"/>
      <c r="M80" s="543"/>
      <c r="N80" s="543"/>
      <c r="O80" s="543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542"/>
      <c r="B81" s="567"/>
      <c r="C81" s="543"/>
      <c r="D81" s="543"/>
      <c r="E81" s="543"/>
      <c r="F81" s="543"/>
      <c r="G81" s="543"/>
      <c r="H81" s="543"/>
      <c r="I81" s="543"/>
      <c r="J81" s="543"/>
      <c r="K81" s="543"/>
      <c r="L81" s="543"/>
      <c r="M81" s="543"/>
      <c r="N81" s="543"/>
      <c r="O81" s="543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542"/>
      <c r="B82" s="567"/>
      <c r="C82" s="543"/>
      <c r="D82" s="543"/>
      <c r="E82" s="543"/>
      <c r="F82" s="543"/>
      <c r="G82" s="543"/>
      <c r="H82" s="543"/>
      <c r="I82" s="543"/>
      <c r="J82" s="543"/>
      <c r="K82" s="543"/>
      <c r="L82" s="543"/>
      <c r="M82" s="543"/>
      <c r="N82" s="543"/>
      <c r="O82" s="543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542"/>
      <c r="B83" s="567"/>
      <c r="C83" s="543"/>
      <c r="D83" s="543"/>
      <c r="E83" s="543"/>
      <c r="F83" s="543"/>
      <c r="G83" s="543"/>
      <c r="H83" s="543"/>
      <c r="I83" s="543"/>
      <c r="J83" s="543"/>
      <c r="K83" s="543"/>
      <c r="L83" s="543"/>
      <c r="M83" s="543"/>
      <c r="N83" s="543"/>
      <c r="O83" s="543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542"/>
      <c r="B84" s="567"/>
      <c r="C84" s="543"/>
      <c r="D84" s="543"/>
      <c r="E84" s="543"/>
      <c r="F84" s="543"/>
      <c r="G84" s="543"/>
      <c r="H84" s="543"/>
      <c r="I84" s="543"/>
      <c r="J84" s="543"/>
      <c r="K84" s="543"/>
      <c r="L84" s="543"/>
      <c r="M84" s="543"/>
      <c r="N84" s="543"/>
      <c r="O84" s="543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542"/>
      <c r="B85" s="567"/>
      <c r="C85" s="543"/>
      <c r="D85" s="543"/>
      <c r="E85" s="543"/>
      <c r="F85" s="543"/>
      <c r="G85" s="543"/>
      <c r="H85" s="543"/>
      <c r="I85" s="543"/>
      <c r="J85" s="543"/>
      <c r="K85" s="543"/>
      <c r="L85" s="543"/>
      <c r="M85" s="543"/>
      <c r="N85" s="543"/>
      <c r="O85" s="543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542"/>
      <c r="B86" s="567"/>
      <c r="C86" s="543"/>
      <c r="D86" s="543"/>
      <c r="E86" s="543"/>
      <c r="F86" s="543"/>
      <c r="G86" s="543"/>
      <c r="H86" s="543"/>
      <c r="I86" s="543"/>
      <c r="J86" s="543"/>
      <c r="K86" s="543"/>
      <c r="L86" s="543"/>
      <c r="M86" s="543"/>
      <c r="N86" s="543"/>
      <c r="O86" s="543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542"/>
      <c r="B87" s="567"/>
      <c r="C87" s="543"/>
      <c r="D87" s="543"/>
      <c r="E87" s="543"/>
      <c r="F87" s="543"/>
      <c r="G87" s="543"/>
      <c r="H87" s="543"/>
      <c r="I87" s="543"/>
      <c r="J87" s="543"/>
      <c r="K87" s="543"/>
      <c r="L87" s="543"/>
      <c r="M87" s="543"/>
      <c r="N87" s="543"/>
      <c r="O87" s="543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542"/>
      <c r="B88" s="567"/>
      <c r="C88" s="543"/>
      <c r="D88" s="543"/>
      <c r="E88" s="543"/>
      <c r="F88" s="543"/>
      <c r="G88" s="543"/>
      <c r="H88" s="543"/>
      <c r="I88" s="543"/>
      <c r="J88" s="543"/>
      <c r="K88" s="543"/>
      <c r="L88" s="543"/>
      <c r="M88" s="543"/>
      <c r="N88" s="543"/>
      <c r="O88" s="543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542"/>
      <c r="B89" s="567"/>
      <c r="C89" s="543"/>
      <c r="D89" s="543"/>
      <c r="E89" s="543"/>
      <c r="F89" s="543"/>
      <c r="G89" s="543"/>
      <c r="H89" s="543"/>
      <c r="I89" s="543"/>
      <c r="J89" s="543"/>
      <c r="K89" s="543"/>
      <c r="L89" s="543"/>
      <c r="M89" s="543"/>
      <c r="N89" s="543"/>
      <c r="O89" s="543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542"/>
      <c r="B90" s="567"/>
      <c r="C90" s="543"/>
      <c r="D90" s="543"/>
      <c r="E90" s="543"/>
      <c r="F90" s="543"/>
      <c r="G90" s="543"/>
      <c r="H90" s="543"/>
      <c r="I90" s="543"/>
      <c r="J90" s="543"/>
      <c r="K90" s="543"/>
      <c r="L90" s="543"/>
      <c r="M90" s="543"/>
      <c r="N90" s="543"/>
      <c r="O90" s="543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542"/>
      <c r="B91" s="567"/>
      <c r="C91" s="543"/>
      <c r="D91" s="543"/>
      <c r="E91" s="543"/>
      <c r="F91" s="543"/>
      <c r="G91" s="543"/>
      <c r="H91" s="543"/>
      <c r="I91" s="543"/>
      <c r="J91" s="543"/>
      <c r="K91" s="543"/>
      <c r="L91" s="543"/>
      <c r="M91" s="543"/>
      <c r="N91" s="543"/>
      <c r="O91" s="543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542"/>
      <c r="B92" s="567"/>
      <c r="C92" s="543"/>
      <c r="D92" s="543"/>
      <c r="E92" s="543"/>
      <c r="F92" s="543"/>
      <c r="G92" s="543"/>
      <c r="H92" s="543"/>
      <c r="I92" s="543"/>
      <c r="J92" s="543"/>
      <c r="K92" s="543"/>
      <c r="L92" s="543"/>
      <c r="M92" s="543"/>
      <c r="N92" s="543"/>
      <c r="O92" s="543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542"/>
      <c r="B93" s="567"/>
      <c r="C93" s="543"/>
      <c r="D93" s="543"/>
      <c r="E93" s="543"/>
      <c r="F93" s="543"/>
      <c r="G93" s="543"/>
      <c r="H93" s="543"/>
      <c r="I93" s="543"/>
      <c r="J93" s="543"/>
      <c r="K93" s="543"/>
      <c r="L93" s="543"/>
      <c r="M93" s="543"/>
      <c r="N93" s="543"/>
      <c r="O93" s="543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542"/>
      <c r="B94" s="567"/>
      <c r="C94" s="543"/>
      <c r="D94" s="543"/>
      <c r="E94" s="543"/>
      <c r="F94" s="543"/>
      <c r="G94" s="543"/>
      <c r="H94" s="543"/>
      <c r="I94" s="543"/>
      <c r="J94" s="543"/>
      <c r="K94" s="543"/>
      <c r="L94" s="543"/>
      <c r="M94" s="543"/>
      <c r="N94" s="543"/>
      <c r="O94" s="543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542"/>
      <c r="B95" s="567"/>
      <c r="C95" s="543"/>
      <c r="D95" s="543"/>
      <c r="E95" s="543"/>
      <c r="F95" s="543"/>
      <c r="G95" s="543"/>
      <c r="H95" s="543"/>
      <c r="I95" s="543"/>
      <c r="J95" s="543"/>
      <c r="K95" s="543"/>
      <c r="L95" s="543"/>
      <c r="M95" s="543"/>
      <c r="N95" s="543"/>
      <c r="O95" s="543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542"/>
      <c r="B96" s="567"/>
      <c r="C96" s="543"/>
      <c r="D96" s="543"/>
      <c r="E96" s="543"/>
      <c r="F96" s="543"/>
      <c r="G96" s="543"/>
      <c r="H96" s="543"/>
      <c r="I96" s="543"/>
      <c r="J96" s="543"/>
      <c r="K96" s="543"/>
      <c r="L96" s="543"/>
      <c r="M96" s="543"/>
      <c r="N96" s="543"/>
      <c r="O96" s="543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542"/>
      <c r="B97" s="567"/>
      <c r="C97" s="543"/>
      <c r="D97" s="543"/>
      <c r="E97" s="543"/>
      <c r="F97" s="543"/>
      <c r="G97" s="543"/>
      <c r="H97" s="543"/>
      <c r="I97" s="543"/>
      <c r="J97" s="543"/>
      <c r="K97" s="543"/>
      <c r="L97" s="543"/>
      <c r="M97" s="543"/>
      <c r="N97" s="543"/>
      <c r="O97" s="543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542"/>
      <c r="B98" s="567"/>
      <c r="C98" s="543"/>
      <c r="D98" s="543"/>
      <c r="E98" s="543"/>
      <c r="F98" s="543"/>
      <c r="G98" s="543"/>
      <c r="H98" s="543"/>
      <c r="I98" s="543"/>
      <c r="J98" s="543"/>
      <c r="K98" s="543"/>
      <c r="L98" s="543"/>
      <c r="M98" s="543"/>
      <c r="N98" s="543"/>
      <c r="O98" s="543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542"/>
      <c r="B99" s="567"/>
      <c r="C99" s="543"/>
      <c r="D99" s="543"/>
      <c r="E99" s="543"/>
      <c r="F99" s="543"/>
      <c r="G99" s="543"/>
      <c r="H99" s="543"/>
      <c r="I99" s="543"/>
      <c r="J99" s="543"/>
      <c r="K99" s="543"/>
      <c r="L99" s="543"/>
      <c r="M99" s="543"/>
      <c r="N99" s="543"/>
      <c r="O99" s="543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542"/>
      <c r="B100" s="567"/>
      <c r="C100" s="543"/>
      <c r="D100" s="543"/>
      <c r="E100" s="543"/>
      <c r="F100" s="543"/>
      <c r="G100" s="543"/>
      <c r="H100" s="543"/>
      <c r="I100" s="543"/>
      <c r="J100" s="543"/>
      <c r="K100" s="543"/>
      <c r="L100" s="543"/>
      <c r="M100" s="543"/>
      <c r="N100" s="543"/>
      <c r="O100" s="543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542"/>
      <c r="B101" s="567"/>
      <c r="C101" s="543"/>
      <c r="D101" s="543"/>
      <c r="E101" s="543"/>
      <c r="F101" s="543"/>
      <c r="G101" s="543"/>
      <c r="H101" s="543"/>
      <c r="I101" s="543"/>
      <c r="J101" s="543"/>
      <c r="K101" s="543"/>
      <c r="L101" s="543"/>
      <c r="M101" s="543"/>
      <c r="N101" s="543"/>
      <c r="O101" s="543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542"/>
      <c r="B102" s="567"/>
      <c r="C102" s="543"/>
      <c r="D102" s="543"/>
      <c r="E102" s="543"/>
      <c r="F102" s="543"/>
      <c r="G102" s="543"/>
      <c r="H102" s="543"/>
      <c r="I102" s="543"/>
      <c r="J102" s="543"/>
      <c r="K102" s="543"/>
      <c r="L102" s="543"/>
      <c r="M102" s="543"/>
      <c r="N102" s="543"/>
      <c r="O102" s="543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542"/>
      <c r="B103" s="567"/>
      <c r="C103" s="543"/>
      <c r="D103" s="543"/>
      <c r="E103" s="543"/>
      <c r="F103" s="543"/>
      <c r="G103" s="543"/>
      <c r="H103" s="543"/>
      <c r="I103" s="543"/>
      <c r="J103" s="543"/>
      <c r="K103" s="543"/>
      <c r="L103" s="543"/>
      <c r="M103" s="543"/>
      <c r="N103" s="543"/>
      <c r="O103" s="543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542"/>
      <c r="B104" s="567"/>
      <c r="C104" s="543"/>
      <c r="D104" s="543"/>
      <c r="E104" s="543"/>
      <c r="F104" s="543"/>
      <c r="G104" s="543"/>
      <c r="H104" s="543"/>
      <c r="I104" s="543"/>
      <c r="J104" s="543"/>
      <c r="K104" s="543"/>
      <c r="L104" s="543"/>
      <c r="M104" s="543"/>
      <c r="N104" s="543"/>
      <c r="O104" s="543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542"/>
      <c r="B105" s="567"/>
      <c r="C105" s="543"/>
      <c r="D105" s="543"/>
      <c r="E105" s="543"/>
      <c r="F105" s="543"/>
      <c r="G105" s="543"/>
      <c r="H105" s="543"/>
      <c r="I105" s="543"/>
      <c r="J105" s="543"/>
      <c r="K105" s="543"/>
      <c r="L105" s="543"/>
      <c r="M105" s="543"/>
      <c r="N105" s="543"/>
      <c r="O105" s="543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542"/>
      <c r="B106" s="567"/>
      <c r="C106" s="543"/>
      <c r="D106" s="543"/>
      <c r="E106" s="543"/>
      <c r="F106" s="543"/>
      <c r="G106" s="543"/>
      <c r="H106" s="543"/>
      <c r="I106" s="543"/>
      <c r="J106" s="543"/>
      <c r="K106" s="543"/>
      <c r="L106" s="543"/>
      <c r="M106" s="543"/>
      <c r="N106" s="543"/>
      <c r="O106" s="543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542"/>
      <c r="B107" s="567"/>
      <c r="C107" s="543"/>
      <c r="D107" s="543"/>
      <c r="E107" s="543"/>
      <c r="F107" s="543"/>
      <c r="G107" s="543"/>
      <c r="H107" s="543"/>
      <c r="I107" s="543"/>
      <c r="J107" s="543"/>
      <c r="K107" s="543"/>
      <c r="L107" s="543"/>
      <c r="M107" s="543"/>
      <c r="N107" s="543"/>
      <c r="O107" s="543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542"/>
      <c r="B108" s="567"/>
      <c r="C108" s="543"/>
      <c r="D108" s="543"/>
      <c r="E108" s="543"/>
      <c r="F108" s="543"/>
      <c r="G108" s="543"/>
      <c r="H108" s="543"/>
      <c r="I108" s="543"/>
      <c r="J108" s="543"/>
      <c r="K108" s="543"/>
      <c r="L108" s="543"/>
      <c r="M108" s="543"/>
      <c r="N108" s="543"/>
      <c r="O108" s="543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542"/>
      <c r="B109" s="567"/>
      <c r="C109" s="543"/>
      <c r="D109" s="543"/>
      <c r="E109" s="543"/>
      <c r="F109" s="543"/>
      <c r="G109" s="543"/>
      <c r="H109" s="543"/>
      <c r="I109" s="543"/>
      <c r="J109" s="543"/>
      <c r="K109" s="543"/>
      <c r="L109" s="543"/>
      <c r="M109" s="543"/>
      <c r="N109" s="543"/>
      <c r="O109" s="543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542"/>
      <c r="B110" s="567"/>
      <c r="C110" s="543"/>
      <c r="D110" s="543"/>
      <c r="E110" s="543"/>
      <c r="F110" s="543"/>
      <c r="G110" s="543"/>
      <c r="H110" s="543"/>
      <c r="I110" s="543"/>
      <c r="J110" s="543"/>
      <c r="K110" s="543"/>
      <c r="L110" s="543"/>
      <c r="M110" s="543"/>
      <c r="N110" s="543"/>
      <c r="O110" s="543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542"/>
      <c r="B111" s="567"/>
      <c r="C111" s="543"/>
      <c r="D111" s="543"/>
      <c r="E111" s="543"/>
      <c r="F111" s="543"/>
      <c r="G111" s="543"/>
      <c r="H111" s="543"/>
      <c r="I111" s="543"/>
      <c r="J111" s="543"/>
      <c r="K111" s="543"/>
      <c r="L111" s="543"/>
      <c r="M111" s="543"/>
      <c r="N111" s="543"/>
      <c r="O111" s="543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542"/>
      <c r="B112" s="567"/>
      <c r="C112" s="543"/>
      <c r="D112" s="543"/>
      <c r="E112" s="543"/>
      <c r="F112" s="543"/>
      <c r="G112" s="543"/>
      <c r="H112" s="543"/>
      <c r="I112" s="543"/>
      <c r="J112" s="543"/>
      <c r="K112" s="543"/>
      <c r="L112" s="543"/>
      <c r="M112" s="543"/>
      <c r="N112" s="543"/>
      <c r="O112" s="543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542"/>
      <c r="B113" s="567"/>
      <c r="C113" s="543"/>
      <c r="D113" s="543"/>
      <c r="E113" s="543"/>
      <c r="F113" s="543"/>
      <c r="G113" s="543"/>
      <c r="H113" s="543"/>
      <c r="I113" s="543"/>
      <c r="J113" s="543"/>
      <c r="K113" s="543"/>
      <c r="L113" s="543"/>
      <c r="M113" s="543"/>
      <c r="N113" s="543"/>
      <c r="O113" s="543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542"/>
      <c r="B114" s="567"/>
      <c r="C114" s="543"/>
      <c r="D114" s="543"/>
      <c r="E114" s="543"/>
      <c r="F114" s="543"/>
      <c r="G114" s="543"/>
      <c r="H114" s="543"/>
      <c r="I114" s="543"/>
      <c r="J114" s="543"/>
      <c r="K114" s="543"/>
      <c r="L114" s="543"/>
      <c r="M114" s="543"/>
      <c r="N114" s="543"/>
      <c r="O114" s="543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542"/>
      <c r="B115" s="567"/>
      <c r="C115" s="543"/>
      <c r="D115" s="543"/>
      <c r="E115" s="543"/>
      <c r="F115" s="543"/>
      <c r="G115" s="543"/>
      <c r="H115" s="543"/>
      <c r="I115" s="543"/>
      <c r="J115" s="543"/>
      <c r="K115" s="543"/>
      <c r="L115" s="543"/>
      <c r="M115" s="543"/>
      <c r="N115" s="543"/>
      <c r="O115" s="543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542"/>
      <c r="B116" s="567"/>
      <c r="C116" s="543"/>
      <c r="D116" s="543"/>
      <c r="E116" s="543"/>
      <c r="F116" s="543"/>
      <c r="G116" s="543"/>
      <c r="H116" s="543"/>
      <c r="I116" s="543"/>
      <c r="J116" s="543"/>
      <c r="K116" s="543"/>
      <c r="L116" s="543"/>
      <c r="M116" s="543"/>
      <c r="N116" s="543"/>
      <c r="O116" s="543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542"/>
      <c r="B117" s="567"/>
      <c r="C117" s="543"/>
      <c r="D117" s="543"/>
      <c r="E117" s="543"/>
      <c r="F117" s="543"/>
      <c r="G117" s="543"/>
      <c r="H117" s="543"/>
      <c r="I117" s="543"/>
      <c r="J117" s="543"/>
      <c r="K117" s="543"/>
      <c r="L117" s="543"/>
      <c r="M117" s="543"/>
      <c r="N117" s="543"/>
      <c r="O117" s="543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542"/>
      <c r="B118" s="567"/>
      <c r="C118" s="543"/>
      <c r="D118" s="543"/>
      <c r="E118" s="543"/>
      <c r="F118" s="543"/>
      <c r="G118" s="543"/>
      <c r="H118" s="543"/>
      <c r="I118" s="543"/>
      <c r="J118" s="543"/>
      <c r="K118" s="543"/>
      <c r="L118" s="543"/>
      <c r="M118" s="543"/>
      <c r="N118" s="543"/>
      <c r="O118" s="543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542"/>
      <c r="B119" s="567"/>
      <c r="C119" s="543"/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542"/>
      <c r="B120" s="567"/>
      <c r="C120" s="543"/>
      <c r="D120" s="543"/>
      <c r="E120" s="543"/>
      <c r="F120" s="543"/>
      <c r="G120" s="543"/>
      <c r="H120" s="543"/>
      <c r="I120" s="543"/>
      <c r="J120" s="543"/>
      <c r="K120" s="543"/>
      <c r="L120" s="543"/>
      <c r="M120" s="543"/>
      <c r="N120" s="543"/>
      <c r="O120" s="543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542"/>
      <c r="B121" s="567"/>
      <c r="C121" s="543"/>
      <c r="D121" s="543"/>
      <c r="E121" s="543"/>
      <c r="F121" s="543"/>
      <c r="G121" s="543"/>
      <c r="H121" s="543"/>
      <c r="I121" s="543"/>
      <c r="J121" s="543"/>
      <c r="K121" s="543"/>
      <c r="L121" s="543"/>
      <c r="M121" s="543"/>
      <c r="N121" s="543"/>
      <c r="O121" s="543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542"/>
      <c r="B122" s="567"/>
      <c r="C122" s="543"/>
      <c r="D122" s="543"/>
      <c r="E122" s="543"/>
      <c r="F122" s="543"/>
      <c r="G122" s="543"/>
      <c r="H122" s="543"/>
      <c r="I122" s="543"/>
      <c r="J122" s="543"/>
      <c r="K122" s="543"/>
      <c r="L122" s="543"/>
      <c r="M122" s="543"/>
      <c r="N122" s="543"/>
      <c r="O122" s="543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542"/>
      <c r="B123" s="567"/>
      <c r="C123" s="543"/>
      <c r="D123" s="543"/>
      <c r="E123" s="543"/>
      <c r="F123" s="543"/>
      <c r="G123" s="543"/>
      <c r="H123" s="543"/>
      <c r="I123" s="543"/>
      <c r="J123" s="543"/>
      <c r="K123" s="543"/>
      <c r="L123" s="543"/>
      <c r="M123" s="543"/>
      <c r="N123" s="543"/>
      <c r="O123" s="543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542"/>
      <c r="B124" s="567"/>
      <c r="C124" s="543"/>
      <c r="D124" s="543"/>
      <c r="E124" s="543"/>
      <c r="F124" s="543"/>
      <c r="G124" s="543"/>
      <c r="H124" s="543"/>
      <c r="I124" s="543"/>
      <c r="J124" s="543"/>
      <c r="K124" s="543"/>
      <c r="L124" s="543"/>
      <c r="M124" s="543"/>
      <c r="N124" s="543"/>
      <c r="O124" s="543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542"/>
      <c r="B125" s="567"/>
      <c r="C125" s="543"/>
      <c r="D125" s="543"/>
      <c r="E125" s="543"/>
      <c r="F125" s="543"/>
      <c r="G125" s="543"/>
      <c r="H125" s="543"/>
      <c r="I125" s="543"/>
      <c r="J125" s="543"/>
      <c r="K125" s="543"/>
      <c r="L125" s="543"/>
      <c r="M125" s="543"/>
      <c r="N125" s="543"/>
      <c r="O125" s="543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542"/>
      <c r="B126" s="567"/>
      <c r="C126" s="543"/>
      <c r="D126" s="543"/>
      <c r="E126" s="543"/>
      <c r="F126" s="543"/>
      <c r="G126" s="543"/>
      <c r="H126" s="543"/>
      <c r="I126" s="543"/>
      <c r="J126" s="543"/>
      <c r="K126" s="543"/>
      <c r="L126" s="543"/>
      <c r="M126" s="543"/>
      <c r="N126" s="543"/>
      <c r="O126" s="543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542"/>
      <c r="B127" s="567"/>
      <c r="C127" s="543"/>
      <c r="D127" s="543"/>
      <c r="E127" s="543"/>
      <c r="F127" s="543"/>
      <c r="G127" s="543"/>
      <c r="H127" s="543"/>
      <c r="I127" s="543"/>
      <c r="J127" s="543"/>
      <c r="K127" s="543"/>
      <c r="L127" s="543"/>
      <c r="M127" s="543"/>
      <c r="N127" s="543"/>
      <c r="O127" s="543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542"/>
      <c r="B128" s="567"/>
      <c r="C128" s="543"/>
      <c r="D128" s="543"/>
      <c r="E128" s="543"/>
      <c r="F128" s="543"/>
      <c r="G128" s="543"/>
      <c r="H128" s="543"/>
      <c r="I128" s="543"/>
      <c r="J128" s="543"/>
      <c r="K128" s="543"/>
      <c r="L128" s="543"/>
      <c r="M128" s="543"/>
      <c r="N128" s="543"/>
      <c r="O128" s="543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542"/>
      <c r="B129" s="567"/>
      <c r="C129" s="543"/>
      <c r="D129" s="543"/>
      <c r="E129" s="543"/>
      <c r="F129" s="543"/>
      <c r="G129" s="543"/>
      <c r="H129" s="543"/>
      <c r="I129" s="543"/>
      <c r="J129" s="543"/>
      <c r="K129" s="543"/>
      <c r="L129" s="543"/>
      <c r="M129" s="543"/>
      <c r="N129" s="543"/>
      <c r="O129" s="543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542"/>
      <c r="B130" s="567"/>
      <c r="C130" s="543"/>
      <c r="D130" s="543"/>
      <c r="E130" s="543"/>
      <c r="F130" s="543"/>
      <c r="G130" s="543"/>
      <c r="H130" s="543"/>
      <c r="I130" s="543"/>
      <c r="J130" s="543"/>
      <c r="K130" s="543"/>
      <c r="L130" s="543"/>
      <c r="M130" s="543"/>
      <c r="N130" s="543"/>
      <c r="O130" s="543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542"/>
      <c r="B131" s="567"/>
      <c r="C131" s="543"/>
      <c r="D131" s="543"/>
      <c r="E131" s="543"/>
      <c r="F131" s="543"/>
      <c r="G131" s="543"/>
      <c r="H131" s="543"/>
      <c r="I131" s="543"/>
      <c r="J131" s="543"/>
      <c r="K131" s="543"/>
      <c r="L131" s="543"/>
      <c r="M131" s="543"/>
      <c r="N131" s="543"/>
      <c r="O131" s="543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542"/>
      <c r="B132" s="567"/>
      <c r="C132" s="543"/>
      <c r="D132" s="543"/>
      <c r="E132" s="543"/>
      <c r="F132" s="543"/>
      <c r="G132" s="543"/>
      <c r="H132" s="543"/>
      <c r="I132" s="543"/>
      <c r="J132" s="543"/>
      <c r="K132" s="543"/>
      <c r="L132" s="543"/>
      <c r="M132" s="543"/>
      <c r="N132" s="543"/>
      <c r="O132" s="543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542"/>
      <c r="B133" s="567"/>
      <c r="C133" s="543"/>
      <c r="D133" s="543"/>
      <c r="E133" s="543"/>
      <c r="F133" s="543"/>
      <c r="G133" s="543"/>
      <c r="H133" s="543"/>
      <c r="I133" s="543"/>
      <c r="J133" s="543"/>
      <c r="K133" s="543"/>
      <c r="L133" s="543"/>
      <c r="M133" s="543"/>
      <c r="N133" s="543"/>
      <c r="O133" s="543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542"/>
      <c r="B134" s="567"/>
      <c r="C134" s="543"/>
      <c r="D134" s="543"/>
      <c r="E134" s="543"/>
      <c r="F134" s="543"/>
      <c r="G134" s="543"/>
      <c r="H134" s="543"/>
      <c r="I134" s="543"/>
      <c r="J134" s="543"/>
      <c r="K134" s="543"/>
      <c r="L134" s="543"/>
      <c r="M134" s="543"/>
      <c r="N134" s="543"/>
      <c r="O134" s="543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542"/>
      <c r="B135" s="567"/>
      <c r="C135" s="543"/>
      <c r="D135" s="543"/>
      <c r="E135" s="543"/>
      <c r="F135" s="543"/>
      <c r="G135" s="543"/>
      <c r="H135" s="543"/>
      <c r="I135" s="543"/>
      <c r="J135" s="543"/>
      <c r="K135" s="543"/>
      <c r="L135" s="543"/>
      <c r="M135" s="543"/>
      <c r="N135" s="543"/>
      <c r="O135" s="543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542"/>
      <c r="B136" s="567"/>
      <c r="C136" s="543"/>
      <c r="D136" s="543"/>
      <c r="E136" s="543"/>
      <c r="F136" s="543"/>
      <c r="G136" s="543"/>
      <c r="H136" s="543"/>
      <c r="I136" s="543"/>
      <c r="J136" s="543"/>
      <c r="K136" s="543"/>
      <c r="L136" s="543"/>
      <c r="M136" s="543"/>
      <c r="N136" s="543"/>
      <c r="O136" s="543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542"/>
      <c r="B137" s="567"/>
      <c r="C137" s="543"/>
      <c r="D137" s="543"/>
      <c r="E137" s="543"/>
      <c r="F137" s="543"/>
      <c r="G137" s="543"/>
      <c r="H137" s="543"/>
      <c r="I137" s="543"/>
      <c r="J137" s="543"/>
      <c r="K137" s="543"/>
      <c r="L137" s="543"/>
      <c r="M137" s="543"/>
      <c r="N137" s="543"/>
      <c r="O137" s="543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542"/>
      <c r="B138" s="567"/>
      <c r="C138" s="543"/>
      <c r="D138" s="543"/>
      <c r="E138" s="543"/>
      <c r="F138" s="543"/>
      <c r="G138" s="543"/>
      <c r="H138" s="543"/>
      <c r="I138" s="543"/>
      <c r="J138" s="543"/>
      <c r="K138" s="543"/>
      <c r="L138" s="543"/>
      <c r="M138" s="543"/>
      <c r="N138" s="543"/>
      <c r="O138" s="543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542"/>
      <c r="B139" s="567"/>
      <c r="C139" s="543"/>
      <c r="D139" s="543"/>
      <c r="E139" s="543"/>
      <c r="F139" s="543"/>
      <c r="G139" s="543"/>
      <c r="H139" s="543"/>
      <c r="I139" s="543"/>
      <c r="J139" s="543"/>
      <c r="K139" s="543"/>
      <c r="L139" s="543"/>
      <c r="M139" s="543"/>
      <c r="N139" s="543"/>
      <c r="O139" s="543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542"/>
      <c r="B140" s="567"/>
      <c r="C140" s="543"/>
      <c r="D140" s="543"/>
      <c r="E140" s="543"/>
      <c r="F140" s="543"/>
      <c r="G140" s="543"/>
      <c r="H140" s="543"/>
      <c r="I140" s="543"/>
      <c r="J140" s="543"/>
      <c r="K140" s="543"/>
      <c r="L140" s="543"/>
      <c r="M140" s="543"/>
      <c r="N140" s="543"/>
      <c r="O140" s="543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542"/>
      <c r="B141" s="567"/>
      <c r="C141" s="543"/>
      <c r="D141" s="543"/>
      <c r="E141" s="543"/>
      <c r="F141" s="543"/>
      <c r="G141" s="543"/>
      <c r="H141" s="543"/>
      <c r="I141" s="543"/>
      <c r="J141" s="543"/>
      <c r="K141" s="543"/>
      <c r="L141" s="543"/>
      <c r="M141" s="543"/>
      <c r="N141" s="543"/>
      <c r="O141" s="543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542"/>
      <c r="B142" s="567"/>
      <c r="C142" s="543"/>
      <c r="D142" s="543"/>
      <c r="E142" s="543"/>
      <c r="F142" s="543"/>
      <c r="G142" s="543"/>
      <c r="H142" s="543"/>
      <c r="I142" s="543"/>
      <c r="J142" s="543"/>
      <c r="K142" s="543"/>
      <c r="L142" s="543"/>
      <c r="M142" s="543"/>
      <c r="N142" s="543"/>
      <c r="O142" s="543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542"/>
      <c r="B143" s="567"/>
      <c r="C143" s="543"/>
      <c r="D143" s="543"/>
      <c r="E143" s="543"/>
      <c r="F143" s="543"/>
      <c r="G143" s="543"/>
      <c r="H143" s="543"/>
      <c r="I143" s="543"/>
      <c r="J143" s="543"/>
      <c r="K143" s="543"/>
      <c r="L143" s="543"/>
      <c r="M143" s="543"/>
      <c r="N143" s="543"/>
      <c r="O143" s="543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542"/>
      <c r="B144" s="567"/>
      <c r="C144" s="543"/>
      <c r="D144" s="543"/>
      <c r="E144" s="543"/>
      <c r="F144" s="543"/>
      <c r="G144" s="543"/>
      <c r="H144" s="543"/>
      <c r="I144" s="543"/>
      <c r="J144" s="543"/>
      <c r="K144" s="543"/>
      <c r="L144" s="543"/>
      <c r="M144" s="543"/>
      <c r="N144" s="543"/>
      <c r="O144" s="543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542"/>
      <c r="B145" s="567"/>
      <c r="C145" s="543"/>
      <c r="D145" s="543"/>
      <c r="E145" s="543"/>
      <c r="F145" s="543"/>
      <c r="G145" s="543"/>
      <c r="H145" s="543"/>
      <c r="I145" s="543"/>
      <c r="J145" s="543"/>
      <c r="K145" s="543"/>
      <c r="L145" s="543"/>
      <c r="M145" s="543"/>
      <c r="N145" s="543"/>
      <c r="O145" s="543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542"/>
      <c r="B146" s="567"/>
      <c r="C146" s="543"/>
      <c r="D146" s="543"/>
      <c r="E146" s="543"/>
      <c r="F146" s="543"/>
      <c r="G146" s="543"/>
      <c r="H146" s="543"/>
      <c r="I146" s="543"/>
      <c r="J146" s="543"/>
      <c r="K146" s="543"/>
      <c r="L146" s="543"/>
      <c r="M146" s="543"/>
      <c r="N146" s="543"/>
      <c r="O146" s="543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542"/>
      <c r="B147" s="567"/>
      <c r="C147" s="543"/>
      <c r="D147" s="543"/>
      <c r="E147" s="543"/>
      <c r="F147" s="543"/>
      <c r="G147" s="543"/>
      <c r="H147" s="543"/>
      <c r="I147" s="543"/>
      <c r="J147" s="543"/>
      <c r="K147" s="543"/>
      <c r="L147" s="543"/>
      <c r="M147" s="543"/>
      <c r="N147" s="543"/>
      <c r="O147" s="543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542"/>
      <c r="B148" s="567"/>
      <c r="C148" s="543"/>
      <c r="D148" s="543"/>
      <c r="E148" s="543"/>
      <c r="F148" s="543"/>
      <c r="G148" s="543"/>
      <c r="H148" s="543"/>
      <c r="I148" s="543"/>
      <c r="J148" s="543"/>
      <c r="K148" s="543"/>
      <c r="L148" s="543"/>
      <c r="M148" s="543"/>
      <c r="N148" s="543"/>
      <c r="O148" s="543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542"/>
      <c r="B149" s="567"/>
      <c r="C149" s="543"/>
      <c r="D149" s="543"/>
      <c r="E149" s="543"/>
      <c r="F149" s="543"/>
      <c r="G149" s="543"/>
      <c r="H149" s="543"/>
      <c r="I149" s="543"/>
      <c r="J149" s="543"/>
      <c r="K149" s="543"/>
      <c r="L149" s="543"/>
      <c r="M149" s="543"/>
      <c r="N149" s="543"/>
      <c r="O149" s="543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542"/>
      <c r="B150" s="567"/>
      <c r="C150" s="543"/>
      <c r="D150" s="543"/>
      <c r="E150" s="543"/>
      <c r="F150" s="543"/>
      <c r="G150" s="543"/>
      <c r="H150" s="543"/>
      <c r="I150" s="543"/>
      <c r="J150" s="543"/>
      <c r="K150" s="543"/>
      <c r="L150" s="543"/>
      <c r="M150" s="543"/>
      <c r="N150" s="543"/>
      <c r="O150" s="543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542"/>
      <c r="B151" s="567"/>
      <c r="C151" s="543"/>
      <c r="D151" s="543"/>
      <c r="E151" s="543"/>
      <c r="F151" s="543"/>
      <c r="G151" s="543"/>
      <c r="H151" s="543"/>
      <c r="I151" s="543"/>
      <c r="J151" s="543"/>
      <c r="K151" s="543"/>
      <c r="L151" s="543"/>
      <c r="M151" s="543"/>
      <c r="N151" s="543"/>
      <c r="O151" s="543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542"/>
      <c r="B152" s="567"/>
      <c r="C152" s="543"/>
      <c r="D152" s="543"/>
      <c r="E152" s="543"/>
      <c r="F152" s="543"/>
      <c r="G152" s="543"/>
      <c r="H152" s="543"/>
      <c r="I152" s="543"/>
      <c r="J152" s="543"/>
      <c r="K152" s="543"/>
      <c r="L152" s="543"/>
      <c r="M152" s="543"/>
      <c r="N152" s="543"/>
      <c r="O152" s="543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542"/>
      <c r="B153" s="567"/>
      <c r="C153" s="543"/>
      <c r="D153" s="543"/>
      <c r="E153" s="543"/>
      <c r="F153" s="543"/>
      <c r="G153" s="543"/>
      <c r="H153" s="543"/>
      <c r="I153" s="543"/>
      <c r="J153" s="543"/>
      <c r="K153" s="543"/>
      <c r="L153" s="543"/>
      <c r="M153" s="543"/>
      <c r="N153" s="543"/>
      <c r="O153" s="543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542"/>
      <c r="B154" s="567"/>
      <c r="C154" s="543"/>
      <c r="D154" s="543"/>
      <c r="E154" s="543"/>
      <c r="F154" s="543"/>
      <c r="G154" s="543"/>
      <c r="H154" s="543"/>
      <c r="I154" s="543"/>
      <c r="J154" s="543"/>
      <c r="K154" s="543"/>
      <c r="L154" s="543"/>
      <c r="M154" s="543"/>
      <c r="N154" s="543"/>
      <c r="O154" s="543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542"/>
      <c r="B155" s="567"/>
      <c r="C155" s="543"/>
      <c r="D155" s="543"/>
      <c r="E155" s="543"/>
      <c r="F155" s="543"/>
      <c r="G155" s="543"/>
      <c r="H155" s="543"/>
      <c r="I155" s="543"/>
      <c r="J155" s="543"/>
      <c r="K155" s="543"/>
      <c r="L155" s="543"/>
      <c r="M155" s="543"/>
      <c r="N155" s="543"/>
      <c r="O155" s="543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542"/>
      <c r="B156" s="567"/>
      <c r="C156" s="543"/>
      <c r="D156" s="543"/>
      <c r="E156" s="543"/>
      <c r="F156" s="543"/>
      <c r="G156" s="543"/>
      <c r="H156" s="543"/>
      <c r="I156" s="543"/>
      <c r="J156" s="543"/>
      <c r="K156" s="543"/>
      <c r="L156" s="543"/>
      <c r="M156" s="543"/>
      <c r="N156" s="543"/>
      <c r="O156" s="543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542"/>
      <c r="B157" s="567"/>
      <c r="C157" s="543"/>
      <c r="D157" s="543"/>
      <c r="E157" s="543"/>
      <c r="F157" s="543"/>
      <c r="G157" s="543"/>
      <c r="H157" s="543"/>
      <c r="I157" s="543"/>
      <c r="J157" s="543"/>
      <c r="K157" s="543"/>
      <c r="L157" s="543"/>
      <c r="M157" s="543"/>
      <c r="N157" s="543"/>
      <c r="O157" s="543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542"/>
      <c r="B158" s="567"/>
      <c r="C158" s="543"/>
      <c r="D158" s="543"/>
      <c r="E158" s="543"/>
      <c r="F158" s="543"/>
      <c r="G158" s="543"/>
      <c r="H158" s="543"/>
      <c r="I158" s="543"/>
      <c r="J158" s="543"/>
      <c r="K158" s="543"/>
      <c r="L158" s="543"/>
      <c r="M158" s="543"/>
      <c r="N158" s="543"/>
      <c r="O158" s="543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542"/>
      <c r="B159" s="567"/>
      <c r="C159" s="543"/>
      <c r="D159" s="543"/>
      <c r="E159" s="543"/>
      <c r="F159" s="543"/>
      <c r="G159" s="543"/>
      <c r="H159" s="543"/>
      <c r="I159" s="543"/>
      <c r="J159" s="543"/>
      <c r="K159" s="543"/>
      <c r="L159" s="543"/>
      <c r="M159" s="543"/>
      <c r="N159" s="543"/>
      <c r="O159" s="543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542"/>
      <c r="B160" s="567"/>
      <c r="C160" s="543"/>
      <c r="D160" s="543"/>
      <c r="E160" s="543"/>
      <c r="F160" s="543"/>
      <c r="G160" s="543"/>
      <c r="H160" s="543"/>
      <c r="I160" s="543"/>
      <c r="J160" s="543"/>
      <c r="K160" s="543"/>
      <c r="L160" s="543"/>
      <c r="M160" s="543"/>
      <c r="N160" s="543"/>
      <c r="O160" s="543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542"/>
      <c r="B161" s="567"/>
      <c r="C161" s="543"/>
      <c r="D161" s="543"/>
      <c r="E161" s="543"/>
      <c r="F161" s="543"/>
      <c r="G161" s="543"/>
      <c r="H161" s="543"/>
      <c r="I161" s="543"/>
      <c r="J161" s="543"/>
      <c r="K161" s="543"/>
      <c r="L161" s="543"/>
      <c r="M161" s="543"/>
      <c r="N161" s="543"/>
      <c r="O161" s="543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542"/>
      <c r="B162" s="567"/>
      <c r="C162" s="543"/>
      <c r="D162" s="543"/>
      <c r="E162" s="543"/>
      <c r="F162" s="543"/>
      <c r="G162" s="543"/>
      <c r="H162" s="543"/>
      <c r="I162" s="543"/>
      <c r="J162" s="543"/>
      <c r="K162" s="543"/>
      <c r="L162" s="543"/>
      <c r="M162" s="543"/>
      <c r="N162" s="543"/>
      <c r="O162" s="543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542"/>
      <c r="B163" s="567"/>
      <c r="C163" s="543"/>
      <c r="D163" s="543"/>
      <c r="E163" s="543"/>
      <c r="F163" s="543"/>
      <c r="G163" s="543"/>
      <c r="H163" s="543"/>
      <c r="I163" s="543"/>
      <c r="J163" s="543"/>
      <c r="K163" s="543"/>
      <c r="L163" s="543"/>
      <c r="M163" s="543"/>
      <c r="N163" s="543"/>
      <c r="O163" s="543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542"/>
      <c r="B164" s="567"/>
      <c r="C164" s="543"/>
      <c r="D164" s="543"/>
      <c r="E164" s="543"/>
      <c r="F164" s="543"/>
      <c r="G164" s="543"/>
      <c r="H164" s="543"/>
      <c r="I164" s="543"/>
      <c r="J164" s="543"/>
      <c r="K164" s="543"/>
      <c r="L164" s="543"/>
      <c r="M164" s="543"/>
      <c r="N164" s="543"/>
      <c r="O164" s="543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542"/>
      <c r="B165" s="567"/>
      <c r="C165" s="543"/>
      <c r="D165" s="543"/>
      <c r="E165" s="543"/>
      <c r="F165" s="543"/>
      <c r="G165" s="543"/>
      <c r="H165" s="543"/>
      <c r="I165" s="543"/>
      <c r="J165" s="543"/>
      <c r="K165" s="543"/>
      <c r="L165" s="543"/>
      <c r="M165" s="543"/>
      <c r="N165" s="543"/>
      <c r="O165" s="543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542"/>
      <c r="B166" s="567"/>
      <c r="C166" s="543"/>
      <c r="D166" s="543"/>
      <c r="E166" s="543"/>
      <c r="F166" s="543"/>
      <c r="G166" s="543"/>
      <c r="H166" s="543"/>
      <c r="I166" s="543"/>
      <c r="J166" s="543"/>
      <c r="K166" s="543"/>
      <c r="L166" s="543"/>
      <c r="M166" s="543"/>
      <c r="N166" s="543"/>
      <c r="O166" s="543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542"/>
      <c r="B167" s="567"/>
      <c r="C167" s="543"/>
      <c r="D167" s="543"/>
      <c r="E167" s="543"/>
      <c r="F167" s="543"/>
      <c r="G167" s="543"/>
      <c r="H167" s="543"/>
      <c r="I167" s="543"/>
      <c r="J167" s="543"/>
      <c r="K167" s="543"/>
      <c r="L167" s="543"/>
      <c r="M167" s="543"/>
      <c r="N167" s="543"/>
      <c r="O167" s="543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542"/>
      <c r="B168" s="567"/>
      <c r="C168" s="543"/>
      <c r="D168" s="543"/>
      <c r="E168" s="543"/>
      <c r="F168" s="543"/>
      <c r="G168" s="543"/>
      <c r="H168" s="543"/>
      <c r="I168" s="543"/>
      <c r="J168" s="543"/>
      <c r="K168" s="543"/>
      <c r="L168" s="543"/>
      <c r="M168" s="543"/>
      <c r="N168" s="543"/>
      <c r="O168" s="543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542"/>
      <c r="B169" s="567"/>
      <c r="C169" s="543"/>
      <c r="D169" s="543"/>
      <c r="E169" s="543"/>
      <c r="F169" s="543"/>
      <c r="G169" s="543"/>
      <c r="H169" s="543"/>
      <c r="I169" s="543"/>
      <c r="J169" s="543"/>
      <c r="K169" s="543"/>
      <c r="L169" s="543"/>
      <c r="M169" s="543"/>
      <c r="N169" s="543"/>
      <c r="O169" s="543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542"/>
      <c r="B170" s="567"/>
      <c r="C170" s="543"/>
      <c r="D170" s="543"/>
      <c r="E170" s="543"/>
      <c r="F170" s="543"/>
      <c r="G170" s="543"/>
      <c r="H170" s="543"/>
      <c r="I170" s="543"/>
      <c r="J170" s="543"/>
      <c r="K170" s="543"/>
      <c r="L170" s="543"/>
      <c r="M170" s="543"/>
      <c r="N170" s="543"/>
      <c r="O170" s="543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542"/>
      <c r="B171" s="567"/>
      <c r="C171" s="543"/>
      <c r="D171" s="543"/>
      <c r="E171" s="543"/>
      <c r="F171" s="543"/>
      <c r="G171" s="543"/>
      <c r="H171" s="543"/>
      <c r="I171" s="543"/>
      <c r="J171" s="543"/>
      <c r="K171" s="543"/>
      <c r="L171" s="543"/>
      <c r="M171" s="543"/>
      <c r="N171" s="543"/>
      <c r="O171" s="543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542"/>
      <c r="B172" s="567"/>
      <c r="C172" s="543"/>
      <c r="D172" s="543"/>
      <c r="E172" s="543"/>
      <c r="F172" s="543"/>
      <c r="G172" s="543"/>
      <c r="H172" s="543"/>
      <c r="I172" s="543"/>
      <c r="J172" s="543"/>
      <c r="K172" s="543"/>
      <c r="L172" s="543"/>
      <c r="M172" s="543"/>
      <c r="N172" s="543"/>
      <c r="O172" s="543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542"/>
      <c r="B173" s="567"/>
      <c r="C173" s="543"/>
      <c r="D173" s="543"/>
      <c r="E173" s="543"/>
      <c r="F173" s="543"/>
      <c r="G173" s="543"/>
      <c r="H173" s="543"/>
      <c r="I173" s="543"/>
      <c r="J173" s="543"/>
      <c r="K173" s="543"/>
      <c r="L173" s="543"/>
      <c r="M173" s="543"/>
      <c r="N173" s="543"/>
      <c r="O173" s="543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542"/>
      <c r="B174" s="567"/>
      <c r="C174" s="543"/>
      <c r="D174" s="543"/>
      <c r="E174" s="543"/>
      <c r="F174" s="543"/>
      <c r="G174" s="543"/>
      <c r="H174" s="543"/>
      <c r="I174" s="543"/>
      <c r="J174" s="543"/>
      <c r="K174" s="543"/>
      <c r="L174" s="543"/>
      <c r="M174" s="543"/>
      <c r="N174" s="543"/>
      <c r="O174" s="543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542"/>
      <c r="B175" s="567"/>
      <c r="C175" s="543"/>
      <c r="D175" s="543"/>
      <c r="E175" s="543"/>
      <c r="F175" s="543"/>
      <c r="G175" s="543"/>
      <c r="H175" s="543"/>
      <c r="I175" s="543"/>
      <c r="J175" s="543"/>
      <c r="K175" s="543"/>
      <c r="L175" s="543"/>
      <c r="M175" s="543"/>
      <c r="N175" s="543"/>
      <c r="O175" s="543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542"/>
      <c r="B176" s="567"/>
      <c r="C176" s="543"/>
      <c r="D176" s="543"/>
      <c r="E176" s="543"/>
      <c r="F176" s="543"/>
      <c r="G176" s="543"/>
      <c r="H176" s="543"/>
      <c r="I176" s="543"/>
      <c r="J176" s="543"/>
      <c r="K176" s="543"/>
      <c r="L176" s="543"/>
      <c r="M176" s="543"/>
      <c r="N176" s="543"/>
      <c r="O176" s="543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542"/>
      <c r="B177" s="567"/>
      <c r="C177" s="543"/>
      <c r="D177" s="543"/>
      <c r="E177" s="543"/>
      <c r="F177" s="543"/>
      <c r="G177" s="543"/>
      <c r="H177" s="543"/>
      <c r="I177" s="543"/>
      <c r="J177" s="543"/>
      <c r="K177" s="543"/>
      <c r="L177" s="543"/>
      <c r="M177" s="543"/>
      <c r="N177" s="543"/>
      <c r="O177" s="543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542"/>
      <c r="B178" s="567"/>
      <c r="C178" s="543"/>
      <c r="D178" s="543"/>
      <c r="E178" s="543"/>
      <c r="F178" s="543"/>
      <c r="G178" s="543"/>
      <c r="H178" s="543"/>
      <c r="I178" s="543"/>
      <c r="J178" s="543"/>
      <c r="K178" s="543"/>
      <c r="L178" s="543"/>
      <c r="M178" s="543"/>
      <c r="N178" s="543"/>
      <c r="O178" s="543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542"/>
      <c r="B179" s="567"/>
      <c r="C179" s="543"/>
      <c r="D179" s="543"/>
      <c r="E179" s="543"/>
      <c r="F179" s="543"/>
      <c r="G179" s="543"/>
      <c r="H179" s="543"/>
      <c r="I179" s="543"/>
      <c r="J179" s="543"/>
      <c r="K179" s="543"/>
      <c r="L179" s="543"/>
      <c r="M179" s="543"/>
      <c r="N179" s="543"/>
      <c r="O179" s="543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542"/>
      <c r="B180" s="567"/>
      <c r="C180" s="543"/>
      <c r="D180" s="543"/>
      <c r="E180" s="543"/>
      <c r="F180" s="543"/>
      <c r="G180" s="543"/>
      <c r="H180" s="543"/>
      <c r="I180" s="543"/>
      <c r="J180" s="543"/>
      <c r="K180" s="543"/>
      <c r="L180" s="543"/>
      <c r="M180" s="543"/>
      <c r="N180" s="543"/>
      <c r="O180" s="543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542"/>
      <c r="B181" s="567"/>
      <c r="C181" s="543"/>
      <c r="D181" s="543"/>
      <c r="E181" s="543"/>
      <c r="F181" s="543"/>
      <c r="G181" s="543"/>
      <c r="H181" s="543"/>
      <c r="I181" s="543"/>
      <c r="J181" s="543"/>
      <c r="K181" s="543"/>
      <c r="L181" s="543"/>
      <c r="M181" s="543"/>
      <c r="N181" s="543"/>
      <c r="O181" s="543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542"/>
      <c r="B182" s="567"/>
      <c r="C182" s="543"/>
      <c r="D182" s="543"/>
      <c r="E182" s="543"/>
      <c r="F182" s="543"/>
      <c r="G182" s="543"/>
      <c r="H182" s="543"/>
      <c r="I182" s="543"/>
      <c r="J182" s="543"/>
      <c r="K182" s="543"/>
      <c r="L182" s="543"/>
      <c r="M182" s="543"/>
      <c r="N182" s="543"/>
      <c r="O182" s="543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542"/>
      <c r="B183" s="567"/>
      <c r="C183" s="543"/>
      <c r="D183" s="543"/>
      <c r="E183" s="543"/>
      <c r="F183" s="543"/>
      <c r="G183" s="543"/>
      <c r="H183" s="543"/>
      <c r="I183" s="543"/>
      <c r="J183" s="543"/>
      <c r="K183" s="543"/>
      <c r="L183" s="543"/>
      <c r="M183" s="543"/>
      <c r="N183" s="543"/>
      <c r="O183" s="543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542"/>
      <c r="B184" s="567"/>
      <c r="C184" s="543"/>
      <c r="D184" s="543"/>
      <c r="E184" s="543"/>
      <c r="F184" s="543"/>
      <c r="G184" s="543"/>
      <c r="H184" s="543"/>
      <c r="I184" s="543"/>
      <c r="J184" s="543"/>
      <c r="K184" s="543"/>
      <c r="L184" s="543"/>
      <c r="M184" s="543"/>
      <c r="N184" s="543"/>
      <c r="O184" s="543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542"/>
      <c r="B185" s="567"/>
      <c r="C185" s="543"/>
      <c r="D185" s="543"/>
      <c r="E185" s="543"/>
      <c r="F185" s="543"/>
      <c r="G185" s="543"/>
      <c r="H185" s="543"/>
      <c r="I185" s="543"/>
      <c r="J185" s="543"/>
      <c r="K185" s="543"/>
      <c r="L185" s="543"/>
      <c r="M185" s="543"/>
      <c r="N185" s="543"/>
      <c r="O185" s="543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542"/>
      <c r="B186" s="567"/>
      <c r="C186" s="543"/>
      <c r="D186" s="543"/>
      <c r="E186" s="543"/>
      <c r="F186" s="543"/>
      <c r="G186" s="543"/>
      <c r="H186" s="543"/>
      <c r="I186" s="543"/>
      <c r="J186" s="543"/>
      <c r="K186" s="543"/>
      <c r="L186" s="543"/>
      <c r="M186" s="543"/>
      <c r="N186" s="543"/>
      <c r="O186" s="543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542"/>
      <c r="B187" s="567"/>
      <c r="C187" s="543"/>
      <c r="D187" s="543"/>
      <c r="E187" s="543"/>
      <c r="F187" s="543"/>
      <c r="G187" s="543"/>
      <c r="H187" s="543"/>
      <c r="I187" s="543"/>
      <c r="J187" s="543"/>
      <c r="K187" s="543"/>
      <c r="L187" s="543"/>
      <c r="M187" s="543"/>
      <c r="N187" s="543"/>
      <c r="O187" s="543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542"/>
      <c r="B188" s="567"/>
      <c r="C188" s="543"/>
      <c r="D188" s="543"/>
      <c r="E188" s="543"/>
      <c r="F188" s="543"/>
      <c r="G188" s="543"/>
      <c r="H188" s="543"/>
      <c r="I188" s="543"/>
      <c r="J188" s="543"/>
      <c r="K188" s="543"/>
      <c r="L188" s="543"/>
      <c r="M188" s="543"/>
      <c r="N188" s="543"/>
      <c r="O188" s="543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542"/>
      <c r="B189" s="567"/>
      <c r="C189" s="543"/>
      <c r="D189" s="543"/>
      <c r="E189" s="543"/>
      <c r="F189" s="543"/>
      <c r="G189" s="543"/>
      <c r="H189" s="543"/>
      <c r="I189" s="543"/>
      <c r="J189" s="543"/>
      <c r="K189" s="543"/>
      <c r="L189" s="543"/>
      <c r="M189" s="543"/>
      <c r="N189" s="543"/>
      <c r="O189" s="543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542"/>
      <c r="B190" s="567"/>
      <c r="C190" s="543"/>
      <c r="D190" s="543"/>
      <c r="E190" s="543"/>
      <c r="F190" s="543"/>
      <c r="G190" s="543"/>
      <c r="H190" s="543"/>
      <c r="I190" s="543"/>
      <c r="J190" s="543"/>
      <c r="K190" s="543"/>
      <c r="L190" s="543"/>
      <c r="M190" s="543"/>
      <c r="N190" s="543"/>
      <c r="O190" s="543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542"/>
      <c r="B191" s="567"/>
      <c r="C191" s="543"/>
      <c r="D191" s="543"/>
      <c r="E191" s="543"/>
      <c r="F191" s="543"/>
      <c r="G191" s="543"/>
      <c r="H191" s="543"/>
      <c r="I191" s="543"/>
      <c r="J191" s="543"/>
      <c r="K191" s="543"/>
      <c r="L191" s="543"/>
      <c r="M191" s="543"/>
      <c r="N191" s="543"/>
      <c r="O191" s="543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542"/>
      <c r="B192" s="567"/>
      <c r="C192" s="543"/>
      <c r="D192" s="543"/>
      <c r="E192" s="543"/>
      <c r="F192" s="543"/>
      <c r="G192" s="543"/>
      <c r="H192" s="543"/>
      <c r="I192" s="543"/>
      <c r="J192" s="543"/>
      <c r="K192" s="543"/>
      <c r="L192" s="543"/>
      <c r="M192" s="543"/>
      <c r="N192" s="543"/>
      <c r="O192" s="543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542"/>
      <c r="B193" s="567"/>
      <c r="C193" s="543"/>
      <c r="D193" s="543"/>
      <c r="E193" s="543"/>
      <c r="F193" s="543"/>
      <c r="G193" s="543"/>
      <c r="H193" s="543"/>
      <c r="I193" s="543"/>
      <c r="J193" s="543"/>
      <c r="K193" s="543"/>
      <c r="L193" s="543"/>
      <c r="M193" s="543"/>
      <c r="N193" s="543"/>
      <c r="O193" s="543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542"/>
      <c r="B194" s="567"/>
      <c r="C194" s="543"/>
      <c r="D194" s="543"/>
      <c r="E194" s="543"/>
      <c r="F194" s="543"/>
      <c r="G194" s="543"/>
      <c r="H194" s="543"/>
      <c r="I194" s="543"/>
      <c r="J194" s="543"/>
      <c r="K194" s="543"/>
      <c r="L194" s="543"/>
      <c r="M194" s="543"/>
      <c r="N194" s="543"/>
      <c r="O194" s="543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542"/>
      <c r="B195" s="567"/>
      <c r="C195" s="543"/>
      <c r="D195" s="543"/>
      <c r="E195" s="543"/>
      <c r="F195" s="543"/>
      <c r="G195" s="543"/>
      <c r="H195" s="543"/>
      <c r="I195" s="543"/>
      <c r="J195" s="543"/>
      <c r="K195" s="543"/>
      <c r="L195" s="543"/>
      <c r="M195" s="543"/>
      <c r="N195" s="543"/>
      <c r="O195" s="543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542"/>
      <c r="B196" s="567"/>
      <c r="C196" s="543"/>
      <c r="D196" s="543"/>
      <c r="E196" s="543"/>
      <c r="F196" s="543"/>
      <c r="G196" s="543"/>
      <c r="H196" s="543"/>
      <c r="I196" s="543"/>
      <c r="J196" s="543"/>
      <c r="K196" s="543"/>
      <c r="L196" s="543"/>
      <c r="M196" s="543"/>
      <c r="N196" s="543"/>
      <c r="O196" s="543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542"/>
      <c r="B197" s="567"/>
      <c r="C197" s="543"/>
      <c r="D197" s="543"/>
      <c r="E197" s="543"/>
      <c r="F197" s="543"/>
      <c r="G197" s="543"/>
      <c r="H197" s="543"/>
      <c r="I197" s="543"/>
      <c r="J197" s="543"/>
      <c r="K197" s="543"/>
      <c r="L197" s="543"/>
      <c r="M197" s="543"/>
      <c r="N197" s="543"/>
      <c r="O197" s="543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542"/>
      <c r="B198" s="567"/>
      <c r="C198" s="543"/>
      <c r="D198" s="543"/>
      <c r="E198" s="543"/>
      <c r="F198" s="543"/>
      <c r="G198" s="543"/>
      <c r="H198" s="543"/>
      <c r="I198" s="543"/>
      <c r="J198" s="543"/>
      <c r="K198" s="543"/>
      <c r="L198" s="543"/>
      <c r="M198" s="543"/>
      <c r="N198" s="543"/>
      <c r="O198" s="543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542"/>
      <c r="B199" s="567"/>
      <c r="C199" s="543"/>
      <c r="D199" s="543"/>
      <c r="E199" s="543"/>
      <c r="F199" s="543"/>
      <c r="G199" s="543"/>
      <c r="H199" s="543"/>
      <c r="I199" s="543"/>
      <c r="J199" s="543"/>
      <c r="K199" s="543"/>
      <c r="L199" s="543"/>
      <c r="M199" s="543"/>
      <c r="N199" s="543"/>
      <c r="O199" s="543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542"/>
      <c r="B200" s="567"/>
      <c r="C200" s="543"/>
      <c r="D200" s="543"/>
      <c r="E200" s="543"/>
      <c r="F200" s="543"/>
      <c r="G200" s="543"/>
      <c r="H200" s="543"/>
      <c r="I200" s="543"/>
      <c r="J200" s="543"/>
      <c r="K200" s="543"/>
      <c r="L200" s="543"/>
      <c r="M200" s="543"/>
      <c r="N200" s="543"/>
      <c r="O200" s="543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542"/>
      <c r="B201" s="567"/>
      <c r="C201" s="543"/>
      <c r="D201" s="543"/>
      <c r="E201" s="543"/>
      <c r="F201" s="543"/>
      <c r="G201" s="543"/>
      <c r="H201" s="543"/>
      <c r="I201" s="543"/>
      <c r="J201" s="543"/>
      <c r="K201" s="543"/>
      <c r="L201" s="543"/>
      <c r="M201" s="543"/>
      <c r="N201" s="543"/>
      <c r="O201" s="543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542"/>
      <c r="B202" s="567"/>
      <c r="C202" s="543"/>
      <c r="D202" s="543"/>
      <c r="E202" s="543"/>
      <c r="F202" s="543"/>
      <c r="G202" s="543"/>
      <c r="H202" s="543"/>
      <c r="I202" s="543"/>
      <c r="J202" s="543"/>
      <c r="K202" s="543"/>
      <c r="L202" s="543"/>
      <c r="M202" s="543"/>
      <c r="N202" s="543"/>
      <c r="O202" s="543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542"/>
      <c r="B203" s="567"/>
      <c r="C203" s="543"/>
      <c r="D203" s="543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542"/>
      <c r="B204" s="567"/>
      <c r="C204" s="543"/>
      <c r="D204" s="543"/>
      <c r="E204" s="543"/>
      <c r="F204" s="543"/>
      <c r="G204" s="543"/>
      <c r="H204" s="543"/>
      <c r="I204" s="543"/>
      <c r="J204" s="543"/>
      <c r="K204" s="543"/>
      <c r="L204" s="543"/>
      <c r="M204" s="543"/>
      <c r="N204" s="543"/>
      <c r="O204" s="543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542"/>
      <c r="B205" s="567"/>
      <c r="C205" s="543"/>
      <c r="D205" s="543"/>
      <c r="E205" s="543"/>
      <c r="F205" s="543"/>
      <c r="G205" s="543"/>
      <c r="H205" s="543"/>
      <c r="I205" s="543"/>
      <c r="J205" s="543"/>
      <c r="K205" s="543"/>
      <c r="L205" s="543"/>
      <c r="M205" s="543"/>
      <c r="N205" s="543"/>
      <c r="O205" s="543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542"/>
      <c r="B206" s="567"/>
      <c r="C206" s="543"/>
      <c r="D206" s="543"/>
      <c r="E206" s="543"/>
      <c r="F206" s="543"/>
      <c r="G206" s="543"/>
      <c r="H206" s="543"/>
      <c r="I206" s="543"/>
      <c r="J206" s="543"/>
      <c r="K206" s="543"/>
      <c r="L206" s="543"/>
      <c r="M206" s="543"/>
      <c r="N206" s="543"/>
      <c r="O206" s="543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542"/>
      <c r="B207" s="567"/>
      <c r="C207" s="543"/>
      <c r="D207" s="543"/>
      <c r="E207" s="543"/>
      <c r="F207" s="543"/>
      <c r="G207" s="543"/>
      <c r="H207" s="543"/>
      <c r="I207" s="543"/>
      <c r="J207" s="543"/>
      <c r="K207" s="543"/>
      <c r="L207" s="543"/>
      <c r="M207" s="543"/>
      <c r="N207" s="543"/>
      <c r="O207" s="543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542"/>
      <c r="B208" s="567"/>
      <c r="C208" s="543"/>
      <c r="D208" s="543"/>
      <c r="E208" s="543"/>
      <c r="F208" s="543"/>
      <c r="G208" s="543"/>
      <c r="H208" s="543"/>
      <c r="I208" s="543"/>
      <c r="J208" s="543"/>
      <c r="K208" s="543"/>
      <c r="L208" s="543"/>
      <c r="M208" s="543"/>
      <c r="N208" s="543"/>
      <c r="O208" s="543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542"/>
      <c r="B209" s="567"/>
      <c r="C209" s="543"/>
      <c r="D209" s="543"/>
      <c r="E209" s="543"/>
      <c r="F209" s="543"/>
      <c r="G209" s="543"/>
      <c r="H209" s="543"/>
      <c r="I209" s="543"/>
      <c r="J209" s="543"/>
      <c r="K209" s="543"/>
      <c r="L209" s="543"/>
      <c r="M209" s="543"/>
      <c r="N209" s="543"/>
      <c r="O209" s="543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542"/>
      <c r="B210" s="567"/>
      <c r="C210" s="543"/>
      <c r="D210" s="543"/>
      <c r="E210" s="543"/>
      <c r="F210" s="543"/>
      <c r="G210" s="543"/>
      <c r="H210" s="543"/>
      <c r="I210" s="543"/>
      <c r="J210" s="543"/>
      <c r="K210" s="543"/>
      <c r="L210" s="543"/>
      <c r="M210" s="543"/>
      <c r="N210" s="543"/>
      <c r="O210" s="543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542"/>
      <c r="B211" s="567"/>
      <c r="C211" s="543"/>
      <c r="D211" s="543"/>
      <c r="E211" s="543"/>
      <c r="F211" s="543"/>
      <c r="G211" s="543"/>
      <c r="H211" s="543"/>
      <c r="I211" s="543"/>
      <c r="J211" s="543"/>
      <c r="K211" s="543"/>
      <c r="L211" s="543"/>
      <c r="M211" s="543"/>
      <c r="N211" s="543"/>
      <c r="O211" s="543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542"/>
      <c r="B212" s="567"/>
      <c r="C212" s="543"/>
      <c r="D212" s="543"/>
      <c r="E212" s="543"/>
      <c r="F212" s="543"/>
      <c r="G212" s="543"/>
      <c r="H212" s="543"/>
      <c r="I212" s="543"/>
      <c r="J212" s="543"/>
      <c r="K212" s="543"/>
      <c r="L212" s="543"/>
      <c r="M212" s="543"/>
      <c r="N212" s="543"/>
      <c r="O212" s="543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542"/>
      <c r="B213" s="567"/>
      <c r="C213" s="543"/>
      <c r="D213" s="543"/>
      <c r="E213" s="543"/>
      <c r="F213" s="543"/>
      <c r="G213" s="543"/>
      <c r="H213" s="543"/>
      <c r="I213" s="543"/>
      <c r="J213" s="543"/>
      <c r="K213" s="543"/>
      <c r="L213" s="543"/>
      <c r="M213" s="543"/>
      <c r="N213" s="543"/>
      <c r="O213" s="543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542"/>
      <c r="B214" s="567"/>
      <c r="C214" s="543"/>
      <c r="D214" s="543"/>
      <c r="E214" s="543"/>
      <c r="F214" s="543"/>
      <c r="G214" s="543"/>
      <c r="H214" s="543"/>
      <c r="I214" s="543"/>
      <c r="J214" s="543"/>
      <c r="K214" s="543"/>
      <c r="L214" s="543"/>
      <c r="M214" s="543"/>
      <c r="N214" s="543"/>
      <c r="O214" s="543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542"/>
      <c r="B215" s="567"/>
      <c r="C215" s="543"/>
      <c r="D215" s="543"/>
      <c r="E215" s="543"/>
      <c r="F215" s="543"/>
      <c r="G215" s="543"/>
      <c r="H215" s="543"/>
      <c r="I215" s="543"/>
      <c r="J215" s="543"/>
      <c r="K215" s="543"/>
      <c r="L215" s="543"/>
      <c r="M215" s="543"/>
      <c r="N215" s="543"/>
      <c r="O215" s="543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542"/>
      <c r="B216" s="567"/>
      <c r="C216" s="543"/>
      <c r="D216" s="543"/>
      <c r="E216" s="543"/>
      <c r="F216" s="543"/>
      <c r="G216" s="543"/>
      <c r="H216" s="543"/>
      <c r="I216" s="543"/>
      <c r="J216" s="543"/>
      <c r="K216" s="543"/>
      <c r="L216" s="543"/>
      <c r="M216" s="543"/>
      <c r="N216" s="543"/>
      <c r="O216" s="543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542"/>
      <c r="B217" s="567"/>
      <c r="C217" s="543"/>
      <c r="D217" s="543"/>
      <c r="E217" s="543"/>
      <c r="F217" s="543"/>
      <c r="G217" s="543"/>
      <c r="H217" s="543"/>
      <c r="I217" s="543"/>
      <c r="J217" s="543"/>
      <c r="K217" s="543"/>
      <c r="L217" s="543"/>
      <c r="M217" s="543"/>
      <c r="N217" s="543"/>
      <c r="O217" s="543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542"/>
      <c r="B218" s="567"/>
      <c r="C218" s="543"/>
      <c r="D218" s="543"/>
      <c r="E218" s="543"/>
      <c r="F218" s="543"/>
      <c r="G218" s="543"/>
      <c r="H218" s="543"/>
      <c r="I218" s="543"/>
      <c r="J218" s="543"/>
      <c r="K218" s="543"/>
      <c r="L218" s="543"/>
      <c r="M218" s="543"/>
      <c r="N218" s="543"/>
      <c r="O218" s="543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542"/>
      <c r="B219" s="567"/>
      <c r="C219" s="543"/>
      <c r="D219" s="543"/>
      <c r="E219" s="543"/>
      <c r="F219" s="543"/>
      <c r="G219" s="543"/>
      <c r="H219" s="543"/>
      <c r="I219" s="543"/>
      <c r="J219" s="543"/>
      <c r="K219" s="543"/>
      <c r="L219" s="543"/>
      <c r="M219" s="543"/>
      <c r="N219" s="543"/>
      <c r="O219" s="543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542"/>
      <c r="B220" s="567"/>
      <c r="C220" s="543"/>
      <c r="D220" s="543"/>
      <c r="E220" s="543"/>
      <c r="F220" s="543"/>
      <c r="G220" s="543"/>
      <c r="H220" s="543"/>
      <c r="I220" s="543"/>
      <c r="J220" s="543"/>
      <c r="K220" s="543"/>
      <c r="L220" s="543"/>
      <c r="M220" s="543"/>
      <c r="N220" s="543"/>
      <c r="O220" s="543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542"/>
      <c r="B221" s="567"/>
      <c r="C221" s="543"/>
      <c r="D221" s="543"/>
      <c r="E221" s="543"/>
      <c r="F221" s="543"/>
      <c r="G221" s="543"/>
      <c r="H221" s="543"/>
      <c r="I221" s="543"/>
      <c r="J221" s="543"/>
      <c r="K221" s="543"/>
      <c r="L221" s="543"/>
      <c r="M221" s="543"/>
      <c r="N221" s="543"/>
      <c r="O221" s="543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542"/>
      <c r="B222" s="567"/>
      <c r="C222" s="543"/>
      <c r="D222" s="543"/>
      <c r="E222" s="543"/>
      <c r="F222" s="543"/>
      <c r="G222" s="543"/>
      <c r="H222" s="543"/>
      <c r="I222" s="543"/>
      <c r="J222" s="543"/>
      <c r="K222" s="543"/>
      <c r="L222" s="543"/>
      <c r="M222" s="543"/>
      <c r="N222" s="543"/>
      <c r="O222" s="543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542"/>
      <c r="B223" s="567"/>
      <c r="C223" s="543"/>
      <c r="D223" s="543"/>
      <c r="E223" s="543"/>
      <c r="F223" s="543"/>
      <c r="G223" s="543"/>
      <c r="H223" s="543"/>
      <c r="I223" s="543"/>
      <c r="J223" s="543"/>
      <c r="K223" s="543"/>
      <c r="L223" s="543"/>
      <c r="M223" s="543"/>
      <c r="N223" s="543"/>
      <c r="O223" s="543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542"/>
      <c r="B224" s="567"/>
      <c r="C224" s="543"/>
      <c r="D224" s="543"/>
      <c r="E224" s="543"/>
      <c r="F224" s="543"/>
      <c r="G224" s="543"/>
      <c r="H224" s="543"/>
      <c r="I224" s="543"/>
      <c r="J224" s="543"/>
      <c r="K224" s="543"/>
      <c r="L224" s="543"/>
      <c r="M224" s="543"/>
      <c r="N224" s="543"/>
      <c r="O224" s="543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542"/>
      <c r="B225" s="567"/>
      <c r="C225" s="543"/>
      <c r="D225" s="543"/>
      <c r="E225" s="543"/>
      <c r="F225" s="543"/>
      <c r="G225" s="543"/>
      <c r="H225" s="543"/>
      <c r="I225" s="543"/>
      <c r="J225" s="543"/>
      <c r="K225" s="543"/>
      <c r="L225" s="543"/>
      <c r="M225" s="543"/>
      <c r="N225" s="543"/>
      <c r="O225" s="543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542"/>
      <c r="B226" s="567"/>
      <c r="C226" s="543"/>
      <c r="D226" s="543"/>
      <c r="E226" s="543"/>
      <c r="F226" s="543"/>
      <c r="G226" s="543"/>
      <c r="H226" s="543"/>
      <c r="I226" s="543"/>
      <c r="J226" s="543"/>
      <c r="K226" s="543"/>
      <c r="L226" s="543"/>
      <c r="M226" s="543"/>
      <c r="N226" s="543"/>
      <c r="O226" s="543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542"/>
      <c r="B227" s="567"/>
      <c r="C227" s="543"/>
      <c r="D227" s="543"/>
      <c r="E227" s="543"/>
      <c r="F227" s="543"/>
      <c r="G227" s="543"/>
      <c r="H227" s="543"/>
      <c r="I227" s="543"/>
      <c r="J227" s="543"/>
      <c r="K227" s="543"/>
      <c r="L227" s="543"/>
      <c r="M227" s="543"/>
      <c r="N227" s="543"/>
      <c r="O227" s="543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542"/>
      <c r="B228" s="567"/>
      <c r="C228" s="543"/>
      <c r="D228" s="543"/>
      <c r="E228" s="543"/>
      <c r="F228" s="543"/>
      <c r="G228" s="543"/>
      <c r="H228" s="543"/>
      <c r="I228" s="543"/>
      <c r="J228" s="543"/>
      <c r="K228" s="543"/>
      <c r="L228" s="543"/>
      <c r="M228" s="543"/>
      <c r="N228" s="543"/>
      <c r="O228" s="543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542"/>
      <c r="B229" s="567"/>
      <c r="C229" s="543"/>
      <c r="D229" s="543"/>
      <c r="E229" s="543"/>
      <c r="F229" s="543"/>
      <c r="G229" s="543"/>
      <c r="H229" s="543"/>
      <c r="I229" s="543"/>
      <c r="J229" s="543"/>
      <c r="K229" s="543"/>
      <c r="L229" s="543"/>
      <c r="M229" s="543"/>
      <c r="N229" s="543"/>
      <c r="O229" s="543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542"/>
      <c r="B230" s="567"/>
      <c r="C230" s="543"/>
      <c r="D230" s="543"/>
      <c r="E230" s="543"/>
      <c r="F230" s="543"/>
      <c r="G230" s="543"/>
      <c r="H230" s="543"/>
      <c r="I230" s="543"/>
      <c r="J230" s="543"/>
      <c r="K230" s="543"/>
      <c r="L230" s="543"/>
      <c r="M230" s="543"/>
      <c r="N230" s="543"/>
      <c r="O230" s="543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542"/>
      <c r="B231" s="567"/>
      <c r="C231" s="543"/>
      <c r="D231" s="543"/>
      <c r="E231" s="543"/>
      <c r="F231" s="543"/>
      <c r="G231" s="543"/>
      <c r="H231" s="543"/>
      <c r="I231" s="543"/>
      <c r="J231" s="543"/>
      <c r="K231" s="543"/>
      <c r="L231" s="543"/>
      <c r="M231" s="543"/>
      <c r="N231" s="543"/>
      <c r="O231" s="543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542"/>
      <c r="B232" s="567"/>
      <c r="C232" s="543"/>
      <c r="D232" s="543"/>
      <c r="E232" s="543"/>
      <c r="F232" s="543"/>
      <c r="G232" s="543"/>
      <c r="H232" s="543"/>
      <c r="I232" s="543"/>
      <c r="J232" s="543"/>
      <c r="K232" s="543"/>
      <c r="L232" s="543"/>
      <c r="M232" s="543"/>
      <c r="N232" s="543"/>
      <c r="O232" s="543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542"/>
      <c r="B233" s="567"/>
      <c r="C233" s="543"/>
      <c r="D233" s="543"/>
      <c r="E233" s="543"/>
      <c r="F233" s="543"/>
      <c r="G233" s="543"/>
      <c r="H233" s="543"/>
      <c r="I233" s="543"/>
      <c r="J233" s="543"/>
      <c r="K233" s="543"/>
      <c r="L233" s="543"/>
      <c r="M233" s="543"/>
      <c r="N233" s="543"/>
      <c r="O233" s="543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542"/>
      <c r="B234" s="567"/>
      <c r="C234" s="543"/>
      <c r="D234" s="543"/>
      <c r="E234" s="543"/>
      <c r="F234" s="543"/>
      <c r="G234" s="543"/>
      <c r="H234" s="543"/>
      <c r="I234" s="543"/>
      <c r="J234" s="543"/>
      <c r="K234" s="543"/>
      <c r="L234" s="543"/>
      <c r="M234" s="543"/>
      <c r="N234" s="543"/>
      <c r="O234" s="543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542"/>
      <c r="B235" s="567"/>
      <c r="C235" s="543"/>
      <c r="D235" s="543"/>
      <c r="E235" s="543"/>
      <c r="F235" s="543"/>
      <c r="G235" s="543"/>
      <c r="H235" s="543"/>
      <c r="I235" s="543"/>
      <c r="J235" s="543"/>
      <c r="K235" s="543"/>
      <c r="L235" s="543"/>
      <c r="M235" s="543"/>
      <c r="N235" s="543"/>
      <c r="O235" s="543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542"/>
      <c r="B236" s="567"/>
      <c r="C236" s="543"/>
      <c r="D236" s="543"/>
      <c r="E236" s="543"/>
      <c r="F236" s="543"/>
      <c r="G236" s="543"/>
      <c r="H236" s="543"/>
      <c r="I236" s="543"/>
      <c r="J236" s="543"/>
      <c r="K236" s="543"/>
      <c r="L236" s="543"/>
      <c r="M236" s="543"/>
      <c r="N236" s="543"/>
      <c r="O236" s="543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542"/>
      <c r="B237" s="567"/>
      <c r="C237" s="543"/>
      <c r="D237" s="543"/>
      <c r="E237" s="543"/>
      <c r="F237" s="543"/>
      <c r="G237" s="543"/>
      <c r="H237" s="543"/>
      <c r="I237" s="543"/>
      <c r="J237" s="543"/>
      <c r="K237" s="543"/>
      <c r="L237" s="543"/>
      <c r="M237" s="543"/>
      <c r="N237" s="543"/>
      <c r="O237" s="543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542"/>
      <c r="B238" s="567"/>
      <c r="C238" s="543"/>
      <c r="D238" s="543"/>
      <c r="E238" s="543"/>
      <c r="F238" s="543"/>
      <c r="G238" s="543"/>
      <c r="H238" s="543"/>
      <c r="I238" s="543"/>
      <c r="J238" s="543"/>
      <c r="K238" s="543"/>
      <c r="L238" s="543"/>
      <c r="M238" s="543"/>
      <c r="N238" s="543"/>
      <c r="O238" s="543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542"/>
      <c r="B239" s="567"/>
      <c r="C239" s="543"/>
      <c r="D239" s="543"/>
      <c r="E239" s="543"/>
      <c r="F239" s="543"/>
      <c r="G239" s="543"/>
      <c r="H239" s="543"/>
      <c r="I239" s="543"/>
      <c r="J239" s="543"/>
      <c r="K239" s="543"/>
      <c r="L239" s="543"/>
      <c r="M239" s="543"/>
      <c r="N239" s="543"/>
      <c r="O239" s="543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542"/>
      <c r="B240" s="567"/>
      <c r="C240" s="543"/>
      <c r="D240" s="543"/>
      <c r="E240" s="543"/>
      <c r="F240" s="543"/>
      <c r="G240" s="543"/>
      <c r="H240" s="543"/>
      <c r="I240" s="543"/>
      <c r="J240" s="543"/>
      <c r="K240" s="543"/>
      <c r="L240" s="543"/>
      <c r="M240" s="543"/>
      <c r="N240" s="543"/>
      <c r="O240" s="543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542"/>
      <c r="B241" s="567"/>
      <c r="C241" s="543"/>
      <c r="D241" s="543"/>
      <c r="E241" s="543"/>
      <c r="F241" s="543"/>
      <c r="G241" s="543"/>
      <c r="H241" s="543"/>
      <c r="I241" s="543"/>
      <c r="J241" s="543"/>
      <c r="K241" s="543"/>
      <c r="L241" s="543"/>
      <c r="M241" s="543"/>
      <c r="N241" s="543"/>
      <c r="O241" s="543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542"/>
      <c r="B242" s="567"/>
      <c r="C242" s="543"/>
      <c r="D242" s="543"/>
      <c r="E242" s="543"/>
      <c r="F242" s="543"/>
      <c r="G242" s="543"/>
      <c r="H242" s="543"/>
      <c r="I242" s="543"/>
      <c r="J242" s="543"/>
      <c r="K242" s="543"/>
      <c r="L242" s="543"/>
      <c r="M242" s="543"/>
      <c r="N242" s="543"/>
      <c r="O242" s="543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542"/>
      <c r="B243" s="567"/>
      <c r="C243" s="543"/>
      <c r="D243" s="543"/>
      <c r="E243" s="543"/>
      <c r="F243" s="543"/>
      <c r="G243" s="543"/>
      <c r="H243" s="543"/>
      <c r="I243" s="543"/>
      <c r="J243" s="543"/>
      <c r="K243" s="543"/>
      <c r="L243" s="543"/>
      <c r="M243" s="543"/>
      <c r="N243" s="543"/>
      <c r="O243" s="543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542"/>
      <c r="B244" s="567"/>
      <c r="C244" s="543"/>
      <c r="D244" s="543"/>
      <c r="E244" s="543"/>
      <c r="F244" s="543"/>
      <c r="G244" s="543"/>
      <c r="H244" s="543"/>
      <c r="I244" s="543"/>
      <c r="J244" s="543"/>
      <c r="K244" s="543"/>
      <c r="L244" s="543"/>
      <c r="M244" s="543"/>
      <c r="N244" s="543"/>
      <c r="O244" s="543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542"/>
      <c r="B245" s="567"/>
      <c r="C245" s="543"/>
      <c r="D245" s="543"/>
      <c r="E245" s="543"/>
      <c r="F245" s="543"/>
      <c r="G245" s="543"/>
      <c r="H245" s="543"/>
      <c r="I245" s="543"/>
      <c r="J245" s="543"/>
      <c r="K245" s="543"/>
      <c r="L245" s="543"/>
      <c r="M245" s="543"/>
      <c r="N245" s="543"/>
      <c r="O245" s="543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542"/>
      <c r="B246" s="567"/>
      <c r="C246" s="543"/>
      <c r="D246" s="543"/>
      <c r="E246" s="543"/>
      <c r="F246" s="543"/>
      <c r="G246" s="543"/>
      <c r="H246" s="543"/>
      <c r="I246" s="543"/>
      <c r="J246" s="543"/>
      <c r="K246" s="543"/>
      <c r="L246" s="543"/>
      <c r="M246" s="543"/>
      <c r="N246" s="543"/>
      <c r="O246" s="543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542"/>
      <c r="B247" s="567"/>
      <c r="C247" s="543"/>
      <c r="D247" s="543"/>
      <c r="E247" s="543"/>
      <c r="F247" s="543"/>
      <c r="G247" s="543"/>
      <c r="H247" s="543"/>
      <c r="I247" s="543"/>
      <c r="J247" s="543"/>
      <c r="K247" s="543"/>
      <c r="L247" s="543"/>
      <c r="M247" s="543"/>
      <c r="N247" s="543"/>
      <c r="O247" s="543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542"/>
      <c r="B248" s="567"/>
      <c r="C248" s="543"/>
      <c r="D248" s="543"/>
      <c r="E248" s="543"/>
      <c r="F248" s="543"/>
      <c r="G248" s="543"/>
      <c r="H248" s="543"/>
      <c r="I248" s="543"/>
      <c r="J248" s="543"/>
      <c r="K248" s="543"/>
      <c r="L248" s="543"/>
      <c r="M248" s="543"/>
      <c r="N248" s="543"/>
      <c r="O248" s="543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542"/>
      <c r="B249" s="567"/>
      <c r="C249" s="543"/>
      <c r="D249" s="543"/>
      <c r="E249" s="543"/>
      <c r="F249" s="543"/>
      <c r="G249" s="543"/>
      <c r="H249" s="543"/>
      <c r="I249" s="543"/>
      <c r="J249" s="543"/>
      <c r="K249" s="543"/>
      <c r="L249" s="543"/>
      <c r="M249" s="543"/>
      <c r="N249" s="543"/>
      <c r="O249" s="543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542"/>
      <c r="B250" s="567"/>
      <c r="C250" s="543"/>
      <c r="D250" s="543"/>
      <c r="E250" s="543"/>
      <c r="F250" s="543"/>
      <c r="G250" s="543"/>
      <c r="H250" s="543"/>
      <c r="I250" s="543"/>
      <c r="J250" s="543"/>
      <c r="K250" s="543"/>
      <c r="L250" s="543"/>
      <c r="M250" s="543"/>
      <c r="N250" s="543"/>
      <c r="O250" s="543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542"/>
      <c r="B251" s="567"/>
      <c r="C251" s="543"/>
      <c r="D251" s="543"/>
      <c r="E251" s="543"/>
      <c r="F251" s="543"/>
      <c r="G251" s="543"/>
      <c r="H251" s="543"/>
      <c r="I251" s="543"/>
      <c r="J251" s="543"/>
      <c r="K251" s="543"/>
      <c r="L251" s="543"/>
      <c r="M251" s="543"/>
      <c r="N251" s="543"/>
      <c r="O251" s="543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542"/>
      <c r="B252" s="567"/>
      <c r="C252" s="543"/>
      <c r="D252" s="543"/>
      <c r="E252" s="543"/>
      <c r="F252" s="543"/>
      <c r="G252" s="543"/>
      <c r="H252" s="543"/>
      <c r="I252" s="543"/>
      <c r="J252" s="543"/>
      <c r="K252" s="543"/>
      <c r="L252" s="543"/>
      <c r="M252" s="543"/>
      <c r="N252" s="543"/>
      <c r="O252" s="543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542"/>
      <c r="B253" s="567"/>
      <c r="C253" s="543"/>
      <c r="D253" s="543"/>
      <c r="E253" s="543"/>
      <c r="F253" s="543"/>
      <c r="G253" s="543"/>
      <c r="H253" s="543"/>
      <c r="I253" s="543"/>
      <c r="J253" s="543"/>
      <c r="K253" s="543"/>
      <c r="L253" s="543"/>
      <c r="M253" s="543"/>
      <c r="N253" s="543"/>
      <c r="O253" s="543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542"/>
      <c r="B254" s="567"/>
      <c r="C254" s="543"/>
      <c r="D254" s="543"/>
      <c r="E254" s="543"/>
      <c r="F254" s="543"/>
      <c r="G254" s="543"/>
      <c r="H254" s="543"/>
      <c r="I254" s="543"/>
      <c r="J254" s="543"/>
      <c r="K254" s="543"/>
      <c r="L254" s="543"/>
      <c r="M254" s="543"/>
      <c r="N254" s="543"/>
      <c r="O254" s="543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542"/>
      <c r="B255" s="567"/>
      <c r="C255" s="543"/>
      <c r="D255" s="543"/>
      <c r="E255" s="543"/>
      <c r="F255" s="543"/>
      <c r="G255" s="543"/>
      <c r="H255" s="543"/>
      <c r="I255" s="543"/>
      <c r="J255" s="543"/>
      <c r="K255" s="543"/>
      <c r="L255" s="543"/>
      <c r="M255" s="543"/>
      <c r="N255" s="543"/>
      <c r="O255" s="543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542"/>
      <c r="B256" s="567"/>
      <c r="C256" s="543"/>
      <c r="D256" s="543"/>
      <c r="E256" s="543"/>
      <c r="F256" s="543"/>
      <c r="G256" s="543"/>
      <c r="H256" s="543"/>
      <c r="I256" s="543"/>
      <c r="J256" s="543"/>
      <c r="K256" s="543"/>
      <c r="L256" s="543"/>
      <c r="M256" s="543"/>
      <c r="N256" s="543"/>
      <c r="O256" s="543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542"/>
      <c r="B257" s="567"/>
      <c r="C257" s="543"/>
      <c r="D257" s="543"/>
      <c r="E257" s="543"/>
      <c r="F257" s="543"/>
      <c r="G257" s="543"/>
      <c r="H257" s="543"/>
      <c r="I257" s="543"/>
      <c r="J257" s="543"/>
      <c r="K257" s="543"/>
      <c r="L257" s="543"/>
      <c r="M257" s="543"/>
      <c r="N257" s="543"/>
      <c r="O257" s="543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542"/>
      <c r="B258" s="567"/>
      <c r="C258" s="543"/>
      <c r="D258" s="543"/>
      <c r="E258" s="543"/>
      <c r="F258" s="543"/>
      <c r="G258" s="543"/>
      <c r="H258" s="543"/>
      <c r="I258" s="543"/>
      <c r="J258" s="543"/>
      <c r="K258" s="543"/>
      <c r="L258" s="543"/>
      <c r="M258" s="543"/>
      <c r="N258" s="543"/>
      <c r="O258" s="543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542"/>
      <c r="B259" s="567"/>
      <c r="C259" s="543"/>
      <c r="D259" s="543"/>
      <c r="E259" s="543"/>
      <c r="F259" s="543"/>
      <c r="G259" s="543"/>
      <c r="H259" s="543"/>
      <c r="I259" s="543"/>
      <c r="J259" s="543"/>
      <c r="K259" s="543"/>
      <c r="L259" s="543"/>
      <c r="M259" s="543"/>
      <c r="N259" s="543"/>
      <c r="O259" s="543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542"/>
      <c r="B260" s="567"/>
      <c r="C260" s="543"/>
      <c r="D260" s="543"/>
      <c r="E260" s="543"/>
      <c r="F260" s="543"/>
      <c r="G260" s="543"/>
      <c r="H260" s="543"/>
      <c r="I260" s="543"/>
      <c r="J260" s="543"/>
      <c r="K260" s="543"/>
      <c r="L260" s="543"/>
      <c r="M260" s="543"/>
      <c r="N260" s="543"/>
      <c r="O260" s="543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542"/>
      <c r="B261" s="567"/>
      <c r="C261" s="543"/>
      <c r="D261" s="543"/>
      <c r="E261" s="543"/>
      <c r="F261" s="543"/>
      <c r="G261" s="543"/>
      <c r="H261" s="543"/>
      <c r="I261" s="543"/>
      <c r="J261" s="543"/>
      <c r="K261" s="543"/>
      <c r="L261" s="543"/>
      <c r="M261" s="543"/>
      <c r="N261" s="543"/>
      <c r="O261" s="543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542"/>
      <c r="B262" s="567"/>
      <c r="C262" s="543"/>
      <c r="D262" s="543"/>
      <c r="E262" s="543"/>
      <c r="F262" s="543"/>
      <c r="G262" s="543"/>
      <c r="H262" s="543"/>
      <c r="I262" s="543"/>
      <c r="J262" s="543"/>
      <c r="K262" s="543"/>
      <c r="L262" s="543"/>
      <c r="M262" s="543"/>
      <c r="N262" s="543"/>
      <c r="O262" s="543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542"/>
      <c r="B263" s="567"/>
      <c r="C263" s="543"/>
      <c r="D263" s="543"/>
      <c r="E263" s="543"/>
      <c r="F263" s="543"/>
      <c r="G263" s="543"/>
      <c r="H263" s="543"/>
      <c r="I263" s="543"/>
      <c r="J263" s="543"/>
      <c r="K263" s="543"/>
      <c r="L263" s="543"/>
      <c r="M263" s="543"/>
      <c r="N263" s="543"/>
      <c r="O263" s="543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542"/>
      <c r="B264" s="567"/>
      <c r="C264" s="543"/>
      <c r="D264" s="543"/>
      <c r="E264" s="543"/>
      <c r="F264" s="543"/>
      <c r="G264" s="543"/>
      <c r="H264" s="543"/>
      <c r="I264" s="543"/>
      <c r="J264" s="543"/>
      <c r="K264" s="543"/>
      <c r="L264" s="543"/>
      <c r="M264" s="543"/>
      <c r="N264" s="543"/>
      <c r="O264" s="543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542"/>
      <c r="B265" s="567"/>
      <c r="C265" s="543"/>
      <c r="D265" s="543"/>
      <c r="E265" s="543"/>
      <c r="F265" s="543"/>
      <c r="G265" s="543"/>
      <c r="H265" s="543"/>
      <c r="I265" s="543"/>
      <c r="J265" s="543"/>
      <c r="K265" s="543"/>
      <c r="L265" s="543"/>
      <c r="M265" s="543"/>
      <c r="N265" s="543"/>
      <c r="O265" s="543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542"/>
      <c r="B266" s="567"/>
      <c r="C266" s="543"/>
      <c r="D266" s="543"/>
      <c r="E266" s="543"/>
      <c r="F266" s="543"/>
      <c r="G266" s="543"/>
      <c r="H266" s="543"/>
      <c r="I266" s="543"/>
      <c r="J266" s="543"/>
      <c r="K266" s="543"/>
      <c r="L266" s="543"/>
      <c r="M266" s="543"/>
      <c r="N266" s="543"/>
      <c r="O266" s="543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542"/>
      <c r="B267" s="567"/>
      <c r="C267" s="543"/>
      <c r="D267" s="543"/>
      <c r="E267" s="543"/>
      <c r="F267" s="543"/>
      <c r="G267" s="543"/>
      <c r="H267" s="543"/>
      <c r="I267" s="543"/>
      <c r="J267" s="543"/>
      <c r="K267" s="543"/>
      <c r="L267" s="543"/>
      <c r="M267" s="543"/>
      <c r="N267" s="543"/>
      <c r="O267" s="543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542"/>
      <c r="B268" s="567"/>
      <c r="C268" s="543"/>
      <c r="D268" s="543"/>
      <c r="E268" s="543"/>
      <c r="F268" s="543"/>
      <c r="G268" s="543"/>
      <c r="H268" s="543"/>
      <c r="I268" s="543"/>
      <c r="J268" s="543"/>
      <c r="K268" s="543"/>
      <c r="L268" s="543"/>
      <c r="M268" s="543"/>
      <c r="N268" s="543"/>
      <c r="O268" s="543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542"/>
      <c r="B269" s="567"/>
      <c r="C269" s="543"/>
      <c r="D269" s="543"/>
      <c r="E269" s="543"/>
      <c r="F269" s="543"/>
      <c r="G269" s="543"/>
      <c r="H269" s="543"/>
      <c r="I269" s="543"/>
      <c r="J269" s="543"/>
      <c r="K269" s="543"/>
      <c r="L269" s="543"/>
      <c r="M269" s="543"/>
      <c r="N269" s="543"/>
      <c r="O269" s="543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542"/>
      <c r="B270" s="567"/>
      <c r="C270" s="543"/>
      <c r="D270" s="543"/>
      <c r="E270" s="543"/>
      <c r="F270" s="543"/>
      <c r="G270" s="543"/>
      <c r="H270" s="543"/>
      <c r="I270" s="543"/>
      <c r="J270" s="543"/>
      <c r="K270" s="543"/>
      <c r="L270" s="543"/>
      <c r="M270" s="543"/>
      <c r="N270" s="543"/>
      <c r="O270" s="543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542"/>
      <c r="B271" s="567"/>
      <c r="C271" s="543"/>
      <c r="D271" s="543"/>
      <c r="E271" s="543"/>
      <c r="F271" s="543"/>
      <c r="G271" s="543"/>
      <c r="H271" s="543"/>
      <c r="I271" s="543"/>
      <c r="J271" s="543"/>
      <c r="K271" s="543"/>
      <c r="L271" s="543"/>
      <c r="M271" s="543"/>
      <c r="N271" s="543"/>
      <c r="O271" s="543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542"/>
      <c r="B272" s="567"/>
      <c r="C272" s="543"/>
      <c r="D272" s="543"/>
      <c r="E272" s="543"/>
      <c r="F272" s="543"/>
      <c r="G272" s="543"/>
      <c r="H272" s="543"/>
      <c r="I272" s="543"/>
      <c r="J272" s="543"/>
      <c r="K272" s="543"/>
      <c r="L272" s="543"/>
      <c r="M272" s="543"/>
      <c r="N272" s="543"/>
      <c r="O272" s="543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542"/>
      <c r="B273" s="567"/>
      <c r="C273" s="543"/>
      <c r="D273" s="543"/>
      <c r="E273" s="543"/>
      <c r="F273" s="543"/>
      <c r="G273" s="543"/>
      <c r="H273" s="543"/>
      <c r="I273" s="543"/>
      <c r="J273" s="543"/>
      <c r="K273" s="543"/>
      <c r="L273" s="543"/>
      <c r="M273" s="543"/>
      <c r="N273" s="543"/>
      <c r="O273" s="543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542"/>
      <c r="B274" s="567"/>
      <c r="C274" s="543"/>
      <c r="D274" s="543"/>
      <c r="E274" s="543"/>
      <c r="F274" s="543"/>
      <c r="G274" s="543"/>
      <c r="H274" s="543"/>
      <c r="I274" s="543"/>
      <c r="J274" s="543"/>
      <c r="K274" s="543"/>
      <c r="L274" s="543"/>
      <c r="M274" s="543"/>
      <c r="N274" s="543"/>
      <c r="O274" s="543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542"/>
      <c r="B275" s="567"/>
      <c r="C275" s="543"/>
      <c r="D275" s="543"/>
      <c r="E275" s="543"/>
      <c r="F275" s="543"/>
      <c r="G275" s="543"/>
      <c r="H275" s="543"/>
      <c r="I275" s="543"/>
      <c r="J275" s="543"/>
      <c r="K275" s="543"/>
      <c r="L275" s="543"/>
      <c r="M275" s="543"/>
      <c r="N275" s="543"/>
      <c r="O275" s="543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542"/>
      <c r="B276" s="567"/>
      <c r="C276" s="543"/>
      <c r="D276" s="543"/>
      <c r="E276" s="543"/>
      <c r="F276" s="543"/>
      <c r="G276" s="543"/>
      <c r="H276" s="543"/>
      <c r="I276" s="543"/>
      <c r="J276" s="543"/>
      <c r="K276" s="543"/>
      <c r="L276" s="543"/>
      <c r="M276" s="543"/>
      <c r="N276" s="543"/>
      <c r="O276" s="543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542"/>
      <c r="B277" s="567"/>
      <c r="C277" s="543"/>
      <c r="D277" s="543"/>
      <c r="E277" s="543"/>
      <c r="F277" s="543"/>
      <c r="G277" s="543"/>
      <c r="H277" s="543"/>
      <c r="I277" s="543"/>
      <c r="J277" s="543"/>
      <c r="K277" s="543"/>
      <c r="L277" s="543"/>
      <c r="M277" s="543"/>
      <c r="N277" s="543"/>
      <c r="O277" s="543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542"/>
      <c r="B278" s="567"/>
      <c r="C278" s="543"/>
      <c r="D278" s="543"/>
      <c r="E278" s="543"/>
      <c r="F278" s="543"/>
      <c r="G278" s="543"/>
      <c r="H278" s="543"/>
      <c r="I278" s="543"/>
      <c r="J278" s="543"/>
      <c r="K278" s="543"/>
      <c r="L278" s="543"/>
      <c r="M278" s="543"/>
      <c r="N278" s="543"/>
      <c r="O278" s="543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542"/>
      <c r="B279" s="567"/>
      <c r="C279" s="543"/>
      <c r="D279" s="543"/>
      <c r="E279" s="543"/>
      <c r="F279" s="543"/>
      <c r="G279" s="543"/>
      <c r="H279" s="543"/>
      <c r="I279" s="543"/>
      <c r="J279" s="543"/>
      <c r="K279" s="543"/>
      <c r="L279" s="543"/>
      <c r="M279" s="543"/>
      <c r="N279" s="543"/>
      <c r="O279" s="543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542"/>
      <c r="B280" s="567"/>
      <c r="C280" s="543"/>
      <c r="D280" s="543"/>
      <c r="E280" s="543"/>
      <c r="F280" s="543"/>
      <c r="G280" s="543"/>
      <c r="H280" s="543"/>
      <c r="I280" s="543"/>
      <c r="J280" s="543"/>
      <c r="K280" s="543"/>
      <c r="L280" s="543"/>
      <c r="M280" s="543"/>
      <c r="N280" s="543"/>
      <c r="O280" s="543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542"/>
      <c r="B281" s="567"/>
      <c r="C281" s="543"/>
      <c r="D281" s="543"/>
      <c r="E281" s="543"/>
      <c r="F281" s="543"/>
      <c r="G281" s="543"/>
      <c r="H281" s="543"/>
      <c r="I281" s="543"/>
      <c r="J281" s="543"/>
      <c r="K281" s="543"/>
      <c r="L281" s="543"/>
      <c r="M281" s="543"/>
      <c r="N281" s="543"/>
      <c r="O281" s="543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542"/>
      <c r="B282" s="567"/>
      <c r="C282" s="543"/>
      <c r="D282" s="543"/>
      <c r="E282" s="543"/>
      <c r="F282" s="543"/>
      <c r="G282" s="543"/>
      <c r="H282" s="543"/>
      <c r="I282" s="543"/>
      <c r="J282" s="543"/>
      <c r="K282" s="543"/>
      <c r="L282" s="543"/>
      <c r="M282" s="543"/>
      <c r="N282" s="543"/>
      <c r="O282" s="543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542"/>
      <c r="B283" s="567"/>
      <c r="C283" s="543"/>
      <c r="D283" s="543"/>
      <c r="E283" s="543"/>
      <c r="F283" s="543"/>
      <c r="G283" s="543"/>
      <c r="H283" s="543"/>
      <c r="I283" s="543"/>
      <c r="J283" s="543"/>
      <c r="K283" s="543"/>
      <c r="L283" s="543"/>
      <c r="M283" s="543"/>
      <c r="N283" s="543"/>
      <c r="O283" s="543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542"/>
      <c r="B284" s="567"/>
      <c r="C284" s="543"/>
      <c r="D284" s="543"/>
      <c r="E284" s="543"/>
      <c r="F284" s="543"/>
      <c r="G284" s="543"/>
      <c r="H284" s="543"/>
      <c r="I284" s="543"/>
      <c r="J284" s="543"/>
      <c r="K284" s="543"/>
      <c r="L284" s="543"/>
      <c r="M284" s="543"/>
      <c r="N284" s="543"/>
      <c r="O284" s="543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542"/>
      <c r="B285" s="567"/>
      <c r="C285" s="543"/>
      <c r="D285" s="543"/>
      <c r="E285" s="543"/>
      <c r="F285" s="543"/>
      <c r="G285" s="543"/>
      <c r="H285" s="543"/>
      <c r="I285" s="543"/>
      <c r="J285" s="543"/>
      <c r="K285" s="543"/>
      <c r="L285" s="543"/>
      <c r="M285" s="543"/>
      <c r="N285" s="543"/>
      <c r="O285" s="543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542"/>
      <c r="B286" s="567"/>
      <c r="C286" s="543"/>
      <c r="D286" s="543"/>
      <c r="E286" s="543"/>
      <c r="F286" s="543"/>
      <c r="G286" s="543"/>
      <c r="H286" s="543"/>
      <c r="I286" s="543"/>
      <c r="J286" s="543"/>
      <c r="K286" s="543"/>
      <c r="L286" s="543"/>
      <c r="M286" s="543"/>
      <c r="N286" s="543"/>
      <c r="O286" s="543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542"/>
      <c r="B287" s="567"/>
      <c r="C287" s="543"/>
      <c r="D287" s="543"/>
      <c r="E287" s="543"/>
      <c r="F287" s="543"/>
      <c r="G287" s="543"/>
      <c r="H287" s="543"/>
      <c r="I287" s="543"/>
      <c r="J287" s="543"/>
      <c r="K287" s="543"/>
      <c r="L287" s="543"/>
      <c r="M287" s="543"/>
      <c r="N287" s="543"/>
      <c r="O287" s="543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542"/>
      <c r="B288" s="567"/>
      <c r="C288" s="543"/>
      <c r="D288" s="543"/>
      <c r="E288" s="543"/>
      <c r="F288" s="543"/>
      <c r="G288" s="543"/>
      <c r="H288" s="543"/>
      <c r="I288" s="543"/>
      <c r="J288" s="543"/>
      <c r="K288" s="543"/>
      <c r="L288" s="543"/>
      <c r="M288" s="543"/>
      <c r="N288" s="543"/>
      <c r="O288" s="543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542"/>
      <c r="B289" s="567"/>
      <c r="C289" s="543"/>
      <c r="D289" s="543"/>
      <c r="E289" s="543"/>
      <c r="F289" s="543"/>
      <c r="G289" s="543"/>
      <c r="H289" s="543"/>
      <c r="I289" s="543"/>
      <c r="J289" s="543"/>
      <c r="K289" s="543"/>
      <c r="L289" s="543"/>
      <c r="M289" s="543"/>
      <c r="N289" s="543"/>
      <c r="O289" s="543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542"/>
      <c r="B290" s="567"/>
      <c r="C290" s="543"/>
      <c r="D290" s="543"/>
      <c r="E290" s="543"/>
      <c r="F290" s="543"/>
      <c r="G290" s="543"/>
      <c r="H290" s="543"/>
      <c r="I290" s="543"/>
      <c r="J290" s="543"/>
      <c r="K290" s="543"/>
      <c r="L290" s="543"/>
      <c r="M290" s="543"/>
      <c r="N290" s="543"/>
      <c r="O290" s="543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542"/>
      <c r="B291" s="567"/>
      <c r="C291" s="543"/>
      <c r="D291" s="543"/>
      <c r="E291" s="543"/>
      <c r="F291" s="543"/>
      <c r="G291" s="543"/>
      <c r="H291" s="543"/>
      <c r="I291" s="543"/>
      <c r="J291" s="543"/>
      <c r="K291" s="543"/>
      <c r="L291" s="543"/>
      <c r="M291" s="543"/>
      <c r="N291" s="543"/>
      <c r="O291" s="543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542"/>
      <c r="B292" s="567"/>
      <c r="C292" s="543"/>
      <c r="D292" s="543"/>
      <c r="E292" s="543"/>
      <c r="F292" s="543"/>
      <c r="G292" s="543"/>
      <c r="H292" s="543"/>
      <c r="I292" s="543"/>
      <c r="J292" s="543"/>
      <c r="K292" s="543"/>
      <c r="L292" s="543"/>
      <c r="M292" s="543"/>
      <c r="N292" s="543"/>
      <c r="O292" s="543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542"/>
      <c r="B293" s="567"/>
      <c r="C293" s="543"/>
      <c r="D293" s="543"/>
      <c r="E293" s="543"/>
      <c r="F293" s="543"/>
      <c r="G293" s="543"/>
      <c r="H293" s="543"/>
      <c r="I293" s="543"/>
      <c r="J293" s="543"/>
      <c r="K293" s="543"/>
      <c r="L293" s="543"/>
      <c r="M293" s="543"/>
      <c r="N293" s="543"/>
      <c r="O293" s="543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542"/>
      <c r="B294" s="567"/>
      <c r="C294" s="543"/>
      <c r="D294" s="543"/>
      <c r="E294" s="543"/>
      <c r="F294" s="543"/>
      <c r="G294" s="543"/>
      <c r="H294" s="543"/>
      <c r="I294" s="543"/>
      <c r="J294" s="543"/>
      <c r="K294" s="543"/>
      <c r="L294" s="543"/>
      <c r="M294" s="543"/>
      <c r="N294" s="543"/>
      <c r="O294" s="543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542"/>
      <c r="B295" s="567"/>
      <c r="C295" s="543"/>
      <c r="D295" s="543"/>
      <c r="E295" s="543"/>
      <c r="F295" s="543"/>
      <c r="G295" s="543"/>
      <c r="H295" s="543"/>
      <c r="I295" s="543"/>
      <c r="J295" s="543"/>
      <c r="K295" s="543"/>
      <c r="L295" s="543"/>
      <c r="M295" s="543"/>
      <c r="N295" s="543"/>
      <c r="O295" s="543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542"/>
      <c r="B296" s="567"/>
      <c r="C296" s="543"/>
      <c r="D296" s="543"/>
      <c r="E296" s="543"/>
      <c r="F296" s="543"/>
      <c r="G296" s="543"/>
      <c r="H296" s="543"/>
      <c r="I296" s="543"/>
      <c r="J296" s="543"/>
      <c r="K296" s="543"/>
      <c r="L296" s="543"/>
      <c r="M296" s="543"/>
      <c r="N296" s="543"/>
      <c r="O296" s="543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542"/>
      <c r="B297" s="567"/>
      <c r="C297" s="543"/>
      <c r="D297" s="543"/>
      <c r="E297" s="543"/>
      <c r="F297" s="543"/>
      <c r="G297" s="543"/>
      <c r="H297" s="543"/>
      <c r="I297" s="543"/>
      <c r="J297" s="543"/>
      <c r="K297" s="543"/>
      <c r="L297" s="543"/>
      <c r="M297" s="543"/>
      <c r="N297" s="543"/>
      <c r="O297" s="543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542"/>
      <c r="B298" s="567"/>
      <c r="C298" s="543"/>
      <c r="D298" s="543"/>
      <c r="E298" s="543"/>
      <c r="F298" s="543"/>
      <c r="G298" s="543"/>
      <c r="H298" s="543"/>
      <c r="I298" s="543"/>
      <c r="J298" s="543"/>
      <c r="K298" s="543"/>
      <c r="L298" s="543"/>
      <c r="M298" s="543"/>
      <c r="N298" s="543"/>
      <c r="O298" s="543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542"/>
      <c r="B299" s="567"/>
      <c r="C299" s="543"/>
      <c r="D299" s="543"/>
      <c r="E299" s="543"/>
      <c r="F299" s="543"/>
      <c r="G299" s="543"/>
      <c r="H299" s="543"/>
      <c r="I299" s="543"/>
      <c r="J299" s="543"/>
      <c r="K299" s="543"/>
      <c r="L299" s="543"/>
      <c r="M299" s="543"/>
      <c r="N299" s="543"/>
      <c r="O299" s="543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542"/>
      <c r="B300" s="567"/>
      <c r="C300" s="543"/>
      <c r="D300" s="543"/>
      <c r="E300" s="543"/>
      <c r="F300" s="543"/>
      <c r="G300" s="543"/>
      <c r="H300" s="543"/>
      <c r="I300" s="543"/>
      <c r="J300" s="543"/>
      <c r="K300" s="543"/>
      <c r="L300" s="543"/>
      <c r="M300" s="543"/>
      <c r="N300" s="543"/>
      <c r="O300" s="543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542"/>
      <c r="B301" s="567"/>
      <c r="C301" s="543"/>
      <c r="D301" s="543"/>
      <c r="E301" s="543"/>
      <c r="F301" s="543"/>
      <c r="G301" s="543"/>
      <c r="H301" s="543"/>
      <c r="I301" s="543"/>
      <c r="J301" s="543"/>
      <c r="K301" s="543"/>
      <c r="L301" s="543"/>
      <c r="M301" s="543"/>
      <c r="N301" s="543"/>
      <c r="O301" s="543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542"/>
      <c r="B302" s="567"/>
      <c r="C302" s="543"/>
      <c r="D302" s="543"/>
      <c r="E302" s="543"/>
      <c r="F302" s="543"/>
      <c r="G302" s="543"/>
      <c r="H302" s="543"/>
      <c r="I302" s="543"/>
      <c r="J302" s="543"/>
      <c r="K302" s="543"/>
      <c r="L302" s="543"/>
      <c r="M302" s="543"/>
      <c r="N302" s="543"/>
      <c r="O302" s="543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542"/>
      <c r="B303" s="567"/>
      <c r="C303" s="543"/>
      <c r="D303" s="543"/>
      <c r="E303" s="543"/>
      <c r="F303" s="543"/>
      <c r="G303" s="543"/>
      <c r="H303" s="543"/>
      <c r="I303" s="543"/>
      <c r="J303" s="543"/>
      <c r="K303" s="543"/>
      <c r="L303" s="543"/>
      <c r="M303" s="543"/>
      <c r="N303" s="543"/>
      <c r="O303" s="543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542"/>
      <c r="B304" s="567"/>
      <c r="C304" s="543"/>
      <c r="D304" s="543"/>
      <c r="E304" s="543"/>
      <c r="F304" s="543"/>
      <c r="G304" s="543"/>
      <c r="H304" s="543"/>
      <c r="I304" s="543"/>
      <c r="J304" s="543"/>
      <c r="K304" s="543"/>
      <c r="L304" s="543"/>
      <c r="M304" s="543"/>
      <c r="N304" s="543"/>
      <c r="O304" s="543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542"/>
      <c r="B305" s="567"/>
      <c r="C305" s="543"/>
      <c r="D305" s="543"/>
      <c r="E305" s="543"/>
      <c r="F305" s="543"/>
      <c r="G305" s="543"/>
      <c r="H305" s="543"/>
      <c r="I305" s="543"/>
      <c r="J305" s="543"/>
      <c r="K305" s="543"/>
      <c r="L305" s="543"/>
      <c r="M305" s="543"/>
      <c r="N305" s="543"/>
      <c r="O305" s="543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542"/>
      <c r="B306" s="567"/>
      <c r="C306" s="543"/>
      <c r="D306" s="543"/>
      <c r="E306" s="543"/>
      <c r="F306" s="543"/>
      <c r="G306" s="543"/>
      <c r="H306" s="543"/>
      <c r="I306" s="543"/>
      <c r="J306" s="543"/>
      <c r="K306" s="543"/>
      <c r="L306" s="543"/>
      <c r="M306" s="543"/>
      <c r="N306" s="543"/>
      <c r="O306" s="543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542"/>
      <c r="B307" s="567"/>
      <c r="C307" s="543"/>
      <c r="D307" s="543"/>
      <c r="E307" s="543"/>
      <c r="F307" s="543"/>
      <c r="G307" s="543"/>
      <c r="H307" s="543"/>
      <c r="I307" s="543"/>
      <c r="J307" s="543"/>
      <c r="K307" s="543"/>
      <c r="L307" s="543"/>
      <c r="M307" s="543"/>
      <c r="N307" s="543"/>
      <c r="O307" s="543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542"/>
      <c r="B308" s="567"/>
      <c r="C308" s="543"/>
      <c r="D308" s="543"/>
      <c r="E308" s="543"/>
      <c r="F308" s="543"/>
      <c r="G308" s="543"/>
      <c r="H308" s="543"/>
      <c r="I308" s="543"/>
      <c r="J308" s="543"/>
      <c r="K308" s="543"/>
      <c r="L308" s="543"/>
      <c r="M308" s="543"/>
      <c r="N308" s="543"/>
      <c r="O308" s="543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542"/>
      <c r="B309" s="567"/>
      <c r="C309" s="543"/>
      <c r="D309" s="543"/>
      <c r="E309" s="543"/>
      <c r="F309" s="543"/>
      <c r="G309" s="543"/>
      <c r="H309" s="543"/>
      <c r="I309" s="543"/>
      <c r="J309" s="543"/>
      <c r="K309" s="543"/>
      <c r="L309" s="543"/>
      <c r="M309" s="543"/>
      <c r="N309" s="543"/>
      <c r="O309" s="543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542"/>
      <c r="B310" s="567"/>
      <c r="C310" s="543"/>
      <c r="D310" s="543"/>
      <c r="E310" s="543"/>
      <c r="F310" s="543"/>
      <c r="G310" s="543"/>
      <c r="H310" s="543"/>
      <c r="I310" s="543"/>
      <c r="J310" s="543"/>
      <c r="K310" s="543"/>
      <c r="L310" s="543"/>
      <c r="M310" s="543"/>
      <c r="N310" s="543"/>
      <c r="O310" s="543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542"/>
      <c r="B311" s="567"/>
      <c r="C311" s="543"/>
      <c r="D311" s="543"/>
      <c r="E311" s="543"/>
      <c r="F311" s="543"/>
      <c r="G311" s="543"/>
      <c r="H311" s="543"/>
      <c r="I311" s="543"/>
      <c r="J311" s="543"/>
      <c r="K311" s="543"/>
      <c r="L311" s="543"/>
      <c r="M311" s="543"/>
      <c r="N311" s="543"/>
      <c r="O311" s="543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542"/>
      <c r="B312" s="567"/>
      <c r="C312" s="543"/>
      <c r="D312" s="543"/>
      <c r="E312" s="543"/>
      <c r="F312" s="543"/>
      <c r="G312" s="543"/>
      <c r="H312" s="543"/>
      <c r="I312" s="543"/>
      <c r="J312" s="543"/>
      <c r="K312" s="543"/>
      <c r="L312" s="543"/>
      <c r="M312" s="543"/>
      <c r="N312" s="543"/>
      <c r="O312" s="543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542"/>
      <c r="B313" s="567"/>
      <c r="C313" s="543"/>
      <c r="D313" s="543"/>
      <c r="E313" s="543"/>
      <c r="F313" s="543"/>
      <c r="G313" s="543"/>
      <c r="H313" s="543"/>
      <c r="I313" s="543"/>
      <c r="J313" s="543"/>
      <c r="K313" s="543"/>
      <c r="L313" s="543"/>
      <c r="M313" s="543"/>
      <c r="N313" s="543"/>
      <c r="O313" s="543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542"/>
      <c r="B314" s="567"/>
      <c r="C314" s="543"/>
      <c r="D314" s="543"/>
      <c r="E314" s="543"/>
      <c r="F314" s="543"/>
      <c r="G314" s="543"/>
      <c r="H314" s="543"/>
      <c r="I314" s="543"/>
      <c r="J314" s="543"/>
      <c r="K314" s="543"/>
      <c r="L314" s="543"/>
      <c r="M314" s="543"/>
      <c r="N314" s="543"/>
      <c r="O314" s="543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542"/>
      <c r="B315" s="567"/>
      <c r="C315" s="543"/>
      <c r="D315" s="543"/>
      <c r="E315" s="543"/>
      <c r="F315" s="543"/>
      <c r="G315" s="543"/>
      <c r="H315" s="543"/>
      <c r="I315" s="543"/>
      <c r="J315" s="543"/>
      <c r="K315" s="543"/>
      <c r="L315" s="543"/>
      <c r="M315" s="543"/>
      <c r="N315" s="543"/>
      <c r="O315" s="543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542"/>
      <c r="B316" s="567"/>
      <c r="C316" s="543"/>
      <c r="D316" s="543"/>
      <c r="E316" s="543"/>
      <c r="F316" s="543"/>
      <c r="G316" s="543"/>
      <c r="H316" s="543"/>
      <c r="I316" s="543"/>
      <c r="J316" s="543"/>
      <c r="K316" s="543"/>
      <c r="L316" s="543"/>
      <c r="M316" s="543"/>
      <c r="N316" s="543"/>
      <c r="O316" s="543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542"/>
      <c r="B317" s="567"/>
      <c r="C317" s="543"/>
      <c r="D317" s="543"/>
      <c r="E317" s="543"/>
      <c r="F317" s="543"/>
      <c r="G317" s="543"/>
      <c r="H317" s="543"/>
      <c r="I317" s="543"/>
      <c r="J317" s="543"/>
      <c r="K317" s="543"/>
      <c r="L317" s="543"/>
      <c r="M317" s="543"/>
      <c r="N317" s="543"/>
      <c r="O317" s="543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542"/>
      <c r="B318" s="567"/>
      <c r="C318" s="543"/>
      <c r="D318" s="543"/>
      <c r="E318" s="543"/>
      <c r="F318" s="543"/>
      <c r="G318" s="543"/>
      <c r="H318" s="543"/>
      <c r="I318" s="543"/>
      <c r="J318" s="543"/>
      <c r="K318" s="543"/>
      <c r="L318" s="543"/>
      <c r="M318" s="543"/>
      <c r="N318" s="543"/>
      <c r="O318" s="543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542"/>
      <c r="B319" s="567"/>
      <c r="C319" s="543"/>
      <c r="D319" s="543"/>
      <c r="E319" s="543"/>
      <c r="F319" s="543"/>
      <c r="G319" s="543"/>
      <c r="H319" s="543"/>
      <c r="I319" s="543"/>
      <c r="J319" s="543"/>
      <c r="K319" s="543"/>
      <c r="L319" s="543"/>
      <c r="M319" s="543"/>
      <c r="N319" s="543"/>
      <c r="O319" s="543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542"/>
      <c r="B320" s="567"/>
      <c r="C320" s="543"/>
      <c r="D320" s="543"/>
      <c r="E320" s="543"/>
      <c r="F320" s="543"/>
      <c r="G320" s="543"/>
      <c r="H320" s="543"/>
      <c r="I320" s="543"/>
      <c r="J320" s="543"/>
      <c r="K320" s="543"/>
      <c r="L320" s="543"/>
      <c r="M320" s="543"/>
      <c r="N320" s="543"/>
      <c r="O320" s="543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542"/>
      <c r="B321" s="567"/>
      <c r="C321" s="543"/>
      <c r="D321" s="543"/>
      <c r="E321" s="543"/>
      <c r="F321" s="543"/>
      <c r="G321" s="543"/>
      <c r="H321" s="543"/>
      <c r="I321" s="543"/>
      <c r="J321" s="543"/>
      <c r="K321" s="543"/>
      <c r="L321" s="543"/>
      <c r="M321" s="543"/>
      <c r="N321" s="543"/>
      <c r="O321" s="543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542"/>
      <c r="B322" s="567"/>
      <c r="C322" s="543"/>
      <c r="D322" s="543"/>
      <c r="E322" s="543"/>
      <c r="F322" s="543"/>
      <c r="G322" s="543"/>
      <c r="H322" s="543"/>
      <c r="I322" s="543"/>
      <c r="J322" s="543"/>
      <c r="K322" s="543"/>
      <c r="L322" s="543"/>
      <c r="M322" s="543"/>
      <c r="N322" s="543"/>
      <c r="O322" s="543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542"/>
      <c r="B323" s="567"/>
      <c r="C323" s="543"/>
      <c r="D323" s="543"/>
      <c r="E323" s="543"/>
      <c r="F323" s="543"/>
      <c r="G323" s="543"/>
      <c r="H323" s="543"/>
      <c r="I323" s="543"/>
      <c r="J323" s="543"/>
      <c r="K323" s="543"/>
      <c r="L323" s="543"/>
      <c r="M323" s="543"/>
      <c r="N323" s="543"/>
      <c r="O323" s="543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542"/>
      <c r="B324" s="567"/>
      <c r="C324" s="543"/>
      <c r="D324" s="543"/>
      <c r="E324" s="543"/>
      <c r="F324" s="543"/>
      <c r="G324" s="543"/>
      <c r="H324" s="543"/>
      <c r="I324" s="543"/>
      <c r="J324" s="543"/>
      <c r="K324" s="543"/>
      <c r="L324" s="543"/>
      <c r="M324" s="543"/>
      <c r="N324" s="543"/>
      <c r="O324" s="543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542"/>
      <c r="B325" s="567"/>
      <c r="C325" s="543"/>
      <c r="D325" s="543"/>
      <c r="E325" s="543"/>
      <c r="F325" s="543"/>
      <c r="G325" s="543"/>
      <c r="H325" s="543"/>
      <c r="I325" s="543"/>
      <c r="J325" s="543"/>
      <c r="K325" s="543"/>
      <c r="L325" s="543"/>
      <c r="M325" s="543"/>
      <c r="N325" s="543"/>
      <c r="O325" s="543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542"/>
      <c r="B326" s="567"/>
      <c r="C326" s="543"/>
      <c r="D326" s="543"/>
      <c r="E326" s="543"/>
      <c r="F326" s="543"/>
      <c r="G326" s="543"/>
      <c r="H326" s="543"/>
      <c r="I326" s="543"/>
      <c r="J326" s="543"/>
      <c r="K326" s="543"/>
      <c r="L326" s="543"/>
      <c r="M326" s="543"/>
      <c r="N326" s="543"/>
      <c r="O326" s="543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542"/>
      <c r="B327" s="567"/>
      <c r="C327" s="543"/>
      <c r="D327" s="543"/>
      <c r="E327" s="543"/>
      <c r="F327" s="543"/>
      <c r="G327" s="543"/>
      <c r="H327" s="543"/>
      <c r="I327" s="543"/>
      <c r="J327" s="543"/>
      <c r="K327" s="543"/>
      <c r="L327" s="543"/>
      <c r="M327" s="543"/>
      <c r="N327" s="543"/>
      <c r="O327" s="543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542"/>
      <c r="B328" s="567"/>
      <c r="C328" s="543"/>
      <c r="D328" s="543"/>
      <c r="E328" s="543"/>
      <c r="F328" s="543"/>
      <c r="G328" s="543"/>
      <c r="H328" s="543"/>
      <c r="I328" s="543"/>
      <c r="J328" s="543"/>
      <c r="K328" s="543"/>
      <c r="L328" s="543"/>
      <c r="M328" s="543"/>
      <c r="N328" s="543"/>
      <c r="O328" s="543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542"/>
      <c r="B329" s="567"/>
      <c r="C329" s="543"/>
      <c r="D329" s="543"/>
      <c r="E329" s="543"/>
      <c r="F329" s="543"/>
      <c r="G329" s="543"/>
      <c r="H329" s="543"/>
      <c r="I329" s="543"/>
      <c r="J329" s="543"/>
      <c r="K329" s="543"/>
      <c r="L329" s="543"/>
      <c r="M329" s="543"/>
      <c r="N329" s="543"/>
      <c r="O329" s="543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542"/>
      <c r="B330" s="567"/>
      <c r="C330" s="543"/>
      <c r="D330" s="543"/>
      <c r="E330" s="543"/>
      <c r="F330" s="543"/>
      <c r="G330" s="543"/>
      <c r="H330" s="543"/>
      <c r="I330" s="543"/>
      <c r="J330" s="543"/>
      <c r="K330" s="543"/>
      <c r="L330" s="543"/>
      <c r="M330" s="543"/>
      <c r="N330" s="543"/>
      <c r="O330" s="543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542"/>
      <c r="B331" s="567"/>
      <c r="C331" s="543"/>
      <c r="D331" s="543"/>
      <c r="E331" s="543"/>
      <c r="F331" s="543"/>
      <c r="G331" s="543"/>
      <c r="H331" s="543"/>
      <c r="I331" s="543"/>
      <c r="J331" s="543"/>
      <c r="K331" s="543"/>
      <c r="L331" s="543"/>
      <c r="M331" s="543"/>
      <c r="N331" s="543"/>
      <c r="O331" s="543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542"/>
      <c r="B332" s="567"/>
      <c r="C332" s="543"/>
      <c r="D332" s="543"/>
      <c r="E332" s="543"/>
      <c r="F332" s="543"/>
      <c r="G332" s="543"/>
      <c r="H332" s="543"/>
      <c r="I332" s="543"/>
      <c r="J332" s="543"/>
      <c r="K332" s="543"/>
      <c r="L332" s="543"/>
      <c r="M332" s="543"/>
      <c r="N332" s="543"/>
      <c r="O332" s="543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542"/>
      <c r="B333" s="567"/>
      <c r="C333" s="543"/>
      <c r="D333" s="543"/>
      <c r="E333" s="543"/>
      <c r="F333" s="543"/>
      <c r="G333" s="543"/>
      <c r="H333" s="543"/>
      <c r="I333" s="543"/>
      <c r="J333" s="543"/>
      <c r="K333" s="543"/>
      <c r="L333" s="543"/>
      <c r="M333" s="543"/>
      <c r="N333" s="543"/>
      <c r="O333" s="543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542"/>
      <c r="B334" s="567"/>
      <c r="C334" s="543"/>
      <c r="D334" s="543"/>
      <c r="E334" s="543"/>
      <c r="F334" s="543"/>
      <c r="G334" s="543"/>
      <c r="H334" s="543"/>
      <c r="I334" s="543"/>
      <c r="J334" s="543"/>
      <c r="K334" s="543"/>
      <c r="L334" s="543"/>
      <c r="M334" s="543"/>
      <c r="N334" s="543"/>
      <c r="O334" s="543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542"/>
      <c r="B335" s="567"/>
      <c r="C335" s="543"/>
      <c r="D335" s="543"/>
      <c r="E335" s="543"/>
      <c r="F335" s="543"/>
      <c r="G335" s="543"/>
      <c r="H335" s="543"/>
      <c r="I335" s="543"/>
      <c r="J335" s="543"/>
      <c r="K335" s="543"/>
      <c r="L335" s="543"/>
      <c r="M335" s="543"/>
      <c r="N335" s="543"/>
      <c r="O335" s="543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542"/>
      <c r="B336" s="567"/>
      <c r="C336" s="543"/>
      <c r="D336" s="543"/>
      <c r="E336" s="543"/>
      <c r="F336" s="543"/>
      <c r="G336" s="543"/>
      <c r="H336" s="543"/>
      <c r="I336" s="543"/>
      <c r="J336" s="543"/>
      <c r="K336" s="543"/>
      <c r="L336" s="543"/>
      <c r="M336" s="543"/>
      <c r="N336" s="543"/>
      <c r="O336" s="543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542"/>
      <c r="B337" s="567"/>
      <c r="C337" s="543"/>
      <c r="D337" s="543"/>
      <c r="E337" s="543"/>
      <c r="F337" s="543"/>
      <c r="G337" s="543"/>
      <c r="H337" s="543"/>
      <c r="I337" s="543"/>
      <c r="J337" s="543"/>
      <c r="K337" s="543"/>
      <c r="L337" s="543"/>
      <c r="M337" s="543"/>
      <c r="N337" s="543"/>
      <c r="O337" s="543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542"/>
      <c r="B338" s="567"/>
      <c r="C338" s="543"/>
      <c r="D338" s="543"/>
      <c r="E338" s="543"/>
      <c r="F338" s="543"/>
      <c r="G338" s="543"/>
      <c r="H338" s="543"/>
      <c r="I338" s="543"/>
      <c r="J338" s="543"/>
      <c r="K338" s="543"/>
      <c r="L338" s="543"/>
      <c r="M338" s="543"/>
      <c r="N338" s="543"/>
      <c r="O338" s="543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542"/>
      <c r="B339" s="567"/>
      <c r="C339" s="543"/>
      <c r="D339" s="543"/>
      <c r="E339" s="543"/>
      <c r="F339" s="543"/>
      <c r="G339" s="543"/>
      <c r="H339" s="543"/>
      <c r="I339" s="543"/>
      <c r="J339" s="543"/>
      <c r="K339" s="543"/>
      <c r="L339" s="543"/>
      <c r="M339" s="543"/>
      <c r="N339" s="543"/>
      <c r="O339" s="543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542"/>
      <c r="B340" s="567"/>
      <c r="C340" s="543"/>
      <c r="D340" s="543"/>
      <c r="E340" s="543"/>
      <c r="F340" s="543"/>
      <c r="G340" s="543"/>
      <c r="H340" s="543"/>
      <c r="I340" s="543"/>
      <c r="J340" s="543"/>
      <c r="K340" s="543"/>
      <c r="L340" s="543"/>
      <c r="M340" s="543"/>
      <c r="N340" s="543"/>
      <c r="O340" s="543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542"/>
      <c r="B341" s="567"/>
      <c r="C341" s="543"/>
      <c r="D341" s="543"/>
      <c r="E341" s="543"/>
      <c r="F341" s="543"/>
      <c r="G341" s="543"/>
      <c r="H341" s="543"/>
      <c r="I341" s="543"/>
      <c r="J341" s="543"/>
      <c r="K341" s="543"/>
      <c r="L341" s="543"/>
      <c r="M341" s="543"/>
      <c r="N341" s="543"/>
      <c r="O341" s="543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542"/>
      <c r="B342" s="567"/>
      <c r="C342" s="543"/>
      <c r="D342" s="543"/>
      <c r="E342" s="543"/>
      <c r="F342" s="543"/>
      <c r="G342" s="543"/>
      <c r="H342" s="543"/>
      <c r="I342" s="543"/>
      <c r="J342" s="543"/>
      <c r="K342" s="543"/>
      <c r="L342" s="543"/>
      <c r="M342" s="543"/>
      <c r="N342" s="543"/>
      <c r="O342" s="543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542"/>
      <c r="B343" s="567"/>
      <c r="C343" s="543"/>
      <c r="D343" s="543"/>
      <c r="E343" s="543"/>
      <c r="F343" s="543"/>
      <c r="G343" s="543"/>
      <c r="H343" s="543"/>
      <c r="I343" s="543"/>
      <c r="J343" s="543"/>
      <c r="K343" s="543"/>
      <c r="L343" s="543"/>
      <c r="M343" s="543"/>
      <c r="N343" s="543"/>
      <c r="O343" s="543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542"/>
      <c r="B344" s="567"/>
      <c r="C344" s="543"/>
      <c r="D344" s="543"/>
      <c r="E344" s="543"/>
      <c r="F344" s="543"/>
      <c r="G344" s="543"/>
      <c r="H344" s="543"/>
      <c r="I344" s="543"/>
      <c r="J344" s="543"/>
      <c r="K344" s="543"/>
      <c r="L344" s="543"/>
      <c r="M344" s="543"/>
      <c r="N344" s="543"/>
      <c r="O344" s="543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542"/>
      <c r="B345" s="567"/>
      <c r="C345" s="543"/>
      <c r="D345" s="543"/>
      <c r="E345" s="543"/>
      <c r="F345" s="543"/>
      <c r="G345" s="543"/>
      <c r="H345" s="543"/>
      <c r="I345" s="543"/>
      <c r="J345" s="543"/>
      <c r="K345" s="543"/>
      <c r="L345" s="543"/>
      <c r="M345" s="543"/>
      <c r="N345" s="543"/>
      <c r="O345" s="543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542"/>
      <c r="B346" s="567"/>
      <c r="C346" s="543"/>
      <c r="D346" s="543"/>
      <c r="E346" s="543"/>
      <c r="F346" s="543"/>
      <c r="G346" s="543"/>
      <c r="H346" s="543"/>
      <c r="I346" s="543"/>
      <c r="J346" s="543"/>
      <c r="K346" s="543"/>
      <c r="L346" s="543"/>
      <c r="M346" s="543"/>
      <c r="N346" s="543"/>
      <c r="O346" s="543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542"/>
      <c r="B347" s="567"/>
      <c r="C347" s="543"/>
      <c r="D347" s="543"/>
      <c r="E347" s="543"/>
      <c r="F347" s="543"/>
      <c r="G347" s="543"/>
      <c r="H347" s="543"/>
      <c r="I347" s="543"/>
      <c r="J347" s="543"/>
      <c r="K347" s="543"/>
      <c r="L347" s="543"/>
      <c r="M347" s="543"/>
      <c r="N347" s="543"/>
      <c r="O347" s="543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542"/>
      <c r="B348" s="567"/>
      <c r="C348" s="543"/>
      <c r="D348" s="543"/>
      <c r="E348" s="543"/>
      <c r="F348" s="543"/>
      <c r="G348" s="543"/>
      <c r="H348" s="543"/>
      <c r="I348" s="543"/>
      <c r="J348" s="543"/>
      <c r="K348" s="543"/>
      <c r="L348" s="543"/>
      <c r="M348" s="543"/>
      <c r="N348" s="543"/>
      <c r="O348" s="543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542"/>
      <c r="B349" s="567"/>
      <c r="C349" s="543"/>
      <c r="D349" s="543"/>
      <c r="E349" s="543"/>
      <c r="F349" s="543"/>
      <c r="G349" s="543"/>
      <c r="H349" s="543"/>
      <c r="I349" s="543"/>
      <c r="J349" s="543"/>
      <c r="K349" s="543"/>
      <c r="L349" s="543"/>
      <c r="M349" s="543"/>
      <c r="N349" s="543"/>
      <c r="O349" s="543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542"/>
      <c r="B350" s="567"/>
      <c r="C350" s="543"/>
      <c r="D350" s="543"/>
      <c r="E350" s="543"/>
      <c r="F350" s="543"/>
      <c r="G350" s="543"/>
      <c r="H350" s="543"/>
      <c r="I350" s="543"/>
      <c r="J350" s="543"/>
      <c r="K350" s="543"/>
      <c r="L350" s="543"/>
      <c r="M350" s="543"/>
      <c r="N350" s="543"/>
      <c r="O350" s="543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542"/>
      <c r="B351" s="567"/>
      <c r="C351" s="543"/>
      <c r="D351" s="543"/>
      <c r="E351" s="543"/>
      <c r="F351" s="543"/>
      <c r="G351" s="543"/>
      <c r="H351" s="543"/>
      <c r="I351" s="543"/>
      <c r="J351" s="543"/>
      <c r="K351" s="543"/>
      <c r="L351" s="543"/>
      <c r="M351" s="543"/>
      <c r="N351" s="543"/>
      <c r="O351" s="543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542"/>
      <c r="B352" s="567"/>
      <c r="C352" s="543"/>
      <c r="D352" s="543"/>
      <c r="E352" s="543"/>
      <c r="F352" s="543"/>
      <c r="G352" s="543"/>
      <c r="H352" s="543"/>
      <c r="I352" s="543"/>
      <c r="J352" s="543"/>
      <c r="K352" s="543"/>
      <c r="L352" s="543"/>
      <c r="M352" s="543"/>
      <c r="N352" s="543"/>
      <c r="O352" s="543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542"/>
      <c r="B353" s="567"/>
      <c r="C353" s="543"/>
      <c r="D353" s="543"/>
      <c r="E353" s="543"/>
      <c r="F353" s="543"/>
      <c r="G353" s="543"/>
      <c r="H353" s="543"/>
      <c r="I353" s="543"/>
      <c r="J353" s="543"/>
      <c r="K353" s="543"/>
      <c r="L353" s="543"/>
      <c r="M353" s="543"/>
      <c r="N353" s="543"/>
      <c r="O353" s="543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542"/>
      <c r="B354" s="567"/>
      <c r="C354" s="543"/>
      <c r="D354" s="543"/>
      <c r="E354" s="543"/>
      <c r="F354" s="543"/>
      <c r="G354" s="543"/>
      <c r="H354" s="543"/>
      <c r="I354" s="543"/>
      <c r="J354" s="543"/>
      <c r="K354" s="543"/>
      <c r="L354" s="543"/>
      <c r="M354" s="543"/>
      <c r="N354" s="543"/>
      <c r="O354" s="543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542"/>
      <c r="B355" s="567"/>
      <c r="C355" s="543"/>
      <c r="D355" s="543"/>
      <c r="E355" s="543"/>
      <c r="F355" s="543"/>
      <c r="G355" s="543"/>
      <c r="H355" s="543"/>
      <c r="I355" s="543"/>
      <c r="J355" s="543"/>
      <c r="K355" s="543"/>
      <c r="L355" s="543"/>
      <c r="M355" s="543"/>
      <c r="N355" s="543"/>
      <c r="O355" s="543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542"/>
      <c r="B356" s="567"/>
      <c r="C356" s="543"/>
      <c r="D356" s="543"/>
      <c r="E356" s="543"/>
      <c r="F356" s="543"/>
      <c r="G356" s="543"/>
      <c r="H356" s="543"/>
      <c r="I356" s="543"/>
      <c r="J356" s="543"/>
      <c r="K356" s="543"/>
      <c r="L356" s="543"/>
      <c r="M356" s="543"/>
      <c r="N356" s="543"/>
      <c r="O356" s="543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542"/>
      <c r="B357" s="567"/>
      <c r="C357" s="543"/>
      <c r="D357" s="543"/>
      <c r="E357" s="543"/>
      <c r="F357" s="543"/>
      <c r="G357" s="543"/>
      <c r="H357" s="543"/>
      <c r="I357" s="543"/>
      <c r="J357" s="543"/>
      <c r="K357" s="543"/>
      <c r="L357" s="543"/>
      <c r="M357" s="543"/>
      <c r="N357" s="543"/>
      <c r="O357" s="543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542"/>
      <c r="B358" s="567"/>
      <c r="C358" s="543"/>
      <c r="D358" s="543"/>
      <c r="E358" s="543"/>
      <c r="F358" s="543"/>
      <c r="G358" s="543"/>
      <c r="H358" s="543"/>
      <c r="I358" s="543"/>
      <c r="J358" s="543"/>
      <c r="K358" s="543"/>
      <c r="L358" s="543"/>
      <c r="M358" s="543"/>
      <c r="N358" s="543"/>
      <c r="O358" s="543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542"/>
      <c r="B359" s="567"/>
      <c r="C359" s="543"/>
      <c r="D359" s="543"/>
      <c r="E359" s="543"/>
      <c r="F359" s="543"/>
      <c r="G359" s="543"/>
      <c r="H359" s="543"/>
      <c r="I359" s="543"/>
      <c r="J359" s="543"/>
      <c r="K359" s="543"/>
      <c r="L359" s="543"/>
      <c r="M359" s="543"/>
      <c r="N359" s="543"/>
      <c r="O359" s="543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542"/>
      <c r="B360" s="567"/>
      <c r="C360" s="543"/>
      <c r="D360" s="543"/>
      <c r="E360" s="543"/>
      <c r="F360" s="543"/>
      <c r="G360" s="543"/>
      <c r="H360" s="543"/>
      <c r="I360" s="543"/>
      <c r="J360" s="543"/>
      <c r="K360" s="543"/>
      <c r="L360" s="543"/>
      <c r="M360" s="543"/>
      <c r="N360" s="543"/>
      <c r="O360" s="543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542"/>
      <c r="B361" s="567"/>
      <c r="C361" s="543"/>
      <c r="D361" s="543"/>
      <c r="E361" s="543"/>
      <c r="F361" s="543"/>
      <c r="G361" s="543"/>
      <c r="H361" s="543"/>
      <c r="I361" s="543"/>
      <c r="J361" s="543"/>
      <c r="K361" s="543"/>
      <c r="L361" s="543"/>
      <c r="M361" s="543"/>
      <c r="N361" s="543"/>
      <c r="O361" s="543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542"/>
      <c r="B362" s="567"/>
      <c r="C362" s="543"/>
      <c r="D362" s="543"/>
      <c r="E362" s="543"/>
      <c r="F362" s="543"/>
      <c r="G362" s="543"/>
      <c r="H362" s="543"/>
      <c r="I362" s="543"/>
      <c r="J362" s="543"/>
      <c r="K362" s="543"/>
      <c r="L362" s="543"/>
      <c r="M362" s="543"/>
      <c r="N362" s="543"/>
      <c r="O362" s="543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542"/>
      <c r="B363" s="567"/>
      <c r="C363" s="543"/>
      <c r="D363" s="543"/>
      <c r="E363" s="543"/>
      <c r="F363" s="543"/>
      <c r="G363" s="543"/>
      <c r="H363" s="543"/>
      <c r="I363" s="543"/>
      <c r="J363" s="543"/>
      <c r="K363" s="543"/>
      <c r="L363" s="543"/>
      <c r="M363" s="543"/>
      <c r="N363" s="543"/>
      <c r="O363" s="543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542"/>
      <c r="B364" s="567"/>
      <c r="C364" s="543"/>
      <c r="D364" s="543"/>
      <c r="E364" s="543"/>
      <c r="F364" s="543"/>
      <c r="G364" s="543"/>
      <c r="H364" s="543"/>
      <c r="I364" s="543"/>
      <c r="J364" s="543"/>
      <c r="K364" s="543"/>
      <c r="L364" s="543"/>
      <c r="M364" s="543"/>
      <c r="N364" s="543"/>
      <c r="O364" s="543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542"/>
      <c r="B365" s="567"/>
      <c r="C365" s="543"/>
      <c r="D365" s="543"/>
      <c r="E365" s="543"/>
      <c r="F365" s="543"/>
      <c r="G365" s="543"/>
      <c r="H365" s="543"/>
      <c r="I365" s="543"/>
      <c r="J365" s="543"/>
      <c r="K365" s="543"/>
      <c r="L365" s="543"/>
      <c r="M365" s="543"/>
      <c r="N365" s="543"/>
      <c r="O365" s="543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542"/>
      <c r="B366" s="567"/>
      <c r="C366" s="543"/>
      <c r="D366" s="543"/>
      <c r="E366" s="543"/>
      <c r="F366" s="543"/>
      <c r="G366" s="543"/>
      <c r="H366" s="543"/>
      <c r="I366" s="543"/>
      <c r="J366" s="543"/>
      <c r="K366" s="543"/>
      <c r="L366" s="543"/>
      <c r="M366" s="543"/>
      <c r="N366" s="543"/>
      <c r="O366" s="543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542"/>
      <c r="B367" s="567"/>
      <c r="C367" s="543"/>
      <c r="D367" s="543"/>
      <c r="E367" s="543"/>
      <c r="F367" s="543"/>
      <c r="G367" s="543"/>
      <c r="H367" s="543"/>
      <c r="I367" s="543"/>
      <c r="J367" s="543"/>
      <c r="K367" s="543"/>
      <c r="L367" s="543"/>
      <c r="M367" s="543"/>
      <c r="N367" s="543"/>
      <c r="O367" s="543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542"/>
      <c r="B368" s="567"/>
      <c r="C368" s="543"/>
      <c r="D368" s="543"/>
      <c r="E368" s="543"/>
      <c r="F368" s="543"/>
      <c r="G368" s="543"/>
      <c r="H368" s="543"/>
      <c r="I368" s="543"/>
      <c r="J368" s="543"/>
      <c r="K368" s="543"/>
      <c r="L368" s="543"/>
      <c r="M368" s="543"/>
      <c r="N368" s="543"/>
      <c r="O368" s="543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542"/>
      <c r="B369" s="567"/>
      <c r="C369" s="543"/>
      <c r="D369" s="543"/>
      <c r="E369" s="543"/>
      <c r="F369" s="543"/>
      <c r="G369" s="543"/>
      <c r="H369" s="543"/>
      <c r="I369" s="543"/>
      <c r="J369" s="543"/>
      <c r="K369" s="543"/>
      <c r="L369" s="543"/>
      <c r="M369" s="543"/>
      <c r="N369" s="543"/>
      <c r="O369" s="543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542"/>
      <c r="B370" s="567"/>
      <c r="C370" s="543"/>
      <c r="D370" s="543"/>
      <c r="E370" s="543"/>
      <c r="F370" s="543"/>
      <c r="G370" s="543"/>
      <c r="H370" s="543"/>
      <c r="I370" s="543"/>
      <c r="J370" s="543"/>
      <c r="K370" s="543"/>
      <c r="L370" s="543"/>
      <c r="M370" s="543"/>
      <c r="N370" s="543"/>
      <c r="O370" s="543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542"/>
      <c r="B371" s="567"/>
      <c r="C371" s="543"/>
      <c r="D371" s="543"/>
      <c r="E371" s="543"/>
      <c r="F371" s="543"/>
      <c r="G371" s="543"/>
      <c r="H371" s="543"/>
      <c r="I371" s="543"/>
      <c r="J371" s="543"/>
      <c r="K371" s="543"/>
      <c r="L371" s="543"/>
      <c r="M371" s="543"/>
      <c r="N371" s="543"/>
      <c r="O371" s="543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542"/>
      <c r="B372" s="567"/>
      <c r="C372" s="543"/>
      <c r="D372" s="543"/>
      <c r="E372" s="543"/>
      <c r="F372" s="543"/>
      <c r="G372" s="543"/>
      <c r="H372" s="543"/>
      <c r="I372" s="543"/>
      <c r="J372" s="543"/>
      <c r="K372" s="543"/>
      <c r="L372" s="543"/>
      <c r="M372" s="543"/>
      <c r="N372" s="543"/>
      <c r="O372" s="543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542"/>
      <c r="B373" s="567"/>
      <c r="C373" s="543"/>
      <c r="D373" s="543"/>
      <c r="E373" s="543"/>
      <c r="F373" s="543"/>
      <c r="G373" s="543"/>
      <c r="H373" s="543"/>
      <c r="I373" s="543"/>
      <c r="J373" s="543"/>
      <c r="K373" s="543"/>
      <c r="L373" s="543"/>
      <c r="M373" s="543"/>
      <c r="N373" s="543"/>
      <c r="O373" s="543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542"/>
      <c r="B374" s="567"/>
      <c r="C374" s="543"/>
      <c r="D374" s="543"/>
      <c r="E374" s="543"/>
      <c r="F374" s="543"/>
      <c r="G374" s="543"/>
      <c r="H374" s="543"/>
      <c r="I374" s="543"/>
      <c r="J374" s="543"/>
      <c r="K374" s="543"/>
      <c r="L374" s="543"/>
      <c r="M374" s="543"/>
      <c r="N374" s="543"/>
      <c r="O374" s="543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542"/>
      <c r="B375" s="567"/>
      <c r="C375" s="543"/>
      <c r="D375" s="543"/>
      <c r="E375" s="543"/>
      <c r="F375" s="543"/>
      <c r="G375" s="543"/>
      <c r="H375" s="543"/>
      <c r="I375" s="543"/>
      <c r="J375" s="543"/>
      <c r="K375" s="543"/>
      <c r="L375" s="543"/>
      <c r="M375" s="543"/>
      <c r="N375" s="543"/>
      <c r="O375" s="543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542"/>
      <c r="B376" s="567"/>
      <c r="C376" s="543"/>
      <c r="D376" s="543"/>
      <c r="E376" s="543"/>
      <c r="F376" s="543"/>
      <c r="G376" s="543"/>
      <c r="H376" s="543"/>
      <c r="I376" s="543"/>
      <c r="J376" s="543"/>
      <c r="K376" s="543"/>
      <c r="L376" s="543"/>
      <c r="M376" s="543"/>
      <c r="N376" s="543"/>
      <c r="O376" s="543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542"/>
      <c r="B377" s="567"/>
      <c r="C377" s="543"/>
      <c r="D377" s="543"/>
      <c r="E377" s="543"/>
      <c r="F377" s="543"/>
      <c r="G377" s="543"/>
      <c r="H377" s="543"/>
      <c r="I377" s="543"/>
      <c r="J377" s="543"/>
      <c r="K377" s="543"/>
      <c r="L377" s="543"/>
      <c r="M377" s="543"/>
      <c r="N377" s="543"/>
      <c r="O377" s="543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542"/>
      <c r="B378" s="567"/>
      <c r="C378" s="543"/>
      <c r="D378" s="543"/>
      <c r="E378" s="543"/>
      <c r="F378" s="543"/>
      <c r="G378" s="543"/>
      <c r="H378" s="543"/>
      <c r="I378" s="543"/>
      <c r="J378" s="543"/>
      <c r="K378" s="543"/>
      <c r="L378" s="543"/>
      <c r="M378" s="543"/>
      <c r="N378" s="543"/>
      <c r="O378" s="543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542"/>
      <c r="B379" s="567"/>
      <c r="C379" s="543"/>
      <c r="D379" s="543"/>
      <c r="E379" s="543"/>
      <c r="F379" s="543"/>
      <c r="G379" s="543"/>
      <c r="H379" s="543"/>
      <c r="I379" s="543"/>
      <c r="J379" s="543"/>
      <c r="K379" s="543"/>
      <c r="L379" s="543"/>
      <c r="M379" s="543"/>
      <c r="N379" s="543"/>
      <c r="O379" s="543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542"/>
      <c r="B380" s="567"/>
      <c r="C380" s="543"/>
      <c r="D380" s="543"/>
      <c r="E380" s="543"/>
      <c r="F380" s="543"/>
      <c r="G380" s="543"/>
      <c r="H380" s="543"/>
      <c r="I380" s="543"/>
      <c r="J380" s="543"/>
      <c r="K380" s="543"/>
      <c r="L380" s="543"/>
      <c r="M380" s="543"/>
      <c r="N380" s="543"/>
      <c r="O380" s="543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542"/>
      <c r="B381" s="567"/>
      <c r="C381" s="543"/>
      <c r="D381" s="543"/>
      <c r="E381" s="543"/>
      <c r="F381" s="543"/>
      <c r="G381" s="543"/>
      <c r="H381" s="543"/>
      <c r="I381" s="543"/>
      <c r="J381" s="543"/>
      <c r="K381" s="543"/>
      <c r="L381" s="543"/>
      <c r="M381" s="543"/>
      <c r="N381" s="543"/>
      <c r="O381" s="543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542"/>
      <c r="B382" s="567"/>
      <c r="C382" s="543"/>
      <c r="D382" s="543"/>
      <c r="E382" s="543"/>
      <c r="F382" s="543"/>
      <c r="G382" s="543"/>
      <c r="H382" s="543"/>
      <c r="I382" s="543"/>
      <c r="J382" s="543"/>
      <c r="K382" s="543"/>
      <c r="L382" s="543"/>
      <c r="M382" s="543"/>
      <c r="N382" s="543"/>
      <c r="O382" s="543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542"/>
      <c r="B383" s="567"/>
      <c r="C383" s="543"/>
      <c r="D383" s="543"/>
      <c r="E383" s="543"/>
      <c r="F383" s="543"/>
      <c r="G383" s="543"/>
      <c r="H383" s="543"/>
      <c r="I383" s="543"/>
      <c r="J383" s="543"/>
      <c r="K383" s="543"/>
      <c r="L383" s="543"/>
      <c r="M383" s="543"/>
      <c r="N383" s="543"/>
      <c r="O383" s="543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542"/>
      <c r="B384" s="567"/>
      <c r="C384" s="543"/>
      <c r="D384" s="543"/>
      <c r="E384" s="543"/>
      <c r="F384" s="543"/>
      <c r="G384" s="543"/>
      <c r="H384" s="543"/>
      <c r="I384" s="543"/>
      <c r="J384" s="543"/>
      <c r="K384" s="543"/>
      <c r="L384" s="543"/>
      <c r="M384" s="543"/>
      <c r="N384" s="543"/>
      <c r="O384" s="543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542"/>
      <c r="B385" s="567"/>
      <c r="C385" s="543"/>
      <c r="D385" s="543"/>
      <c r="E385" s="543"/>
      <c r="F385" s="543"/>
      <c r="G385" s="543"/>
      <c r="H385" s="543"/>
      <c r="I385" s="543"/>
      <c r="J385" s="543"/>
      <c r="K385" s="543"/>
      <c r="L385" s="543"/>
      <c r="M385" s="543"/>
      <c r="N385" s="543"/>
      <c r="O385" s="543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542"/>
      <c r="B386" s="567"/>
      <c r="C386" s="543"/>
      <c r="D386" s="543"/>
      <c r="E386" s="543"/>
      <c r="F386" s="543"/>
      <c r="G386" s="543"/>
      <c r="H386" s="543"/>
      <c r="I386" s="543"/>
      <c r="J386" s="543"/>
      <c r="K386" s="543"/>
      <c r="L386" s="543"/>
      <c r="M386" s="543"/>
      <c r="N386" s="543"/>
      <c r="O386" s="543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542"/>
      <c r="B387" s="567"/>
      <c r="C387" s="543"/>
      <c r="D387" s="543"/>
      <c r="E387" s="543"/>
      <c r="F387" s="543"/>
      <c r="G387" s="543"/>
      <c r="H387" s="543"/>
      <c r="I387" s="543"/>
      <c r="J387" s="543"/>
      <c r="K387" s="543"/>
      <c r="L387" s="543"/>
      <c r="M387" s="543"/>
      <c r="N387" s="543"/>
      <c r="O387" s="543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542"/>
      <c r="B388" s="567"/>
      <c r="C388" s="543"/>
      <c r="D388" s="543"/>
      <c r="E388" s="543"/>
      <c r="F388" s="543"/>
      <c r="G388" s="543"/>
      <c r="H388" s="543"/>
      <c r="I388" s="543"/>
      <c r="J388" s="543"/>
      <c r="K388" s="543"/>
      <c r="L388" s="543"/>
      <c r="M388" s="543"/>
      <c r="N388" s="543"/>
      <c r="O388" s="543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542"/>
      <c r="B389" s="567"/>
      <c r="C389" s="543"/>
      <c r="D389" s="543"/>
      <c r="E389" s="543"/>
      <c r="F389" s="543"/>
      <c r="G389" s="543"/>
      <c r="H389" s="543"/>
      <c r="I389" s="543"/>
      <c r="J389" s="543"/>
      <c r="K389" s="543"/>
      <c r="L389" s="543"/>
      <c r="M389" s="543"/>
      <c r="N389" s="543"/>
      <c r="O389" s="543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542"/>
      <c r="B390" s="567"/>
      <c r="C390" s="543"/>
      <c r="D390" s="543"/>
      <c r="E390" s="543"/>
      <c r="F390" s="543"/>
      <c r="G390" s="543"/>
      <c r="H390" s="543"/>
      <c r="I390" s="543"/>
      <c r="J390" s="543"/>
      <c r="K390" s="543"/>
      <c r="L390" s="543"/>
      <c r="M390" s="543"/>
      <c r="N390" s="543"/>
      <c r="O390" s="543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542"/>
      <c r="B391" s="567"/>
      <c r="C391" s="543"/>
      <c r="D391" s="543"/>
      <c r="E391" s="543"/>
      <c r="F391" s="543"/>
      <c r="G391" s="543"/>
      <c r="H391" s="543"/>
      <c r="I391" s="543"/>
      <c r="J391" s="543"/>
      <c r="K391" s="543"/>
      <c r="L391" s="543"/>
      <c r="M391" s="543"/>
      <c r="N391" s="543"/>
      <c r="O391" s="543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542"/>
      <c r="B392" s="567"/>
      <c r="C392" s="543"/>
      <c r="D392" s="543"/>
      <c r="E392" s="543"/>
      <c r="F392" s="543"/>
      <c r="G392" s="543"/>
      <c r="H392" s="543"/>
      <c r="I392" s="543"/>
      <c r="J392" s="543"/>
      <c r="K392" s="543"/>
      <c r="L392" s="543"/>
      <c r="M392" s="543"/>
      <c r="N392" s="543"/>
      <c r="O392" s="543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542"/>
      <c r="B393" s="567"/>
      <c r="C393" s="543"/>
      <c r="D393" s="543"/>
      <c r="E393" s="543"/>
      <c r="F393" s="543"/>
      <c r="G393" s="543"/>
      <c r="H393" s="543"/>
      <c r="I393" s="543"/>
      <c r="J393" s="543"/>
      <c r="K393" s="543"/>
      <c r="L393" s="543"/>
      <c r="M393" s="543"/>
      <c r="N393" s="543"/>
      <c r="O393" s="543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542"/>
      <c r="B394" s="567"/>
      <c r="C394" s="543"/>
      <c r="D394" s="543"/>
      <c r="E394" s="543"/>
      <c r="F394" s="543"/>
      <c r="G394" s="543"/>
      <c r="H394" s="543"/>
      <c r="I394" s="543"/>
      <c r="J394" s="543"/>
      <c r="K394" s="543"/>
      <c r="L394" s="543"/>
      <c r="M394" s="543"/>
      <c r="N394" s="543"/>
      <c r="O394" s="543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542"/>
      <c r="B395" s="567"/>
      <c r="C395" s="543"/>
      <c r="D395" s="543"/>
      <c r="E395" s="543"/>
      <c r="F395" s="543"/>
      <c r="G395" s="543"/>
      <c r="H395" s="543"/>
      <c r="I395" s="543"/>
      <c r="J395" s="543"/>
      <c r="K395" s="543"/>
      <c r="L395" s="543"/>
      <c r="M395" s="543"/>
      <c r="N395" s="543"/>
      <c r="O395" s="543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542"/>
      <c r="B396" s="567"/>
      <c r="C396" s="543"/>
      <c r="D396" s="543"/>
      <c r="E396" s="543"/>
      <c r="F396" s="543"/>
      <c r="G396" s="543"/>
      <c r="H396" s="543"/>
      <c r="I396" s="543"/>
      <c r="J396" s="543"/>
      <c r="K396" s="543"/>
      <c r="L396" s="543"/>
      <c r="M396" s="543"/>
      <c r="N396" s="543"/>
      <c r="O396" s="543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542"/>
      <c r="B397" s="567"/>
      <c r="C397" s="543"/>
      <c r="D397" s="543"/>
      <c r="E397" s="543"/>
      <c r="F397" s="543"/>
      <c r="G397" s="543"/>
      <c r="H397" s="543"/>
      <c r="I397" s="543"/>
      <c r="J397" s="543"/>
      <c r="K397" s="543"/>
      <c r="L397" s="543"/>
      <c r="M397" s="543"/>
      <c r="N397" s="543"/>
      <c r="O397" s="543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542"/>
      <c r="B398" s="567"/>
      <c r="C398" s="543"/>
      <c r="D398" s="543"/>
      <c r="E398" s="543"/>
      <c r="F398" s="543"/>
      <c r="G398" s="543"/>
      <c r="H398" s="543"/>
      <c r="I398" s="543"/>
      <c r="J398" s="543"/>
      <c r="K398" s="543"/>
      <c r="L398" s="543"/>
      <c r="M398" s="543"/>
      <c r="N398" s="543"/>
      <c r="O398" s="543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542"/>
      <c r="B399" s="567"/>
      <c r="C399" s="543"/>
      <c r="D399" s="543"/>
      <c r="E399" s="543"/>
      <c r="F399" s="543"/>
      <c r="G399" s="543"/>
      <c r="H399" s="543"/>
      <c r="I399" s="543"/>
      <c r="J399" s="543"/>
      <c r="K399" s="543"/>
      <c r="L399" s="543"/>
      <c r="M399" s="543"/>
      <c r="N399" s="543"/>
      <c r="O399" s="543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542"/>
      <c r="B400" s="567"/>
      <c r="C400" s="543"/>
      <c r="D400" s="543"/>
      <c r="E400" s="543"/>
      <c r="F400" s="543"/>
      <c r="G400" s="543"/>
      <c r="H400" s="543"/>
      <c r="I400" s="543"/>
      <c r="J400" s="543"/>
      <c r="K400" s="543"/>
      <c r="L400" s="543"/>
      <c r="M400" s="543"/>
      <c r="N400" s="543"/>
      <c r="O400" s="543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542"/>
      <c r="B401" s="567"/>
      <c r="C401" s="543"/>
      <c r="D401" s="543"/>
      <c r="E401" s="543"/>
      <c r="F401" s="543"/>
      <c r="G401" s="543"/>
      <c r="H401" s="543"/>
      <c r="I401" s="543"/>
      <c r="J401" s="543"/>
      <c r="K401" s="543"/>
      <c r="L401" s="543"/>
      <c r="M401" s="543"/>
      <c r="N401" s="543"/>
      <c r="O401" s="543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542"/>
      <c r="B402" s="567"/>
      <c r="C402" s="543"/>
      <c r="D402" s="543"/>
      <c r="E402" s="543"/>
      <c r="F402" s="543"/>
      <c r="G402" s="543"/>
      <c r="H402" s="543"/>
      <c r="I402" s="543"/>
      <c r="J402" s="543"/>
      <c r="K402" s="543"/>
      <c r="L402" s="543"/>
      <c r="M402" s="543"/>
      <c r="N402" s="543"/>
      <c r="O402" s="543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542"/>
      <c r="B403" s="567"/>
      <c r="C403" s="543"/>
      <c r="D403" s="543"/>
      <c r="E403" s="543"/>
      <c r="F403" s="543"/>
      <c r="G403" s="543"/>
      <c r="H403" s="543"/>
      <c r="I403" s="543"/>
      <c r="J403" s="543"/>
      <c r="K403" s="543"/>
      <c r="L403" s="543"/>
      <c r="M403" s="543"/>
      <c r="N403" s="543"/>
      <c r="O403" s="543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542"/>
      <c r="B404" s="567"/>
      <c r="C404" s="543"/>
      <c r="D404" s="543"/>
      <c r="E404" s="543"/>
      <c r="F404" s="543"/>
      <c r="G404" s="543"/>
      <c r="H404" s="543"/>
      <c r="I404" s="543"/>
      <c r="J404" s="543"/>
      <c r="K404" s="543"/>
      <c r="L404" s="543"/>
      <c r="M404" s="543"/>
      <c r="N404" s="543"/>
      <c r="O404" s="543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542"/>
      <c r="B405" s="567"/>
      <c r="C405" s="543"/>
      <c r="D405" s="543"/>
      <c r="E405" s="543"/>
      <c r="F405" s="543"/>
      <c r="G405" s="543"/>
      <c r="H405" s="543"/>
      <c r="I405" s="543"/>
      <c r="J405" s="543"/>
      <c r="K405" s="543"/>
      <c r="L405" s="543"/>
      <c r="M405" s="543"/>
      <c r="N405" s="543"/>
      <c r="O405" s="543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542"/>
      <c r="B406" s="567"/>
      <c r="C406" s="543"/>
      <c r="D406" s="543"/>
      <c r="E406" s="543"/>
      <c r="F406" s="543"/>
      <c r="G406" s="543"/>
      <c r="H406" s="543"/>
      <c r="I406" s="543"/>
      <c r="J406" s="543"/>
      <c r="K406" s="543"/>
      <c r="L406" s="543"/>
      <c r="M406" s="543"/>
      <c r="N406" s="543"/>
      <c r="O406" s="543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542"/>
      <c r="B407" s="567"/>
      <c r="C407" s="543"/>
      <c r="D407" s="543"/>
      <c r="E407" s="543"/>
      <c r="F407" s="543"/>
      <c r="G407" s="543"/>
      <c r="H407" s="543"/>
      <c r="I407" s="543"/>
      <c r="J407" s="543"/>
      <c r="K407" s="543"/>
      <c r="L407" s="543"/>
      <c r="M407" s="543"/>
      <c r="N407" s="543"/>
      <c r="O407" s="543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542"/>
      <c r="B408" s="567"/>
      <c r="C408" s="543"/>
      <c r="D408" s="543"/>
      <c r="E408" s="543"/>
      <c r="F408" s="543"/>
      <c r="G408" s="543"/>
      <c r="H408" s="543"/>
      <c r="I408" s="543"/>
      <c r="J408" s="543"/>
      <c r="K408" s="543"/>
      <c r="L408" s="543"/>
      <c r="M408" s="543"/>
      <c r="N408" s="543"/>
      <c r="O408" s="543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542"/>
      <c r="B409" s="567"/>
      <c r="C409" s="543"/>
      <c r="D409" s="543"/>
      <c r="E409" s="543"/>
      <c r="F409" s="543"/>
      <c r="G409" s="543"/>
      <c r="H409" s="543"/>
      <c r="I409" s="543"/>
      <c r="J409" s="543"/>
      <c r="K409" s="543"/>
      <c r="L409" s="543"/>
      <c r="M409" s="543"/>
      <c r="N409" s="543"/>
      <c r="O409" s="543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542"/>
      <c r="B410" s="567"/>
      <c r="C410" s="543"/>
      <c r="D410" s="543"/>
      <c r="E410" s="543"/>
      <c r="F410" s="543"/>
      <c r="G410" s="543"/>
      <c r="H410" s="543"/>
      <c r="I410" s="543"/>
      <c r="J410" s="543"/>
      <c r="K410" s="543"/>
      <c r="L410" s="543"/>
      <c r="M410" s="543"/>
      <c r="N410" s="543"/>
      <c r="O410" s="543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542"/>
      <c r="B411" s="567"/>
      <c r="C411" s="543"/>
      <c r="D411" s="543"/>
      <c r="E411" s="543"/>
      <c r="F411" s="543"/>
      <c r="G411" s="543"/>
      <c r="H411" s="543"/>
      <c r="I411" s="543"/>
      <c r="J411" s="543"/>
      <c r="K411" s="543"/>
      <c r="L411" s="543"/>
      <c r="M411" s="543"/>
      <c r="N411" s="543"/>
      <c r="O411" s="543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542"/>
      <c r="B412" s="567"/>
      <c r="C412" s="543"/>
      <c r="D412" s="543"/>
      <c r="E412" s="543"/>
      <c r="F412" s="543"/>
      <c r="G412" s="543"/>
      <c r="H412" s="543"/>
      <c r="I412" s="543"/>
      <c r="J412" s="543"/>
      <c r="K412" s="543"/>
      <c r="L412" s="543"/>
      <c r="M412" s="543"/>
      <c r="N412" s="543"/>
      <c r="O412" s="543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542"/>
      <c r="B413" s="567"/>
      <c r="C413" s="543"/>
      <c r="D413" s="543"/>
      <c r="E413" s="543"/>
      <c r="F413" s="543"/>
      <c r="G413" s="543"/>
      <c r="H413" s="543"/>
      <c r="I413" s="543"/>
      <c r="J413" s="543"/>
      <c r="K413" s="543"/>
      <c r="L413" s="543"/>
      <c r="M413" s="543"/>
      <c r="N413" s="543"/>
      <c r="O413" s="543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542"/>
      <c r="B414" s="567"/>
      <c r="C414" s="543"/>
      <c r="D414" s="543"/>
      <c r="E414" s="543"/>
      <c r="F414" s="543"/>
      <c r="G414" s="543"/>
      <c r="H414" s="543"/>
      <c r="I414" s="543"/>
      <c r="J414" s="543"/>
      <c r="K414" s="543"/>
      <c r="L414" s="543"/>
      <c r="M414" s="543"/>
      <c r="N414" s="543"/>
      <c r="O414" s="543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542"/>
      <c r="B415" s="567"/>
      <c r="C415" s="543"/>
      <c r="D415" s="543"/>
      <c r="E415" s="543"/>
      <c r="F415" s="543"/>
      <c r="G415" s="543"/>
      <c r="H415" s="543"/>
      <c r="I415" s="543"/>
      <c r="J415" s="543"/>
      <c r="K415" s="543"/>
      <c r="L415" s="543"/>
      <c r="M415" s="543"/>
      <c r="N415" s="543"/>
      <c r="O415" s="543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542"/>
      <c r="B416" s="567"/>
      <c r="C416" s="543"/>
      <c r="D416" s="543"/>
      <c r="E416" s="543"/>
      <c r="F416" s="543"/>
      <c r="G416" s="543"/>
      <c r="H416" s="543"/>
      <c r="I416" s="543"/>
      <c r="J416" s="543"/>
      <c r="K416" s="543"/>
      <c r="L416" s="543"/>
      <c r="M416" s="543"/>
      <c r="N416" s="543"/>
      <c r="O416" s="543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542"/>
      <c r="B417" s="567"/>
      <c r="C417" s="543"/>
      <c r="D417" s="543"/>
      <c r="E417" s="543"/>
      <c r="F417" s="543"/>
      <c r="G417" s="543"/>
      <c r="H417" s="543"/>
      <c r="I417" s="543"/>
      <c r="J417" s="543"/>
      <c r="K417" s="543"/>
      <c r="L417" s="543"/>
      <c r="M417" s="543"/>
      <c r="N417" s="543"/>
      <c r="O417" s="543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542"/>
      <c r="B418" s="567"/>
      <c r="C418" s="543"/>
      <c r="D418" s="543"/>
      <c r="E418" s="543"/>
      <c r="F418" s="543"/>
      <c r="G418" s="543"/>
      <c r="H418" s="543"/>
      <c r="I418" s="543"/>
      <c r="J418" s="543"/>
      <c r="K418" s="543"/>
      <c r="L418" s="543"/>
      <c r="M418" s="543"/>
      <c r="N418" s="543"/>
      <c r="O418" s="543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542"/>
      <c r="B419" s="567"/>
      <c r="C419" s="543"/>
      <c r="D419" s="543"/>
      <c r="E419" s="543"/>
      <c r="F419" s="543"/>
      <c r="G419" s="543"/>
      <c r="H419" s="543"/>
      <c r="I419" s="543"/>
      <c r="J419" s="543"/>
      <c r="K419" s="543"/>
      <c r="L419" s="543"/>
      <c r="M419" s="543"/>
      <c r="N419" s="543"/>
      <c r="O419" s="543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542"/>
      <c r="B420" s="567"/>
      <c r="C420" s="543"/>
      <c r="D420" s="543"/>
      <c r="E420" s="543"/>
      <c r="F420" s="543"/>
      <c r="G420" s="543"/>
      <c r="H420" s="543"/>
      <c r="I420" s="543"/>
      <c r="J420" s="543"/>
      <c r="K420" s="543"/>
      <c r="L420" s="543"/>
      <c r="M420" s="543"/>
      <c r="N420" s="543"/>
      <c r="O420" s="543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542"/>
      <c r="B421" s="567"/>
      <c r="C421" s="543"/>
      <c r="D421" s="543"/>
      <c r="E421" s="543"/>
      <c r="F421" s="543"/>
      <c r="G421" s="543"/>
      <c r="H421" s="543"/>
      <c r="I421" s="543"/>
      <c r="J421" s="543"/>
      <c r="K421" s="543"/>
      <c r="L421" s="543"/>
      <c r="M421" s="543"/>
      <c r="N421" s="543"/>
      <c r="O421" s="543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542"/>
      <c r="B422" s="567"/>
      <c r="C422" s="543"/>
      <c r="D422" s="543"/>
      <c r="E422" s="543"/>
      <c r="F422" s="543"/>
      <c r="G422" s="543"/>
      <c r="H422" s="543"/>
      <c r="I422" s="543"/>
      <c r="J422" s="543"/>
      <c r="K422" s="543"/>
      <c r="L422" s="543"/>
      <c r="M422" s="543"/>
      <c r="N422" s="543"/>
      <c r="O422" s="543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542"/>
      <c r="B423" s="567"/>
      <c r="C423" s="543"/>
      <c r="D423" s="543"/>
      <c r="E423" s="543"/>
      <c r="F423" s="543"/>
      <c r="G423" s="543"/>
      <c r="H423" s="543"/>
      <c r="I423" s="543"/>
      <c r="J423" s="543"/>
      <c r="K423" s="543"/>
      <c r="L423" s="543"/>
      <c r="M423" s="543"/>
      <c r="N423" s="543"/>
      <c r="O423" s="543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542"/>
      <c r="B424" s="567"/>
      <c r="C424" s="543"/>
      <c r="D424" s="543"/>
      <c r="E424" s="543"/>
      <c r="F424" s="543"/>
      <c r="G424" s="543"/>
      <c r="H424" s="543"/>
      <c r="I424" s="543"/>
      <c r="J424" s="543"/>
      <c r="K424" s="543"/>
      <c r="L424" s="543"/>
      <c r="M424" s="543"/>
      <c r="N424" s="543"/>
      <c r="O424" s="543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542"/>
      <c r="B425" s="567"/>
      <c r="C425" s="543"/>
      <c r="D425" s="543"/>
      <c r="E425" s="543"/>
      <c r="F425" s="543"/>
      <c r="G425" s="543"/>
      <c r="H425" s="543"/>
      <c r="I425" s="543"/>
      <c r="J425" s="543"/>
      <c r="K425" s="543"/>
      <c r="L425" s="543"/>
      <c r="M425" s="543"/>
      <c r="N425" s="543"/>
      <c r="O425" s="543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542"/>
      <c r="B426" s="567"/>
      <c r="C426" s="543"/>
      <c r="D426" s="543"/>
      <c r="E426" s="543"/>
      <c r="F426" s="543"/>
      <c r="G426" s="543"/>
      <c r="H426" s="543"/>
      <c r="I426" s="543"/>
      <c r="J426" s="543"/>
      <c r="K426" s="543"/>
      <c r="L426" s="543"/>
      <c r="M426" s="543"/>
      <c r="N426" s="543"/>
      <c r="O426" s="543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542"/>
      <c r="B427" s="567"/>
      <c r="C427" s="543"/>
      <c r="D427" s="543"/>
      <c r="E427" s="543"/>
      <c r="F427" s="543"/>
      <c r="G427" s="543"/>
      <c r="H427" s="543"/>
      <c r="I427" s="543"/>
      <c r="J427" s="543"/>
      <c r="K427" s="543"/>
      <c r="L427" s="543"/>
      <c r="M427" s="543"/>
      <c r="N427" s="543"/>
      <c r="O427" s="543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542"/>
      <c r="B428" s="567"/>
      <c r="C428" s="543"/>
      <c r="D428" s="543"/>
      <c r="E428" s="543"/>
      <c r="F428" s="543"/>
      <c r="G428" s="543"/>
      <c r="H428" s="543"/>
      <c r="I428" s="543"/>
      <c r="J428" s="543"/>
      <c r="K428" s="543"/>
      <c r="L428" s="543"/>
      <c r="M428" s="543"/>
      <c r="N428" s="543"/>
      <c r="O428" s="543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542"/>
      <c r="B429" s="567"/>
      <c r="C429" s="543"/>
      <c r="D429" s="543"/>
      <c r="E429" s="543"/>
      <c r="F429" s="543"/>
      <c r="G429" s="543"/>
      <c r="H429" s="543"/>
      <c r="I429" s="543"/>
      <c r="J429" s="543"/>
      <c r="K429" s="543"/>
      <c r="L429" s="543"/>
      <c r="M429" s="543"/>
      <c r="N429" s="543"/>
      <c r="O429" s="543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542"/>
      <c r="B430" s="567"/>
      <c r="C430" s="543"/>
      <c r="D430" s="543"/>
      <c r="E430" s="543"/>
      <c r="F430" s="543"/>
      <c r="G430" s="543"/>
      <c r="H430" s="543"/>
      <c r="I430" s="543"/>
      <c r="J430" s="543"/>
      <c r="K430" s="543"/>
      <c r="L430" s="543"/>
      <c r="M430" s="543"/>
      <c r="N430" s="543"/>
      <c r="O430" s="543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542"/>
      <c r="B431" s="567"/>
      <c r="C431" s="543"/>
      <c r="D431" s="543"/>
      <c r="E431" s="543"/>
      <c r="F431" s="543"/>
      <c r="G431" s="543"/>
      <c r="H431" s="543"/>
      <c r="I431" s="543"/>
      <c r="J431" s="543"/>
      <c r="K431" s="543"/>
      <c r="L431" s="543"/>
      <c r="M431" s="543"/>
      <c r="N431" s="543"/>
      <c r="O431" s="543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542"/>
      <c r="B432" s="567"/>
      <c r="C432" s="543"/>
      <c r="D432" s="543"/>
      <c r="E432" s="543"/>
      <c r="F432" s="543"/>
      <c r="G432" s="543"/>
      <c r="H432" s="543"/>
      <c r="I432" s="543"/>
      <c r="J432" s="543"/>
      <c r="K432" s="543"/>
      <c r="L432" s="543"/>
      <c r="M432" s="543"/>
      <c r="N432" s="543"/>
      <c r="O432" s="543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542"/>
      <c r="B433" s="567"/>
      <c r="C433" s="543"/>
      <c r="D433" s="543"/>
      <c r="E433" s="543"/>
      <c r="F433" s="543"/>
      <c r="G433" s="543"/>
      <c r="H433" s="543"/>
      <c r="I433" s="543"/>
      <c r="J433" s="543"/>
      <c r="K433" s="543"/>
      <c r="L433" s="543"/>
      <c r="M433" s="543"/>
      <c r="N433" s="543"/>
      <c r="O433" s="543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542"/>
      <c r="B434" s="567"/>
      <c r="C434" s="543"/>
      <c r="D434" s="543"/>
      <c r="E434" s="543"/>
      <c r="F434" s="543"/>
      <c r="G434" s="543"/>
      <c r="H434" s="543"/>
      <c r="I434" s="543"/>
      <c r="J434" s="543"/>
      <c r="K434" s="543"/>
      <c r="L434" s="543"/>
      <c r="M434" s="543"/>
      <c r="N434" s="543"/>
      <c r="O434" s="543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542"/>
      <c r="B435" s="567"/>
      <c r="C435" s="543"/>
      <c r="D435" s="543"/>
      <c r="E435" s="543"/>
      <c r="F435" s="543"/>
      <c r="G435" s="543"/>
      <c r="H435" s="543"/>
      <c r="I435" s="543"/>
      <c r="J435" s="543"/>
      <c r="K435" s="543"/>
      <c r="L435" s="543"/>
      <c r="M435" s="543"/>
      <c r="N435" s="543"/>
      <c r="O435" s="543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542"/>
      <c r="B436" s="567"/>
      <c r="C436" s="543"/>
      <c r="D436" s="543"/>
      <c r="E436" s="543"/>
      <c r="F436" s="543"/>
      <c r="G436" s="543"/>
      <c r="H436" s="543"/>
      <c r="I436" s="543"/>
      <c r="J436" s="543"/>
      <c r="K436" s="543"/>
      <c r="L436" s="543"/>
      <c r="M436" s="543"/>
      <c r="N436" s="543"/>
      <c r="O436" s="543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542"/>
      <c r="B437" s="567"/>
      <c r="C437" s="543"/>
      <c r="D437" s="543"/>
      <c r="E437" s="543"/>
      <c r="F437" s="543"/>
      <c r="G437" s="543"/>
      <c r="H437" s="543"/>
      <c r="I437" s="543"/>
      <c r="J437" s="543"/>
      <c r="K437" s="543"/>
      <c r="L437" s="543"/>
      <c r="M437" s="543"/>
      <c r="N437" s="543"/>
      <c r="O437" s="543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542"/>
      <c r="B438" s="567"/>
      <c r="C438" s="543"/>
      <c r="D438" s="543"/>
      <c r="E438" s="543"/>
      <c r="F438" s="543"/>
      <c r="G438" s="543"/>
      <c r="H438" s="543"/>
      <c r="I438" s="543"/>
      <c r="J438" s="543"/>
      <c r="K438" s="543"/>
      <c r="L438" s="543"/>
      <c r="M438" s="543"/>
      <c r="N438" s="543"/>
      <c r="O438" s="543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542"/>
      <c r="B439" s="567"/>
      <c r="C439" s="543"/>
      <c r="D439" s="543"/>
      <c r="E439" s="543"/>
      <c r="F439" s="543"/>
      <c r="G439" s="543"/>
      <c r="H439" s="543"/>
      <c r="I439" s="543"/>
      <c r="J439" s="543"/>
      <c r="K439" s="543"/>
      <c r="L439" s="543"/>
      <c r="M439" s="543"/>
      <c r="N439" s="543"/>
      <c r="O439" s="543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542"/>
      <c r="B440" s="567"/>
      <c r="C440" s="543"/>
      <c r="D440" s="543"/>
      <c r="E440" s="543"/>
      <c r="F440" s="543"/>
      <c r="G440" s="543"/>
      <c r="H440" s="543"/>
      <c r="I440" s="543"/>
      <c r="J440" s="543"/>
      <c r="K440" s="543"/>
      <c r="L440" s="543"/>
      <c r="M440" s="543"/>
      <c r="N440" s="543"/>
      <c r="O440" s="543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542"/>
      <c r="B441" s="567"/>
      <c r="C441" s="543"/>
      <c r="D441" s="543"/>
      <c r="E441" s="543"/>
      <c r="F441" s="543"/>
      <c r="G441" s="543"/>
      <c r="H441" s="543"/>
      <c r="I441" s="543"/>
      <c r="J441" s="543"/>
      <c r="K441" s="543"/>
      <c r="L441" s="543"/>
      <c r="M441" s="543"/>
      <c r="N441" s="543"/>
      <c r="O441" s="543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542"/>
      <c r="B442" s="567"/>
      <c r="C442" s="543"/>
      <c r="D442" s="543"/>
      <c r="E442" s="543"/>
      <c r="F442" s="543"/>
      <c r="G442" s="543"/>
      <c r="H442" s="543"/>
      <c r="I442" s="543"/>
      <c r="J442" s="543"/>
      <c r="K442" s="543"/>
      <c r="L442" s="543"/>
      <c r="M442" s="543"/>
      <c r="N442" s="543"/>
      <c r="O442" s="543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542"/>
      <c r="B443" s="567"/>
      <c r="C443" s="543"/>
      <c r="D443" s="543"/>
      <c r="E443" s="543"/>
      <c r="F443" s="543"/>
      <c r="G443" s="543"/>
      <c r="H443" s="543"/>
      <c r="I443" s="543"/>
      <c r="J443" s="543"/>
      <c r="K443" s="543"/>
      <c r="L443" s="543"/>
      <c r="M443" s="543"/>
      <c r="N443" s="543"/>
      <c r="O443" s="543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542"/>
      <c r="B444" s="567"/>
      <c r="C444" s="543"/>
      <c r="D444" s="543"/>
      <c r="E444" s="543"/>
      <c r="F444" s="543"/>
      <c r="G444" s="543"/>
      <c r="H444" s="543"/>
      <c r="I444" s="543"/>
      <c r="J444" s="543"/>
      <c r="K444" s="543"/>
      <c r="L444" s="543"/>
      <c r="M444" s="543"/>
      <c r="N444" s="543"/>
      <c r="O444" s="543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542"/>
      <c r="B445" s="567"/>
      <c r="C445" s="543"/>
      <c r="D445" s="543"/>
      <c r="E445" s="543"/>
      <c r="F445" s="543"/>
      <c r="G445" s="543"/>
      <c r="H445" s="543"/>
      <c r="I445" s="543"/>
      <c r="J445" s="543"/>
      <c r="K445" s="543"/>
      <c r="L445" s="543"/>
      <c r="M445" s="543"/>
      <c r="N445" s="543"/>
      <c r="O445" s="543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542"/>
      <c r="B446" s="567"/>
      <c r="C446" s="543"/>
      <c r="D446" s="543"/>
      <c r="E446" s="543"/>
      <c r="F446" s="543"/>
      <c r="G446" s="543"/>
      <c r="H446" s="543"/>
      <c r="I446" s="543"/>
      <c r="J446" s="543"/>
      <c r="K446" s="543"/>
      <c r="L446" s="543"/>
      <c r="M446" s="543"/>
      <c r="N446" s="543"/>
      <c r="O446" s="543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542"/>
      <c r="B447" s="567"/>
      <c r="C447" s="543"/>
      <c r="D447" s="543"/>
      <c r="E447" s="543"/>
      <c r="F447" s="543"/>
      <c r="G447" s="543"/>
      <c r="H447" s="543"/>
      <c r="I447" s="543"/>
      <c r="J447" s="543"/>
      <c r="K447" s="543"/>
      <c r="L447" s="543"/>
      <c r="M447" s="543"/>
      <c r="N447" s="543"/>
      <c r="O447" s="543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542"/>
      <c r="B448" s="567"/>
      <c r="C448" s="543"/>
      <c r="D448" s="543"/>
      <c r="E448" s="543"/>
      <c r="F448" s="543"/>
      <c r="G448" s="543"/>
      <c r="H448" s="543"/>
      <c r="I448" s="543"/>
      <c r="J448" s="543"/>
      <c r="K448" s="543"/>
      <c r="L448" s="543"/>
      <c r="M448" s="543"/>
      <c r="N448" s="543"/>
      <c r="O448" s="543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542"/>
      <c r="B449" s="567"/>
      <c r="C449" s="543"/>
      <c r="D449" s="543"/>
      <c r="E449" s="543"/>
      <c r="F449" s="543"/>
      <c r="G449" s="543"/>
      <c r="H449" s="543"/>
      <c r="I449" s="543"/>
      <c r="J449" s="543"/>
      <c r="K449" s="543"/>
      <c r="L449" s="543"/>
      <c r="M449" s="543"/>
      <c r="N449" s="543"/>
      <c r="O449" s="543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542"/>
      <c r="B450" s="567"/>
      <c r="C450" s="543"/>
      <c r="D450" s="543"/>
      <c r="E450" s="543"/>
      <c r="F450" s="543"/>
      <c r="G450" s="543"/>
      <c r="H450" s="543"/>
      <c r="I450" s="543"/>
      <c r="J450" s="543"/>
      <c r="K450" s="543"/>
      <c r="L450" s="543"/>
      <c r="M450" s="543"/>
      <c r="N450" s="543"/>
      <c r="O450" s="543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542"/>
      <c r="B451" s="567"/>
      <c r="C451" s="543"/>
      <c r="D451" s="543"/>
      <c r="E451" s="543"/>
      <c r="F451" s="543"/>
      <c r="G451" s="543"/>
      <c r="H451" s="543"/>
      <c r="I451" s="543"/>
      <c r="J451" s="543"/>
      <c r="K451" s="543"/>
      <c r="L451" s="543"/>
      <c r="M451" s="543"/>
      <c r="N451" s="543"/>
      <c r="O451" s="543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542"/>
      <c r="B452" s="567"/>
      <c r="C452" s="543"/>
      <c r="D452" s="543"/>
      <c r="E452" s="543"/>
      <c r="F452" s="543"/>
      <c r="G452" s="543"/>
      <c r="H452" s="543"/>
      <c r="I452" s="543"/>
      <c r="J452" s="543"/>
      <c r="K452" s="543"/>
      <c r="L452" s="543"/>
      <c r="M452" s="543"/>
      <c r="N452" s="543"/>
      <c r="O452" s="543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542"/>
      <c r="B453" s="567"/>
      <c r="C453" s="543"/>
      <c r="D453" s="543"/>
      <c r="E453" s="543"/>
      <c r="F453" s="543"/>
      <c r="G453" s="543"/>
      <c r="H453" s="543"/>
      <c r="I453" s="543"/>
      <c r="J453" s="543"/>
      <c r="K453" s="543"/>
      <c r="L453" s="543"/>
      <c r="M453" s="543"/>
      <c r="N453" s="543"/>
      <c r="O453" s="543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542"/>
      <c r="B454" s="567"/>
      <c r="C454" s="543"/>
      <c r="D454" s="543"/>
      <c r="E454" s="543"/>
      <c r="F454" s="543"/>
      <c r="G454" s="543"/>
      <c r="H454" s="543"/>
      <c r="I454" s="543"/>
      <c r="J454" s="543"/>
      <c r="K454" s="543"/>
      <c r="L454" s="543"/>
      <c r="M454" s="543"/>
      <c r="N454" s="543"/>
      <c r="O454" s="543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542"/>
      <c r="B455" s="567"/>
      <c r="C455" s="543"/>
      <c r="D455" s="543"/>
      <c r="E455" s="543"/>
      <c r="F455" s="543"/>
      <c r="G455" s="543"/>
      <c r="H455" s="543"/>
      <c r="I455" s="543"/>
      <c r="J455" s="543"/>
      <c r="K455" s="543"/>
      <c r="L455" s="543"/>
      <c r="M455" s="543"/>
      <c r="N455" s="543"/>
      <c r="O455" s="543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542"/>
      <c r="B456" s="567"/>
      <c r="C456" s="543"/>
      <c r="D456" s="543"/>
      <c r="E456" s="543"/>
      <c r="F456" s="543"/>
      <c r="G456" s="543"/>
      <c r="H456" s="543"/>
      <c r="I456" s="543"/>
      <c r="J456" s="543"/>
      <c r="K456" s="543"/>
      <c r="L456" s="543"/>
      <c r="M456" s="543"/>
      <c r="N456" s="543"/>
      <c r="O456" s="543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542"/>
      <c r="B457" s="567"/>
      <c r="C457" s="543"/>
      <c r="D457" s="543"/>
      <c r="E457" s="543"/>
      <c r="F457" s="543"/>
      <c r="G457" s="543"/>
      <c r="H457" s="543"/>
      <c r="I457" s="543"/>
      <c r="J457" s="543"/>
      <c r="K457" s="543"/>
      <c r="L457" s="543"/>
      <c r="M457" s="543"/>
      <c r="N457" s="543"/>
      <c r="O457" s="543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542"/>
      <c r="B458" s="567"/>
      <c r="C458" s="543"/>
      <c r="D458" s="543"/>
      <c r="E458" s="543"/>
      <c r="F458" s="543"/>
      <c r="G458" s="543"/>
      <c r="H458" s="543"/>
      <c r="I458" s="543"/>
      <c r="J458" s="543"/>
      <c r="K458" s="543"/>
      <c r="L458" s="543"/>
      <c r="M458" s="543"/>
      <c r="N458" s="543"/>
      <c r="O458" s="543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542"/>
      <c r="B459" s="567"/>
      <c r="C459" s="543"/>
      <c r="D459" s="543"/>
      <c r="E459" s="543"/>
      <c r="F459" s="543"/>
      <c r="G459" s="543"/>
      <c r="H459" s="543"/>
      <c r="I459" s="543"/>
      <c r="J459" s="543"/>
      <c r="K459" s="543"/>
      <c r="L459" s="543"/>
      <c r="M459" s="543"/>
      <c r="N459" s="543"/>
      <c r="O459" s="543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542"/>
      <c r="B460" s="567"/>
      <c r="C460" s="543"/>
      <c r="D460" s="543"/>
      <c r="E460" s="543"/>
      <c r="F460" s="543"/>
      <c r="G460" s="543"/>
      <c r="H460" s="543"/>
      <c r="I460" s="543"/>
      <c r="J460" s="543"/>
      <c r="K460" s="543"/>
      <c r="L460" s="543"/>
      <c r="M460" s="543"/>
      <c r="N460" s="543"/>
      <c r="O460" s="543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542"/>
      <c r="B461" s="567"/>
      <c r="C461" s="543"/>
      <c r="D461" s="543"/>
      <c r="E461" s="543"/>
      <c r="F461" s="543"/>
      <c r="G461" s="543"/>
      <c r="H461" s="543"/>
      <c r="I461" s="543"/>
      <c r="J461" s="543"/>
      <c r="K461" s="543"/>
      <c r="L461" s="543"/>
      <c r="M461" s="543"/>
      <c r="N461" s="543"/>
      <c r="O461" s="543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542"/>
      <c r="B462" s="567"/>
      <c r="C462" s="543"/>
      <c r="D462" s="543"/>
      <c r="E462" s="543"/>
      <c r="F462" s="543"/>
      <c r="G462" s="543"/>
      <c r="H462" s="543"/>
      <c r="I462" s="543"/>
      <c r="J462" s="543"/>
      <c r="K462" s="543"/>
      <c r="L462" s="543"/>
      <c r="M462" s="543"/>
      <c r="N462" s="543"/>
      <c r="O462" s="543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542"/>
      <c r="B463" s="567"/>
      <c r="C463" s="543"/>
      <c r="D463" s="543"/>
      <c r="E463" s="543"/>
      <c r="F463" s="543"/>
      <c r="G463" s="543"/>
      <c r="H463" s="543"/>
      <c r="I463" s="543"/>
      <c r="J463" s="543"/>
      <c r="K463" s="543"/>
      <c r="L463" s="543"/>
      <c r="M463" s="543"/>
      <c r="N463" s="543"/>
      <c r="O463" s="543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542"/>
      <c r="B464" s="567"/>
      <c r="C464" s="543"/>
      <c r="D464" s="543"/>
      <c r="E464" s="543"/>
      <c r="F464" s="543"/>
      <c r="G464" s="543"/>
      <c r="H464" s="543"/>
      <c r="I464" s="543"/>
      <c r="J464" s="543"/>
      <c r="K464" s="543"/>
      <c r="L464" s="543"/>
      <c r="M464" s="543"/>
      <c r="N464" s="543"/>
      <c r="O464" s="543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542"/>
      <c r="B465" s="567"/>
      <c r="C465" s="543"/>
      <c r="D465" s="543"/>
      <c r="E465" s="543"/>
      <c r="F465" s="543"/>
      <c r="G465" s="543"/>
      <c r="H465" s="543"/>
      <c r="I465" s="543"/>
      <c r="J465" s="543"/>
      <c r="K465" s="543"/>
      <c r="L465" s="543"/>
      <c r="M465" s="543"/>
      <c r="N465" s="543"/>
      <c r="O465" s="543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542"/>
      <c r="B466" s="567"/>
      <c r="C466" s="543"/>
      <c r="D466" s="543"/>
      <c r="E466" s="543"/>
      <c r="F466" s="543"/>
      <c r="G466" s="543"/>
      <c r="H466" s="543"/>
      <c r="I466" s="543"/>
      <c r="J466" s="543"/>
      <c r="K466" s="543"/>
      <c r="L466" s="543"/>
      <c r="M466" s="543"/>
      <c r="N466" s="543"/>
      <c r="O466" s="543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542"/>
      <c r="B467" s="567"/>
      <c r="C467" s="543"/>
      <c r="D467" s="543"/>
      <c r="E467" s="543"/>
      <c r="F467" s="543"/>
      <c r="G467" s="543"/>
      <c r="H467" s="543"/>
      <c r="I467" s="543"/>
      <c r="J467" s="543"/>
      <c r="K467" s="543"/>
      <c r="L467" s="543"/>
      <c r="M467" s="543"/>
      <c r="N467" s="543"/>
      <c r="O467" s="543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542"/>
      <c r="B468" s="567"/>
      <c r="C468" s="543"/>
      <c r="D468" s="543"/>
      <c r="E468" s="543"/>
      <c r="F468" s="543"/>
      <c r="G468" s="543"/>
      <c r="H468" s="543"/>
      <c r="I468" s="543"/>
      <c r="J468" s="543"/>
      <c r="K468" s="543"/>
      <c r="L468" s="543"/>
      <c r="M468" s="543"/>
      <c r="N468" s="543"/>
      <c r="O468" s="543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542"/>
      <c r="B469" s="567"/>
      <c r="C469" s="543"/>
      <c r="D469" s="543"/>
      <c r="E469" s="543"/>
      <c r="F469" s="543"/>
      <c r="G469" s="543"/>
      <c r="H469" s="543"/>
      <c r="I469" s="543"/>
      <c r="J469" s="543"/>
      <c r="K469" s="543"/>
      <c r="L469" s="543"/>
      <c r="M469" s="543"/>
      <c r="N469" s="543"/>
      <c r="O469" s="543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542"/>
      <c r="B470" s="567"/>
      <c r="C470" s="543"/>
      <c r="D470" s="543"/>
      <c r="E470" s="543"/>
      <c r="F470" s="543"/>
      <c r="G470" s="543"/>
      <c r="H470" s="543"/>
      <c r="I470" s="543"/>
      <c r="J470" s="543"/>
      <c r="K470" s="543"/>
      <c r="L470" s="543"/>
      <c r="M470" s="543"/>
      <c r="N470" s="543"/>
      <c r="O470" s="543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542"/>
      <c r="B471" s="567"/>
      <c r="C471" s="543"/>
      <c r="D471" s="543"/>
      <c r="E471" s="543"/>
      <c r="F471" s="543"/>
      <c r="G471" s="543"/>
      <c r="H471" s="543"/>
      <c r="I471" s="543"/>
      <c r="J471" s="543"/>
      <c r="K471" s="543"/>
      <c r="L471" s="543"/>
      <c r="M471" s="543"/>
      <c r="N471" s="543"/>
      <c r="O471" s="543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542"/>
      <c r="B472" s="567"/>
      <c r="C472" s="543"/>
      <c r="D472" s="543"/>
      <c r="E472" s="543"/>
      <c r="F472" s="543"/>
      <c r="G472" s="543"/>
      <c r="H472" s="543"/>
      <c r="I472" s="543"/>
      <c r="J472" s="543"/>
      <c r="K472" s="543"/>
      <c r="L472" s="543"/>
      <c r="M472" s="543"/>
      <c r="N472" s="543"/>
      <c r="O472" s="543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542"/>
      <c r="B473" s="567"/>
      <c r="C473" s="543"/>
      <c r="D473" s="543"/>
      <c r="E473" s="543"/>
      <c r="F473" s="543"/>
      <c r="G473" s="543"/>
      <c r="H473" s="543"/>
      <c r="I473" s="543"/>
      <c r="J473" s="543"/>
      <c r="K473" s="543"/>
      <c r="L473" s="543"/>
      <c r="M473" s="543"/>
      <c r="N473" s="543"/>
      <c r="O473" s="543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542"/>
      <c r="B474" s="567"/>
      <c r="C474" s="543"/>
      <c r="D474" s="543"/>
      <c r="E474" s="543"/>
      <c r="F474" s="543"/>
      <c r="G474" s="543"/>
      <c r="H474" s="543"/>
      <c r="I474" s="543"/>
      <c r="J474" s="543"/>
      <c r="K474" s="543"/>
      <c r="L474" s="543"/>
      <c r="M474" s="543"/>
      <c r="N474" s="543"/>
      <c r="O474" s="543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542"/>
      <c r="B475" s="567"/>
      <c r="C475" s="543"/>
      <c r="D475" s="543"/>
      <c r="E475" s="543"/>
      <c r="F475" s="543"/>
      <c r="G475" s="543"/>
      <c r="H475" s="543"/>
      <c r="I475" s="543"/>
      <c r="J475" s="543"/>
      <c r="K475" s="543"/>
      <c r="L475" s="543"/>
      <c r="M475" s="543"/>
      <c r="N475" s="543"/>
      <c r="O475" s="543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542"/>
      <c r="B476" s="567"/>
      <c r="C476" s="543"/>
      <c r="D476" s="543"/>
      <c r="E476" s="543"/>
      <c r="F476" s="543"/>
      <c r="G476" s="543"/>
      <c r="H476" s="543"/>
      <c r="I476" s="543"/>
      <c r="J476" s="543"/>
      <c r="K476" s="543"/>
      <c r="L476" s="543"/>
      <c r="M476" s="543"/>
      <c r="N476" s="543"/>
      <c r="O476" s="543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542"/>
      <c r="B477" s="567"/>
      <c r="C477" s="543"/>
      <c r="D477" s="543"/>
      <c r="E477" s="543"/>
      <c r="F477" s="543"/>
      <c r="G477" s="543"/>
      <c r="H477" s="543"/>
      <c r="I477" s="543"/>
      <c r="J477" s="543"/>
      <c r="K477" s="543"/>
      <c r="L477" s="543"/>
      <c r="M477" s="543"/>
      <c r="N477" s="543"/>
      <c r="O477" s="543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542"/>
      <c r="B478" s="567"/>
      <c r="C478" s="543"/>
      <c r="D478" s="543"/>
      <c r="E478" s="543"/>
      <c r="F478" s="543"/>
      <c r="G478" s="543"/>
      <c r="H478" s="543"/>
      <c r="I478" s="543"/>
      <c r="J478" s="543"/>
      <c r="K478" s="543"/>
      <c r="L478" s="543"/>
      <c r="M478" s="543"/>
      <c r="N478" s="543"/>
      <c r="O478" s="543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542"/>
      <c r="B479" s="567"/>
      <c r="C479" s="543"/>
      <c r="D479" s="543"/>
      <c r="E479" s="543"/>
      <c r="F479" s="543"/>
      <c r="G479" s="543"/>
      <c r="H479" s="543"/>
      <c r="I479" s="543"/>
      <c r="J479" s="543"/>
      <c r="K479" s="543"/>
      <c r="L479" s="543"/>
      <c r="M479" s="543"/>
      <c r="N479" s="543"/>
      <c r="O479" s="543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542"/>
      <c r="B480" s="567"/>
      <c r="C480" s="543"/>
      <c r="D480" s="543"/>
      <c r="E480" s="543"/>
      <c r="F480" s="543"/>
      <c r="G480" s="543"/>
      <c r="H480" s="543"/>
      <c r="I480" s="543"/>
      <c r="J480" s="543"/>
      <c r="K480" s="543"/>
      <c r="L480" s="543"/>
      <c r="M480" s="543"/>
      <c r="N480" s="543"/>
      <c r="O480" s="543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542"/>
      <c r="B481" s="567"/>
      <c r="C481" s="543"/>
      <c r="D481" s="543"/>
      <c r="E481" s="543"/>
      <c r="F481" s="543"/>
      <c r="G481" s="543"/>
      <c r="H481" s="543"/>
      <c r="I481" s="543"/>
      <c r="J481" s="543"/>
      <c r="K481" s="543"/>
      <c r="L481" s="543"/>
      <c r="M481" s="543"/>
      <c r="N481" s="543"/>
      <c r="O481" s="543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542"/>
      <c r="B482" s="567"/>
      <c r="C482" s="543"/>
      <c r="D482" s="543"/>
      <c r="E482" s="543"/>
      <c r="F482" s="543"/>
      <c r="G482" s="543"/>
      <c r="H482" s="543"/>
      <c r="I482" s="543"/>
      <c r="J482" s="543"/>
      <c r="K482" s="543"/>
      <c r="L482" s="543"/>
      <c r="M482" s="543"/>
      <c r="N482" s="543"/>
      <c r="O482" s="543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542"/>
      <c r="B483" s="567"/>
      <c r="C483" s="543"/>
      <c r="D483" s="543"/>
      <c r="E483" s="543"/>
      <c r="F483" s="543"/>
      <c r="G483" s="543"/>
      <c r="H483" s="543"/>
      <c r="I483" s="543"/>
      <c r="J483" s="543"/>
      <c r="K483" s="543"/>
      <c r="L483" s="543"/>
      <c r="M483" s="543"/>
      <c r="N483" s="543"/>
      <c r="O483" s="543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542"/>
      <c r="B484" s="567"/>
      <c r="C484" s="543"/>
      <c r="D484" s="543"/>
      <c r="E484" s="543"/>
      <c r="F484" s="543"/>
      <c r="G484" s="543"/>
      <c r="H484" s="543"/>
      <c r="I484" s="543"/>
      <c r="J484" s="543"/>
      <c r="K484" s="543"/>
      <c r="L484" s="543"/>
      <c r="M484" s="543"/>
      <c r="N484" s="543"/>
      <c r="O484" s="543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542"/>
      <c r="B485" s="567"/>
      <c r="C485" s="543"/>
      <c r="D485" s="543"/>
      <c r="E485" s="543"/>
      <c r="F485" s="543"/>
      <c r="G485" s="543"/>
      <c r="H485" s="543"/>
      <c r="I485" s="543"/>
      <c r="J485" s="543"/>
      <c r="K485" s="543"/>
      <c r="L485" s="543"/>
      <c r="M485" s="543"/>
      <c r="N485" s="543"/>
      <c r="O485" s="543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542"/>
      <c r="B486" s="567"/>
      <c r="C486" s="543"/>
      <c r="D486" s="543"/>
      <c r="E486" s="543"/>
      <c r="F486" s="543"/>
      <c r="G486" s="543"/>
      <c r="H486" s="543"/>
      <c r="I486" s="543"/>
      <c r="J486" s="543"/>
      <c r="K486" s="543"/>
      <c r="L486" s="543"/>
      <c r="M486" s="543"/>
      <c r="N486" s="543"/>
      <c r="O486" s="543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542"/>
      <c r="B487" s="567"/>
      <c r="C487" s="543"/>
      <c r="D487" s="543"/>
      <c r="E487" s="543"/>
      <c r="F487" s="543"/>
      <c r="G487" s="543"/>
      <c r="H487" s="543"/>
      <c r="I487" s="543"/>
      <c r="J487" s="543"/>
      <c r="K487" s="543"/>
      <c r="L487" s="543"/>
      <c r="M487" s="543"/>
      <c r="N487" s="543"/>
      <c r="O487" s="543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542"/>
      <c r="B488" s="567"/>
      <c r="C488" s="543"/>
      <c r="D488" s="543"/>
      <c r="E488" s="543"/>
      <c r="F488" s="543"/>
      <c r="G488" s="543"/>
      <c r="H488" s="543"/>
      <c r="I488" s="543"/>
      <c r="J488" s="543"/>
      <c r="K488" s="543"/>
      <c r="L488" s="543"/>
      <c r="M488" s="543"/>
      <c r="N488" s="543"/>
      <c r="O488" s="543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542"/>
      <c r="B489" s="567"/>
      <c r="C489" s="543"/>
      <c r="D489" s="543"/>
      <c r="E489" s="543"/>
      <c r="F489" s="543"/>
      <c r="G489" s="543"/>
      <c r="H489" s="543"/>
      <c r="I489" s="543"/>
      <c r="J489" s="543"/>
      <c r="K489" s="543"/>
      <c r="L489" s="543"/>
      <c r="M489" s="543"/>
      <c r="N489" s="543"/>
      <c r="O489" s="543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542"/>
      <c r="B490" s="567"/>
      <c r="C490" s="543"/>
      <c r="D490" s="543"/>
      <c r="E490" s="543"/>
      <c r="F490" s="543"/>
      <c r="G490" s="543"/>
      <c r="H490" s="543"/>
      <c r="I490" s="543"/>
      <c r="J490" s="543"/>
      <c r="K490" s="543"/>
      <c r="L490" s="543"/>
      <c r="M490" s="543"/>
      <c r="N490" s="543"/>
      <c r="O490" s="543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542"/>
      <c r="B491" s="567"/>
      <c r="C491" s="543"/>
      <c r="D491" s="543"/>
      <c r="E491" s="543"/>
      <c r="F491" s="543"/>
      <c r="G491" s="543"/>
      <c r="H491" s="543"/>
      <c r="I491" s="543"/>
      <c r="J491" s="543"/>
      <c r="K491" s="543"/>
      <c r="L491" s="543"/>
      <c r="M491" s="543"/>
      <c r="N491" s="543"/>
      <c r="O491" s="543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542"/>
      <c r="B492" s="567"/>
      <c r="C492" s="543"/>
      <c r="D492" s="543"/>
      <c r="E492" s="543"/>
      <c r="F492" s="543"/>
      <c r="G492" s="543"/>
      <c r="H492" s="543"/>
      <c r="I492" s="543"/>
      <c r="J492" s="543"/>
      <c r="K492" s="543"/>
      <c r="L492" s="543"/>
      <c r="M492" s="543"/>
      <c r="N492" s="543"/>
      <c r="O492" s="543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542"/>
      <c r="B493" s="567"/>
      <c r="C493" s="543"/>
      <c r="D493" s="543"/>
      <c r="E493" s="543"/>
      <c r="F493" s="543"/>
      <c r="G493" s="543"/>
      <c r="H493" s="543"/>
      <c r="I493" s="543"/>
      <c r="J493" s="543"/>
      <c r="K493" s="543"/>
      <c r="L493" s="543"/>
      <c r="M493" s="543"/>
      <c r="N493" s="543"/>
      <c r="O493" s="543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542"/>
      <c r="B494" s="567"/>
      <c r="C494" s="543"/>
      <c r="D494" s="543"/>
      <c r="E494" s="543"/>
      <c r="F494" s="543"/>
      <c r="G494" s="543"/>
      <c r="H494" s="543"/>
      <c r="I494" s="543"/>
      <c r="J494" s="543"/>
      <c r="K494" s="543"/>
      <c r="L494" s="543"/>
      <c r="M494" s="543"/>
      <c r="N494" s="543"/>
      <c r="O494" s="543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542"/>
      <c r="B495" s="567"/>
      <c r="C495" s="543"/>
      <c r="D495" s="543"/>
      <c r="E495" s="543"/>
      <c r="F495" s="543"/>
      <c r="G495" s="543"/>
      <c r="H495" s="543"/>
      <c r="I495" s="543"/>
      <c r="J495" s="543"/>
      <c r="K495" s="543"/>
      <c r="L495" s="543"/>
      <c r="M495" s="543"/>
      <c r="N495" s="543"/>
      <c r="O495" s="543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542"/>
      <c r="B496" s="567"/>
      <c r="C496" s="543"/>
      <c r="D496" s="543"/>
      <c r="E496" s="543"/>
      <c r="F496" s="543"/>
      <c r="G496" s="543"/>
      <c r="H496" s="543"/>
      <c r="I496" s="543"/>
      <c r="J496" s="543"/>
      <c r="K496" s="543"/>
      <c r="L496" s="543"/>
      <c r="M496" s="543"/>
      <c r="N496" s="543"/>
      <c r="O496" s="543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542"/>
      <c r="B497" s="567"/>
      <c r="C497" s="543"/>
      <c r="D497" s="543"/>
      <c r="E497" s="543"/>
      <c r="F497" s="543"/>
      <c r="G497" s="543"/>
      <c r="H497" s="543"/>
      <c r="I497" s="543"/>
      <c r="J497" s="543"/>
      <c r="K497" s="543"/>
      <c r="L497" s="543"/>
      <c r="M497" s="543"/>
      <c r="N497" s="543"/>
      <c r="O497" s="543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542"/>
      <c r="B498" s="567"/>
      <c r="C498" s="543"/>
      <c r="D498" s="543"/>
      <c r="E498" s="543"/>
      <c r="F498" s="543"/>
      <c r="G498" s="543"/>
      <c r="H498" s="543"/>
      <c r="I498" s="543"/>
      <c r="J498" s="543"/>
      <c r="K498" s="543"/>
      <c r="L498" s="543"/>
      <c r="M498" s="543"/>
      <c r="N498" s="543"/>
      <c r="O498" s="543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542"/>
      <c r="B499" s="567"/>
      <c r="C499" s="543"/>
      <c r="D499" s="543"/>
      <c r="E499" s="543"/>
      <c r="F499" s="543"/>
      <c r="G499" s="543"/>
      <c r="H499" s="543"/>
      <c r="I499" s="543"/>
      <c r="J499" s="543"/>
      <c r="K499" s="543"/>
      <c r="L499" s="543"/>
      <c r="M499" s="543"/>
      <c r="N499" s="543"/>
      <c r="O499" s="543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542"/>
      <c r="B500" s="567"/>
      <c r="C500" s="543"/>
      <c r="D500" s="543"/>
      <c r="E500" s="543"/>
      <c r="F500" s="543"/>
      <c r="G500" s="543"/>
      <c r="H500" s="543"/>
      <c r="I500" s="543"/>
      <c r="J500" s="543"/>
      <c r="K500" s="543"/>
      <c r="L500" s="543"/>
      <c r="M500" s="543"/>
      <c r="N500" s="543"/>
      <c r="O500" s="543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542"/>
      <c r="B501" s="567"/>
      <c r="C501" s="543"/>
      <c r="D501" s="543"/>
      <c r="E501" s="543"/>
      <c r="F501" s="543"/>
      <c r="G501" s="543"/>
      <c r="H501" s="543"/>
      <c r="I501" s="543"/>
      <c r="J501" s="543"/>
      <c r="K501" s="543"/>
      <c r="L501" s="543"/>
      <c r="M501" s="543"/>
      <c r="N501" s="543"/>
      <c r="O501" s="543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542"/>
      <c r="B502" s="567"/>
      <c r="C502" s="543"/>
      <c r="D502" s="543"/>
      <c r="E502" s="543"/>
      <c r="F502" s="543"/>
      <c r="G502" s="543"/>
      <c r="H502" s="543"/>
      <c r="I502" s="543"/>
      <c r="J502" s="543"/>
      <c r="K502" s="543"/>
      <c r="L502" s="543"/>
      <c r="M502" s="543"/>
      <c r="N502" s="543"/>
      <c r="O502" s="543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542"/>
      <c r="B503" s="567"/>
      <c r="C503" s="543"/>
      <c r="D503" s="543"/>
      <c r="E503" s="543"/>
      <c r="F503" s="543"/>
      <c r="G503" s="543"/>
      <c r="H503" s="543"/>
      <c r="I503" s="543"/>
      <c r="J503" s="543"/>
      <c r="K503" s="543"/>
      <c r="L503" s="543"/>
      <c r="M503" s="543"/>
      <c r="N503" s="543"/>
      <c r="O503" s="543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542"/>
      <c r="B504" s="567"/>
      <c r="C504" s="543"/>
      <c r="D504" s="543"/>
      <c r="E504" s="543"/>
      <c r="F504" s="543"/>
      <c r="G504" s="543"/>
      <c r="H504" s="543"/>
      <c r="I504" s="543"/>
      <c r="J504" s="543"/>
      <c r="K504" s="543"/>
      <c r="L504" s="543"/>
      <c r="M504" s="543"/>
      <c r="N504" s="543"/>
      <c r="O504" s="543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542"/>
      <c r="B505" s="567"/>
      <c r="C505" s="543"/>
      <c r="D505" s="543"/>
      <c r="E505" s="543"/>
      <c r="F505" s="543"/>
      <c r="G505" s="543"/>
      <c r="H505" s="543"/>
      <c r="I505" s="543"/>
      <c r="J505" s="543"/>
      <c r="K505" s="543"/>
      <c r="L505" s="543"/>
      <c r="M505" s="543"/>
      <c r="N505" s="543"/>
      <c r="O505" s="543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542"/>
      <c r="B506" s="567"/>
      <c r="C506" s="543"/>
      <c r="D506" s="543"/>
      <c r="E506" s="543"/>
      <c r="F506" s="543"/>
      <c r="G506" s="543"/>
      <c r="H506" s="543"/>
      <c r="I506" s="543"/>
      <c r="J506" s="543"/>
      <c r="K506" s="543"/>
      <c r="L506" s="543"/>
      <c r="M506" s="543"/>
      <c r="N506" s="543"/>
      <c r="O506" s="543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542"/>
      <c r="B507" s="567"/>
      <c r="C507" s="543"/>
      <c r="D507" s="543"/>
      <c r="E507" s="543"/>
      <c r="F507" s="543"/>
      <c r="G507" s="543"/>
      <c r="H507" s="543"/>
      <c r="I507" s="543"/>
      <c r="J507" s="543"/>
      <c r="K507" s="543"/>
      <c r="L507" s="543"/>
      <c r="M507" s="543"/>
      <c r="N507" s="543"/>
      <c r="O507" s="543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542"/>
      <c r="B508" s="567"/>
      <c r="C508" s="543"/>
      <c r="D508" s="543"/>
      <c r="E508" s="543"/>
      <c r="F508" s="543"/>
      <c r="G508" s="543"/>
      <c r="H508" s="543"/>
      <c r="I508" s="543"/>
      <c r="J508" s="543"/>
      <c r="K508" s="543"/>
      <c r="L508" s="543"/>
      <c r="M508" s="543"/>
      <c r="N508" s="543"/>
      <c r="O508" s="543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542"/>
      <c r="B509" s="567"/>
      <c r="C509" s="543"/>
      <c r="D509" s="543"/>
      <c r="E509" s="543"/>
      <c r="F509" s="543"/>
      <c r="G509" s="543"/>
      <c r="H509" s="543"/>
      <c r="I509" s="543"/>
      <c r="J509" s="543"/>
      <c r="K509" s="543"/>
      <c r="L509" s="543"/>
      <c r="M509" s="543"/>
      <c r="N509" s="543"/>
      <c r="O509" s="543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542"/>
      <c r="B510" s="567"/>
      <c r="C510" s="543"/>
      <c r="D510" s="543"/>
      <c r="E510" s="543"/>
      <c r="F510" s="543"/>
      <c r="G510" s="543"/>
      <c r="H510" s="543"/>
      <c r="I510" s="543"/>
      <c r="J510" s="543"/>
      <c r="K510" s="543"/>
      <c r="L510" s="543"/>
      <c r="M510" s="543"/>
      <c r="N510" s="543"/>
      <c r="O510" s="543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542"/>
      <c r="B511" s="567"/>
      <c r="C511" s="543"/>
      <c r="D511" s="543"/>
      <c r="E511" s="543"/>
      <c r="F511" s="543"/>
      <c r="G511" s="543"/>
      <c r="H511" s="543"/>
      <c r="I511" s="543"/>
      <c r="J511" s="543"/>
      <c r="K511" s="543"/>
      <c r="L511" s="543"/>
      <c r="M511" s="543"/>
      <c r="N511" s="543"/>
      <c r="O511" s="543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542"/>
      <c r="B512" s="567"/>
      <c r="C512" s="543"/>
      <c r="D512" s="543"/>
      <c r="E512" s="543"/>
      <c r="F512" s="543"/>
      <c r="G512" s="543"/>
      <c r="H512" s="543"/>
      <c r="I512" s="543"/>
      <c r="J512" s="543"/>
      <c r="K512" s="543"/>
      <c r="L512" s="543"/>
      <c r="M512" s="543"/>
      <c r="N512" s="543"/>
      <c r="O512" s="543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542"/>
      <c r="B513" s="567"/>
      <c r="C513" s="543"/>
      <c r="D513" s="543"/>
      <c r="E513" s="543"/>
      <c r="F513" s="543"/>
      <c r="G513" s="543"/>
      <c r="H513" s="543"/>
      <c r="I513" s="543"/>
      <c r="J513" s="543"/>
      <c r="K513" s="543"/>
      <c r="L513" s="543"/>
      <c r="M513" s="543"/>
      <c r="N513" s="543"/>
      <c r="O513" s="543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542"/>
      <c r="B514" s="567"/>
      <c r="C514" s="543"/>
      <c r="D514" s="543"/>
      <c r="E514" s="543"/>
      <c r="F514" s="543"/>
      <c r="G514" s="543"/>
      <c r="H514" s="543"/>
      <c r="I514" s="543"/>
      <c r="J514" s="543"/>
      <c r="K514" s="543"/>
      <c r="L514" s="543"/>
      <c r="M514" s="543"/>
      <c r="N514" s="543"/>
      <c r="O514" s="543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542"/>
      <c r="B515" s="567"/>
      <c r="C515" s="543"/>
      <c r="D515" s="543"/>
      <c r="E515" s="543"/>
      <c r="F515" s="543"/>
      <c r="G515" s="543"/>
      <c r="H515" s="543"/>
      <c r="I515" s="543"/>
      <c r="J515" s="543"/>
      <c r="K515" s="543"/>
      <c r="L515" s="543"/>
      <c r="M515" s="543"/>
      <c r="N515" s="543"/>
      <c r="O515" s="543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542"/>
      <c r="B516" s="567"/>
      <c r="C516" s="543"/>
      <c r="D516" s="543"/>
      <c r="E516" s="543"/>
      <c r="F516" s="543"/>
      <c r="G516" s="543"/>
      <c r="H516" s="543"/>
      <c r="I516" s="543"/>
      <c r="J516" s="543"/>
      <c r="K516" s="543"/>
      <c r="L516" s="543"/>
      <c r="M516" s="543"/>
      <c r="N516" s="543"/>
      <c r="O516" s="543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542"/>
      <c r="B517" s="567"/>
      <c r="C517" s="543"/>
      <c r="D517" s="543"/>
      <c r="E517" s="543"/>
      <c r="F517" s="543"/>
      <c r="G517" s="543"/>
      <c r="H517" s="543"/>
      <c r="I517" s="543"/>
      <c r="J517" s="543"/>
      <c r="K517" s="543"/>
      <c r="L517" s="543"/>
      <c r="M517" s="543"/>
      <c r="N517" s="543"/>
      <c r="O517" s="543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542"/>
      <c r="B518" s="567"/>
      <c r="C518" s="543"/>
      <c r="D518" s="543"/>
      <c r="E518" s="543"/>
      <c r="F518" s="543"/>
      <c r="G518" s="543"/>
      <c r="H518" s="543"/>
      <c r="I518" s="543"/>
      <c r="J518" s="543"/>
      <c r="K518" s="543"/>
      <c r="L518" s="543"/>
      <c r="M518" s="543"/>
      <c r="N518" s="543"/>
      <c r="O518" s="543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542"/>
      <c r="B519" s="567"/>
      <c r="C519" s="543"/>
      <c r="D519" s="543"/>
      <c r="E519" s="543"/>
      <c r="F519" s="543"/>
      <c r="G519" s="543"/>
      <c r="H519" s="543"/>
      <c r="I519" s="543"/>
      <c r="J519" s="543"/>
      <c r="K519" s="543"/>
      <c r="L519" s="543"/>
      <c r="M519" s="543"/>
      <c r="N519" s="543"/>
      <c r="O519" s="543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542"/>
      <c r="B520" s="567"/>
      <c r="C520" s="543"/>
      <c r="D520" s="543"/>
      <c r="E520" s="543"/>
      <c r="F520" s="543"/>
      <c r="G520" s="543"/>
      <c r="H520" s="543"/>
      <c r="I520" s="543"/>
      <c r="J520" s="543"/>
      <c r="K520" s="543"/>
      <c r="L520" s="543"/>
      <c r="M520" s="543"/>
      <c r="N520" s="543"/>
      <c r="O520" s="543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542"/>
      <c r="B521" s="567"/>
      <c r="C521" s="543"/>
      <c r="D521" s="543"/>
      <c r="E521" s="543"/>
      <c r="F521" s="543"/>
      <c r="G521" s="543"/>
      <c r="H521" s="543"/>
      <c r="I521" s="543"/>
      <c r="J521" s="543"/>
      <c r="K521" s="543"/>
      <c r="L521" s="543"/>
      <c r="M521" s="543"/>
      <c r="N521" s="543"/>
      <c r="O521" s="543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542"/>
      <c r="B522" s="567"/>
      <c r="C522" s="543"/>
      <c r="D522" s="543"/>
      <c r="E522" s="543"/>
      <c r="F522" s="543"/>
      <c r="G522" s="543"/>
      <c r="H522" s="543"/>
      <c r="I522" s="543"/>
      <c r="J522" s="543"/>
      <c r="K522" s="543"/>
      <c r="L522" s="543"/>
      <c r="M522" s="543"/>
      <c r="N522" s="543"/>
      <c r="O522" s="543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542"/>
      <c r="B523" s="567"/>
      <c r="C523" s="543"/>
      <c r="D523" s="543"/>
      <c r="E523" s="543"/>
      <c r="F523" s="543"/>
      <c r="G523" s="543"/>
      <c r="H523" s="543"/>
      <c r="I523" s="543"/>
      <c r="J523" s="543"/>
      <c r="K523" s="543"/>
      <c r="L523" s="543"/>
      <c r="M523" s="543"/>
      <c r="N523" s="543"/>
      <c r="O523" s="543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542"/>
      <c r="B524" s="567"/>
      <c r="C524" s="543"/>
      <c r="D524" s="543"/>
      <c r="E524" s="543"/>
      <c r="F524" s="543"/>
      <c r="G524" s="543"/>
      <c r="H524" s="543"/>
      <c r="I524" s="543"/>
      <c r="J524" s="543"/>
      <c r="K524" s="543"/>
      <c r="L524" s="543"/>
      <c r="M524" s="543"/>
      <c r="N524" s="543"/>
      <c r="O524" s="543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542"/>
      <c r="B525" s="567"/>
      <c r="C525" s="543"/>
      <c r="D525" s="543"/>
      <c r="E525" s="543"/>
      <c r="F525" s="543"/>
      <c r="G525" s="543"/>
      <c r="H525" s="543"/>
      <c r="I525" s="543"/>
      <c r="J525" s="543"/>
      <c r="K525" s="543"/>
      <c r="L525" s="543"/>
      <c r="M525" s="543"/>
      <c r="N525" s="543"/>
      <c r="O525" s="543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542"/>
      <c r="B526" s="567"/>
      <c r="C526" s="543"/>
      <c r="D526" s="543"/>
      <c r="E526" s="543"/>
      <c r="F526" s="543"/>
      <c r="G526" s="543"/>
      <c r="H526" s="543"/>
      <c r="I526" s="543"/>
      <c r="J526" s="543"/>
      <c r="K526" s="543"/>
      <c r="L526" s="543"/>
      <c r="M526" s="543"/>
      <c r="N526" s="543"/>
      <c r="O526" s="543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542"/>
      <c r="B527" s="567"/>
      <c r="C527" s="543"/>
      <c r="D527" s="543"/>
      <c r="E527" s="543"/>
      <c r="F527" s="543"/>
      <c r="G527" s="543"/>
      <c r="H527" s="543"/>
      <c r="I527" s="543"/>
      <c r="J527" s="543"/>
      <c r="K527" s="543"/>
      <c r="L527" s="543"/>
      <c r="M527" s="543"/>
      <c r="N527" s="543"/>
      <c r="O527" s="543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542"/>
      <c r="B528" s="567"/>
      <c r="C528" s="543"/>
      <c r="D528" s="543"/>
      <c r="E528" s="543"/>
      <c r="F528" s="543"/>
      <c r="G528" s="543"/>
      <c r="H528" s="543"/>
      <c r="I528" s="543"/>
      <c r="J528" s="543"/>
      <c r="K528" s="543"/>
      <c r="L528" s="543"/>
      <c r="M528" s="543"/>
      <c r="N528" s="543"/>
      <c r="O528" s="543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542"/>
      <c r="B529" s="567"/>
      <c r="C529" s="543"/>
      <c r="D529" s="543"/>
      <c r="E529" s="543"/>
      <c r="F529" s="543"/>
      <c r="G529" s="543"/>
      <c r="H529" s="543"/>
      <c r="I529" s="543"/>
      <c r="J529" s="543"/>
      <c r="K529" s="543"/>
      <c r="L529" s="543"/>
      <c r="M529" s="543"/>
      <c r="N529" s="543"/>
      <c r="O529" s="543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542"/>
      <c r="B530" s="567"/>
      <c r="C530" s="543"/>
      <c r="D530" s="543"/>
      <c r="E530" s="543"/>
      <c r="F530" s="543"/>
      <c r="G530" s="543"/>
      <c r="H530" s="543"/>
      <c r="I530" s="543"/>
      <c r="J530" s="543"/>
      <c r="K530" s="543"/>
      <c r="L530" s="543"/>
      <c r="M530" s="543"/>
      <c r="N530" s="543"/>
      <c r="O530" s="543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542"/>
      <c r="B531" s="567"/>
      <c r="C531" s="543"/>
      <c r="D531" s="543"/>
      <c r="E531" s="543"/>
      <c r="F531" s="543"/>
      <c r="G531" s="543"/>
      <c r="H531" s="543"/>
      <c r="I531" s="543"/>
      <c r="J531" s="543"/>
      <c r="K531" s="543"/>
      <c r="L531" s="543"/>
      <c r="M531" s="543"/>
      <c r="N531" s="543"/>
      <c r="O531" s="543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542"/>
      <c r="B532" s="567"/>
      <c r="C532" s="543"/>
      <c r="D532" s="543"/>
      <c r="E532" s="543"/>
      <c r="F532" s="543"/>
      <c r="G532" s="543"/>
      <c r="H532" s="543"/>
      <c r="I532" s="543"/>
      <c r="J532" s="543"/>
      <c r="K532" s="543"/>
      <c r="L532" s="543"/>
      <c r="M532" s="543"/>
      <c r="N532" s="543"/>
      <c r="O532" s="543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542"/>
      <c r="B533" s="567"/>
      <c r="C533" s="543"/>
      <c r="D533" s="543"/>
      <c r="E533" s="543"/>
      <c r="F533" s="543"/>
      <c r="G533" s="543"/>
      <c r="H533" s="543"/>
      <c r="I533" s="543"/>
      <c r="J533" s="543"/>
      <c r="K533" s="543"/>
      <c r="L533" s="543"/>
      <c r="M533" s="543"/>
      <c r="N533" s="543"/>
      <c r="O533" s="543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542"/>
      <c r="B534" s="567"/>
      <c r="C534" s="543"/>
      <c r="D534" s="543"/>
      <c r="E534" s="543"/>
      <c r="F534" s="543"/>
      <c r="G534" s="543"/>
      <c r="H534" s="543"/>
      <c r="I534" s="543"/>
      <c r="J534" s="543"/>
      <c r="K534" s="543"/>
      <c r="L534" s="543"/>
      <c r="M534" s="543"/>
      <c r="N534" s="543"/>
      <c r="O534" s="543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542"/>
      <c r="B535" s="567"/>
      <c r="C535" s="543"/>
      <c r="D535" s="543"/>
      <c r="E535" s="543"/>
      <c r="F535" s="543"/>
      <c r="G535" s="543"/>
      <c r="H535" s="543"/>
      <c r="I535" s="543"/>
      <c r="J535" s="543"/>
      <c r="K535" s="543"/>
      <c r="L535" s="543"/>
      <c r="M535" s="543"/>
      <c r="N535" s="543"/>
      <c r="O535" s="543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542"/>
      <c r="B536" s="567"/>
      <c r="C536" s="543"/>
      <c r="D536" s="543"/>
      <c r="E536" s="543"/>
      <c r="F536" s="543"/>
      <c r="G536" s="543"/>
      <c r="H536" s="543"/>
      <c r="I536" s="543"/>
      <c r="J536" s="543"/>
      <c r="K536" s="543"/>
      <c r="L536" s="543"/>
      <c r="M536" s="543"/>
      <c r="N536" s="543"/>
      <c r="O536" s="543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542"/>
      <c r="B537" s="567"/>
      <c r="C537" s="543"/>
      <c r="D537" s="543"/>
      <c r="E537" s="543"/>
      <c r="F537" s="543"/>
      <c r="G537" s="543"/>
      <c r="H537" s="543"/>
      <c r="I537" s="543"/>
      <c r="J537" s="543"/>
      <c r="K537" s="543"/>
      <c r="L537" s="543"/>
      <c r="M537" s="543"/>
      <c r="N537" s="543"/>
      <c r="O537" s="543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542"/>
      <c r="B538" s="567"/>
      <c r="C538" s="543"/>
      <c r="D538" s="543"/>
      <c r="E538" s="543"/>
      <c r="F538" s="543"/>
      <c r="G538" s="543"/>
      <c r="H538" s="543"/>
      <c r="I538" s="543"/>
      <c r="J538" s="543"/>
      <c r="K538" s="543"/>
      <c r="L538" s="543"/>
      <c r="M538" s="543"/>
      <c r="N538" s="543"/>
      <c r="O538" s="543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542"/>
      <c r="B539" s="567"/>
      <c r="C539" s="543"/>
      <c r="D539" s="543"/>
      <c r="E539" s="543"/>
      <c r="F539" s="543"/>
      <c r="G539" s="543"/>
      <c r="H539" s="543"/>
      <c r="I539" s="543"/>
      <c r="J539" s="543"/>
      <c r="K539" s="543"/>
      <c r="L539" s="543"/>
      <c r="M539" s="543"/>
      <c r="N539" s="543"/>
      <c r="O539" s="543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542"/>
      <c r="B540" s="567"/>
      <c r="C540" s="543"/>
      <c r="D540" s="543"/>
      <c r="E540" s="543"/>
      <c r="F540" s="543"/>
      <c r="G540" s="543"/>
      <c r="H540" s="543"/>
      <c r="I540" s="543"/>
      <c r="J540" s="543"/>
      <c r="K540" s="543"/>
      <c r="L540" s="543"/>
      <c r="M540" s="543"/>
      <c r="N540" s="543"/>
      <c r="O540" s="543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542"/>
      <c r="B541" s="567"/>
      <c r="C541" s="543"/>
      <c r="D541" s="543"/>
      <c r="E541" s="543"/>
      <c r="F541" s="543"/>
      <c r="G541" s="543"/>
      <c r="H541" s="543"/>
      <c r="I541" s="543"/>
      <c r="J541" s="543"/>
      <c r="K541" s="543"/>
      <c r="L541" s="543"/>
      <c r="M541" s="543"/>
      <c r="N541" s="543"/>
      <c r="O541" s="543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542"/>
      <c r="B542" s="567"/>
      <c r="C542" s="543"/>
      <c r="D542" s="543"/>
      <c r="E542" s="543"/>
      <c r="F542" s="543"/>
      <c r="G542" s="543"/>
      <c r="H542" s="543"/>
      <c r="I542" s="543"/>
      <c r="J542" s="543"/>
      <c r="K542" s="543"/>
      <c r="L542" s="543"/>
      <c r="M542" s="543"/>
      <c r="N542" s="543"/>
      <c r="O542" s="543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542"/>
      <c r="B543" s="567"/>
      <c r="C543" s="543"/>
      <c r="D543" s="543"/>
      <c r="E543" s="543"/>
      <c r="F543" s="543"/>
      <c r="G543" s="543"/>
      <c r="H543" s="543"/>
      <c r="I543" s="543"/>
      <c r="J543" s="543"/>
      <c r="K543" s="543"/>
      <c r="L543" s="543"/>
      <c r="M543" s="543"/>
      <c r="N543" s="543"/>
      <c r="O543" s="543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542"/>
      <c r="B544" s="567"/>
      <c r="C544" s="543"/>
      <c r="D544" s="543"/>
      <c r="E544" s="543"/>
      <c r="F544" s="543"/>
      <c r="G544" s="543"/>
      <c r="H544" s="543"/>
      <c r="I544" s="543"/>
      <c r="J544" s="543"/>
      <c r="K544" s="543"/>
      <c r="L544" s="543"/>
      <c r="M544" s="543"/>
      <c r="N544" s="543"/>
      <c r="O544" s="543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542"/>
      <c r="B545" s="567"/>
      <c r="C545" s="543"/>
      <c r="D545" s="543"/>
      <c r="E545" s="543"/>
      <c r="F545" s="543"/>
      <c r="G545" s="543"/>
      <c r="H545" s="543"/>
      <c r="I545" s="543"/>
      <c r="J545" s="543"/>
      <c r="K545" s="543"/>
      <c r="L545" s="543"/>
      <c r="M545" s="543"/>
      <c r="N545" s="543"/>
      <c r="O545" s="543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542"/>
      <c r="B546" s="567"/>
      <c r="C546" s="543"/>
      <c r="D546" s="543"/>
      <c r="E546" s="543"/>
      <c r="F546" s="543"/>
      <c r="G546" s="543"/>
      <c r="H546" s="543"/>
      <c r="I546" s="543"/>
      <c r="J546" s="543"/>
      <c r="K546" s="543"/>
      <c r="L546" s="543"/>
      <c r="M546" s="543"/>
      <c r="N546" s="543"/>
      <c r="O546" s="543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542"/>
      <c r="B547" s="567"/>
      <c r="C547" s="543"/>
      <c r="D547" s="543"/>
      <c r="E547" s="543"/>
      <c r="F547" s="543"/>
      <c r="G547" s="543"/>
      <c r="H547" s="543"/>
      <c r="I547" s="543"/>
      <c r="J547" s="543"/>
      <c r="K547" s="543"/>
      <c r="L547" s="543"/>
      <c r="M547" s="543"/>
      <c r="N547" s="543"/>
      <c r="O547" s="543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542"/>
      <c r="B548" s="567"/>
      <c r="C548" s="543"/>
      <c r="D548" s="543"/>
      <c r="E548" s="543"/>
      <c r="F548" s="543"/>
      <c r="G548" s="543"/>
      <c r="H548" s="543"/>
      <c r="I548" s="543"/>
      <c r="J548" s="543"/>
      <c r="K548" s="543"/>
      <c r="L548" s="543"/>
      <c r="M548" s="543"/>
      <c r="N548" s="543"/>
      <c r="O548" s="543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542"/>
      <c r="B549" s="567"/>
      <c r="C549" s="543"/>
      <c r="D549" s="543"/>
      <c r="E549" s="543"/>
      <c r="F549" s="543"/>
      <c r="G549" s="543"/>
      <c r="H549" s="543"/>
      <c r="I549" s="543"/>
      <c r="J549" s="543"/>
      <c r="K549" s="543"/>
      <c r="L549" s="543"/>
      <c r="M549" s="543"/>
      <c r="N549" s="543"/>
      <c r="O549" s="543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542"/>
      <c r="B550" s="567"/>
      <c r="C550" s="543"/>
      <c r="D550" s="543"/>
      <c r="E550" s="543"/>
      <c r="F550" s="543"/>
      <c r="G550" s="543"/>
      <c r="H550" s="543"/>
      <c r="I550" s="543"/>
      <c r="J550" s="543"/>
      <c r="K550" s="543"/>
      <c r="L550" s="543"/>
      <c r="M550" s="543"/>
      <c r="N550" s="543"/>
      <c r="O550" s="543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542"/>
      <c r="B551" s="567"/>
      <c r="C551" s="543"/>
      <c r="D551" s="543"/>
      <c r="E551" s="543"/>
      <c r="F551" s="543"/>
      <c r="G551" s="543"/>
      <c r="H551" s="543"/>
      <c r="I551" s="543"/>
      <c r="J551" s="543"/>
      <c r="K551" s="543"/>
      <c r="L551" s="543"/>
      <c r="M551" s="543"/>
      <c r="N551" s="543"/>
      <c r="O551" s="543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542"/>
      <c r="B552" s="567"/>
      <c r="C552" s="543"/>
      <c r="D552" s="543"/>
      <c r="E552" s="543"/>
      <c r="F552" s="543"/>
      <c r="G552" s="543"/>
      <c r="H552" s="543"/>
      <c r="I552" s="543"/>
      <c r="J552" s="543"/>
      <c r="K552" s="543"/>
      <c r="L552" s="543"/>
      <c r="M552" s="543"/>
      <c r="N552" s="543"/>
      <c r="O552" s="543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542"/>
      <c r="B553" s="567"/>
      <c r="C553" s="543"/>
      <c r="D553" s="543"/>
      <c r="E553" s="543"/>
      <c r="F553" s="543"/>
      <c r="G553" s="543"/>
      <c r="H553" s="543"/>
      <c r="I553" s="543"/>
      <c r="J553" s="543"/>
      <c r="K553" s="543"/>
      <c r="L553" s="543"/>
      <c r="M553" s="543"/>
      <c r="N553" s="543"/>
      <c r="O553" s="543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542"/>
      <c r="B554" s="567"/>
      <c r="C554" s="543"/>
      <c r="D554" s="543"/>
      <c r="E554" s="543"/>
      <c r="F554" s="543"/>
      <c r="G554" s="543"/>
      <c r="H554" s="543"/>
      <c r="I554" s="543"/>
      <c r="J554" s="543"/>
      <c r="K554" s="543"/>
      <c r="L554" s="543"/>
      <c r="M554" s="543"/>
      <c r="N554" s="543"/>
      <c r="O554" s="543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542"/>
      <c r="B555" s="567"/>
      <c r="C555" s="543"/>
      <c r="D555" s="543"/>
      <c r="E555" s="543"/>
      <c r="F555" s="543"/>
      <c r="G555" s="543"/>
      <c r="H555" s="543"/>
      <c r="I555" s="543"/>
      <c r="J555" s="543"/>
      <c r="K555" s="543"/>
      <c r="L555" s="543"/>
      <c r="M555" s="543"/>
      <c r="N555" s="543"/>
      <c r="O555" s="543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542"/>
      <c r="B556" s="567"/>
      <c r="C556" s="543"/>
      <c r="D556" s="543"/>
      <c r="E556" s="543"/>
      <c r="F556" s="543"/>
      <c r="G556" s="543"/>
      <c r="H556" s="543"/>
      <c r="I556" s="543"/>
      <c r="J556" s="543"/>
      <c r="K556" s="543"/>
      <c r="L556" s="543"/>
      <c r="M556" s="543"/>
      <c r="N556" s="543"/>
      <c r="O556" s="543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542"/>
      <c r="B557" s="567"/>
      <c r="C557" s="543"/>
      <c r="D557" s="543"/>
      <c r="E557" s="543"/>
      <c r="F557" s="543"/>
      <c r="G557" s="543"/>
      <c r="H557" s="543"/>
      <c r="I557" s="543"/>
      <c r="J557" s="543"/>
      <c r="K557" s="543"/>
      <c r="L557" s="543"/>
      <c r="M557" s="543"/>
      <c r="N557" s="543"/>
      <c r="O557" s="543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542"/>
      <c r="B558" s="567"/>
      <c r="C558" s="543"/>
      <c r="D558" s="543"/>
      <c r="E558" s="543"/>
      <c r="F558" s="543"/>
      <c r="G558" s="543"/>
      <c r="H558" s="543"/>
      <c r="I558" s="543"/>
      <c r="J558" s="543"/>
      <c r="K558" s="543"/>
      <c r="L558" s="543"/>
      <c r="M558" s="543"/>
      <c r="N558" s="543"/>
      <c r="O558" s="543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542"/>
      <c r="B559" s="567"/>
      <c r="C559" s="543"/>
      <c r="D559" s="543"/>
      <c r="E559" s="543"/>
      <c r="F559" s="543"/>
      <c r="G559" s="543"/>
      <c r="H559" s="543"/>
      <c r="I559" s="543"/>
      <c r="J559" s="543"/>
      <c r="K559" s="543"/>
      <c r="L559" s="543"/>
      <c r="M559" s="543"/>
      <c r="N559" s="543"/>
      <c r="O559" s="543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542"/>
      <c r="B560" s="567"/>
      <c r="C560" s="543"/>
      <c r="D560" s="543"/>
      <c r="E560" s="543"/>
      <c r="F560" s="543"/>
      <c r="G560" s="543"/>
      <c r="H560" s="543"/>
      <c r="I560" s="543"/>
      <c r="J560" s="543"/>
      <c r="K560" s="543"/>
      <c r="L560" s="543"/>
      <c r="M560" s="543"/>
      <c r="N560" s="543"/>
      <c r="O560" s="543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542"/>
      <c r="B561" s="567"/>
      <c r="C561" s="543"/>
      <c r="D561" s="543"/>
      <c r="E561" s="543"/>
      <c r="F561" s="543"/>
      <c r="G561" s="543"/>
      <c r="H561" s="543"/>
      <c r="I561" s="543"/>
      <c r="J561" s="543"/>
      <c r="K561" s="543"/>
      <c r="L561" s="543"/>
      <c r="M561" s="543"/>
      <c r="N561" s="543"/>
      <c r="O561" s="543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542"/>
      <c r="B562" s="567"/>
      <c r="C562" s="543"/>
      <c r="D562" s="543"/>
      <c r="E562" s="543"/>
      <c r="F562" s="543"/>
      <c r="G562" s="543"/>
      <c r="H562" s="543"/>
      <c r="I562" s="543"/>
      <c r="J562" s="543"/>
      <c r="K562" s="543"/>
      <c r="L562" s="543"/>
      <c r="M562" s="543"/>
      <c r="N562" s="543"/>
      <c r="O562" s="543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542"/>
      <c r="B563" s="567"/>
      <c r="C563" s="543"/>
      <c r="D563" s="543"/>
      <c r="E563" s="543"/>
      <c r="F563" s="543"/>
      <c r="G563" s="543"/>
      <c r="H563" s="543"/>
      <c r="I563" s="543"/>
      <c r="J563" s="543"/>
      <c r="K563" s="543"/>
      <c r="L563" s="543"/>
      <c r="M563" s="543"/>
      <c r="N563" s="543"/>
      <c r="O563" s="543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542"/>
      <c r="B564" s="567"/>
      <c r="C564" s="543"/>
      <c r="D564" s="543"/>
      <c r="E564" s="543"/>
      <c r="F564" s="543"/>
      <c r="G564" s="543"/>
      <c r="H564" s="543"/>
      <c r="I564" s="543"/>
      <c r="J564" s="543"/>
      <c r="K564" s="543"/>
      <c r="L564" s="543"/>
      <c r="M564" s="543"/>
      <c r="N564" s="543"/>
      <c r="O564" s="543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542"/>
      <c r="B565" s="567"/>
      <c r="C565" s="543"/>
      <c r="D565" s="543"/>
      <c r="E565" s="543"/>
      <c r="F565" s="543"/>
      <c r="G565" s="543"/>
      <c r="H565" s="543"/>
      <c r="I565" s="543"/>
      <c r="J565" s="543"/>
      <c r="K565" s="543"/>
      <c r="L565" s="543"/>
      <c r="M565" s="543"/>
      <c r="N565" s="543"/>
      <c r="O565" s="543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542"/>
      <c r="B566" s="567"/>
      <c r="C566" s="543"/>
      <c r="D566" s="543"/>
      <c r="E566" s="543"/>
      <c r="F566" s="543"/>
      <c r="G566" s="543"/>
      <c r="H566" s="543"/>
      <c r="I566" s="543"/>
      <c r="J566" s="543"/>
      <c r="K566" s="543"/>
      <c r="L566" s="543"/>
      <c r="M566" s="543"/>
      <c r="N566" s="543"/>
      <c r="O566" s="543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542"/>
      <c r="B567" s="567"/>
      <c r="C567" s="543"/>
      <c r="D567" s="543"/>
      <c r="E567" s="543"/>
      <c r="F567" s="543"/>
      <c r="G567" s="543"/>
      <c r="H567" s="543"/>
      <c r="I567" s="543"/>
      <c r="J567" s="543"/>
      <c r="K567" s="543"/>
      <c r="L567" s="543"/>
      <c r="M567" s="543"/>
      <c r="N567" s="543"/>
      <c r="O567" s="543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542"/>
      <c r="B568" s="567"/>
      <c r="C568" s="543"/>
      <c r="D568" s="543"/>
      <c r="E568" s="543"/>
      <c r="F568" s="543"/>
      <c r="G568" s="543"/>
      <c r="H568" s="543"/>
      <c r="I568" s="543"/>
      <c r="J568" s="543"/>
      <c r="K568" s="543"/>
      <c r="L568" s="543"/>
      <c r="M568" s="543"/>
      <c r="N568" s="543"/>
      <c r="O568" s="543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542"/>
      <c r="B569" s="567"/>
      <c r="C569" s="543"/>
      <c r="D569" s="543"/>
      <c r="E569" s="543"/>
      <c r="F569" s="543"/>
      <c r="G569" s="543"/>
      <c r="H569" s="543"/>
      <c r="I569" s="543"/>
      <c r="J569" s="543"/>
      <c r="K569" s="543"/>
      <c r="L569" s="543"/>
      <c r="M569" s="543"/>
      <c r="N569" s="543"/>
      <c r="O569" s="543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542"/>
      <c r="B570" s="567"/>
      <c r="C570" s="543"/>
      <c r="D570" s="543"/>
      <c r="E570" s="543"/>
      <c r="F570" s="543"/>
      <c r="G570" s="543"/>
      <c r="H570" s="543"/>
      <c r="I570" s="543"/>
      <c r="J570" s="543"/>
      <c r="K570" s="543"/>
      <c r="L570" s="543"/>
      <c r="M570" s="543"/>
      <c r="N570" s="543"/>
      <c r="O570" s="543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542"/>
      <c r="B571" s="567"/>
      <c r="C571" s="543"/>
      <c r="D571" s="543"/>
      <c r="E571" s="543"/>
      <c r="F571" s="543"/>
      <c r="G571" s="543"/>
      <c r="H571" s="543"/>
      <c r="I571" s="543"/>
      <c r="J571" s="543"/>
      <c r="K571" s="543"/>
      <c r="L571" s="543"/>
      <c r="M571" s="543"/>
      <c r="N571" s="543"/>
      <c r="O571" s="543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542"/>
      <c r="B572" s="567"/>
      <c r="C572" s="543"/>
      <c r="D572" s="543"/>
      <c r="E572" s="543"/>
      <c r="F572" s="543"/>
      <c r="G572" s="543"/>
      <c r="H572" s="543"/>
      <c r="I572" s="543"/>
      <c r="J572" s="543"/>
      <c r="K572" s="543"/>
      <c r="L572" s="543"/>
      <c r="M572" s="543"/>
      <c r="N572" s="543"/>
      <c r="O572" s="543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542"/>
      <c r="B573" s="567"/>
      <c r="C573" s="543"/>
      <c r="D573" s="543"/>
      <c r="E573" s="543"/>
      <c r="F573" s="543"/>
      <c r="G573" s="543"/>
      <c r="H573" s="543"/>
      <c r="I573" s="543"/>
      <c r="J573" s="543"/>
      <c r="K573" s="543"/>
      <c r="L573" s="543"/>
      <c r="M573" s="543"/>
      <c r="N573" s="543"/>
      <c r="O573" s="543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542"/>
      <c r="B574" s="567"/>
      <c r="C574" s="543"/>
      <c r="D574" s="543"/>
      <c r="E574" s="543"/>
      <c r="F574" s="543"/>
      <c r="G574" s="543"/>
      <c r="H574" s="543"/>
      <c r="I574" s="543"/>
      <c r="J574" s="543"/>
      <c r="K574" s="543"/>
      <c r="L574" s="543"/>
      <c r="M574" s="543"/>
      <c r="N574" s="543"/>
      <c r="O574" s="543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542"/>
      <c r="B575" s="567"/>
      <c r="C575" s="543"/>
      <c r="D575" s="543"/>
      <c r="E575" s="543"/>
      <c r="F575" s="543"/>
      <c r="G575" s="543"/>
      <c r="H575" s="543"/>
      <c r="I575" s="543"/>
      <c r="J575" s="543"/>
      <c r="K575" s="543"/>
      <c r="L575" s="543"/>
      <c r="M575" s="543"/>
      <c r="N575" s="543"/>
      <c r="O575" s="543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542"/>
      <c r="B576" s="567"/>
      <c r="C576" s="543"/>
      <c r="D576" s="543"/>
      <c r="E576" s="543"/>
      <c r="F576" s="543"/>
      <c r="G576" s="543"/>
      <c r="H576" s="543"/>
      <c r="I576" s="543"/>
      <c r="J576" s="543"/>
      <c r="K576" s="543"/>
      <c r="L576" s="543"/>
      <c r="M576" s="543"/>
      <c r="N576" s="543"/>
      <c r="O576" s="543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542"/>
      <c r="B577" s="567"/>
      <c r="C577" s="543"/>
      <c r="D577" s="543"/>
      <c r="E577" s="543"/>
      <c r="F577" s="543"/>
      <c r="G577" s="543"/>
      <c r="H577" s="543"/>
      <c r="I577" s="543"/>
      <c r="J577" s="543"/>
      <c r="K577" s="543"/>
      <c r="L577" s="543"/>
      <c r="M577" s="543"/>
      <c r="N577" s="543"/>
      <c r="O577" s="543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542"/>
      <c r="B578" s="567"/>
      <c r="C578" s="543"/>
      <c r="D578" s="543"/>
      <c r="E578" s="543"/>
      <c r="F578" s="543"/>
      <c r="G578" s="543"/>
      <c r="H578" s="543"/>
      <c r="I578" s="543"/>
      <c r="J578" s="543"/>
      <c r="K578" s="543"/>
      <c r="L578" s="543"/>
      <c r="M578" s="543"/>
      <c r="N578" s="543"/>
      <c r="O578" s="543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542"/>
      <c r="B579" s="567"/>
      <c r="C579" s="543"/>
      <c r="D579" s="543"/>
      <c r="E579" s="543"/>
      <c r="F579" s="543"/>
      <c r="G579" s="543"/>
      <c r="H579" s="543"/>
      <c r="I579" s="543"/>
      <c r="J579" s="543"/>
      <c r="K579" s="543"/>
      <c r="L579" s="543"/>
      <c r="M579" s="543"/>
      <c r="N579" s="543"/>
      <c r="O579" s="543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542"/>
      <c r="B580" s="567"/>
      <c r="C580" s="543"/>
      <c r="D580" s="543"/>
      <c r="E580" s="543"/>
      <c r="F580" s="543"/>
      <c r="G580" s="543"/>
      <c r="H580" s="543"/>
      <c r="I580" s="543"/>
      <c r="J580" s="543"/>
      <c r="K580" s="543"/>
      <c r="L580" s="543"/>
      <c r="M580" s="543"/>
      <c r="N580" s="543"/>
      <c r="O580" s="543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542"/>
      <c r="B581" s="567"/>
      <c r="C581" s="543"/>
      <c r="D581" s="543"/>
      <c r="E581" s="543"/>
      <c r="F581" s="543"/>
      <c r="G581" s="543"/>
      <c r="H581" s="543"/>
      <c r="I581" s="543"/>
      <c r="J581" s="543"/>
      <c r="K581" s="543"/>
      <c r="L581" s="543"/>
      <c r="M581" s="543"/>
      <c r="N581" s="543"/>
      <c r="O581" s="543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542"/>
      <c r="B582" s="567"/>
      <c r="C582" s="543"/>
      <c r="D582" s="543"/>
      <c r="E582" s="543"/>
      <c r="F582" s="543"/>
      <c r="G582" s="543"/>
      <c r="H582" s="543"/>
      <c r="I582" s="543"/>
      <c r="J582" s="543"/>
      <c r="K582" s="543"/>
      <c r="L582" s="543"/>
      <c r="M582" s="543"/>
      <c r="N582" s="543"/>
      <c r="O582" s="543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542"/>
      <c r="B583" s="567"/>
      <c r="C583" s="543"/>
      <c r="D583" s="543"/>
      <c r="E583" s="543"/>
      <c r="F583" s="543"/>
      <c r="G583" s="543"/>
      <c r="H583" s="543"/>
      <c r="I583" s="543"/>
      <c r="J583" s="543"/>
      <c r="K583" s="543"/>
      <c r="L583" s="543"/>
      <c r="M583" s="543"/>
      <c r="N583" s="543"/>
      <c r="O583" s="543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542"/>
      <c r="B584" s="567"/>
      <c r="C584" s="543"/>
      <c r="D584" s="543"/>
      <c r="E584" s="543"/>
      <c r="F584" s="543"/>
      <c r="G584" s="543"/>
      <c r="H584" s="543"/>
      <c r="I584" s="543"/>
      <c r="J584" s="543"/>
      <c r="K584" s="543"/>
      <c r="L584" s="543"/>
      <c r="M584" s="543"/>
      <c r="N584" s="543"/>
      <c r="O584" s="543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542"/>
      <c r="B585" s="567"/>
      <c r="C585" s="543"/>
      <c r="D585" s="543"/>
      <c r="E585" s="543"/>
      <c r="F585" s="543"/>
      <c r="G585" s="543"/>
      <c r="H585" s="543"/>
      <c r="I585" s="543"/>
      <c r="J585" s="543"/>
      <c r="K585" s="543"/>
      <c r="L585" s="543"/>
      <c r="M585" s="543"/>
      <c r="N585" s="543"/>
      <c r="O585" s="543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542"/>
      <c r="B586" s="567"/>
      <c r="C586" s="543"/>
      <c r="D586" s="543"/>
      <c r="E586" s="543"/>
      <c r="F586" s="543"/>
      <c r="G586" s="543"/>
      <c r="H586" s="543"/>
      <c r="I586" s="543"/>
      <c r="J586" s="543"/>
      <c r="K586" s="543"/>
      <c r="L586" s="543"/>
      <c r="M586" s="543"/>
      <c r="N586" s="543"/>
      <c r="O586" s="543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542"/>
      <c r="B587" s="567"/>
      <c r="C587" s="543"/>
      <c r="D587" s="543"/>
      <c r="E587" s="543"/>
      <c r="F587" s="543"/>
      <c r="G587" s="543"/>
      <c r="H587" s="543"/>
      <c r="I587" s="543"/>
      <c r="J587" s="543"/>
      <c r="K587" s="543"/>
      <c r="L587" s="543"/>
      <c r="M587" s="543"/>
      <c r="N587" s="543"/>
      <c r="O587" s="543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542"/>
      <c r="B588" s="567"/>
      <c r="C588" s="543"/>
      <c r="D588" s="543"/>
      <c r="E588" s="543"/>
      <c r="F588" s="543"/>
      <c r="G588" s="543"/>
      <c r="H588" s="543"/>
      <c r="I588" s="543"/>
      <c r="J588" s="543"/>
      <c r="K588" s="543"/>
      <c r="L588" s="543"/>
      <c r="M588" s="543"/>
      <c r="N588" s="543"/>
      <c r="O588" s="543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542"/>
      <c r="B589" s="567"/>
      <c r="C589" s="543"/>
      <c r="D589" s="543"/>
      <c r="E589" s="543"/>
      <c r="F589" s="543"/>
      <c r="G589" s="543"/>
      <c r="H589" s="543"/>
      <c r="I589" s="543"/>
      <c r="J589" s="543"/>
      <c r="K589" s="543"/>
      <c r="L589" s="543"/>
      <c r="M589" s="543"/>
      <c r="N589" s="543"/>
      <c r="O589" s="543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542"/>
      <c r="B590" s="567"/>
      <c r="C590" s="543"/>
      <c r="D590" s="543"/>
      <c r="E590" s="543"/>
      <c r="F590" s="543"/>
      <c r="G590" s="543"/>
      <c r="H590" s="543"/>
      <c r="I590" s="543"/>
      <c r="J590" s="543"/>
      <c r="K590" s="543"/>
      <c r="L590" s="543"/>
      <c r="M590" s="543"/>
      <c r="N590" s="543"/>
      <c r="O590" s="543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542"/>
      <c r="B591" s="567"/>
      <c r="C591" s="543"/>
      <c r="D591" s="543"/>
      <c r="E591" s="543"/>
      <c r="F591" s="543"/>
      <c r="G591" s="543"/>
      <c r="H591" s="543"/>
      <c r="I591" s="543"/>
      <c r="J591" s="543"/>
      <c r="K591" s="543"/>
      <c r="L591" s="543"/>
      <c r="M591" s="543"/>
      <c r="N591" s="543"/>
      <c r="O591" s="543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542"/>
      <c r="B592" s="567"/>
      <c r="C592" s="543"/>
      <c r="D592" s="543"/>
      <c r="E592" s="543"/>
      <c r="F592" s="543"/>
      <c r="G592" s="543"/>
      <c r="H592" s="543"/>
      <c r="I592" s="543"/>
      <c r="J592" s="543"/>
      <c r="K592" s="543"/>
      <c r="L592" s="543"/>
      <c r="M592" s="543"/>
      <c r="N592" s="543"/>
      <c r="O592" s="543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542"/>
      <c r="B593" s="567"/>
      <c r="C593" s="543"/>
      <c r="D593" s="543"/>
      <c r="E593" s="543"/>
      <c r="F593" s="543"/>
      <c r="G593" s="543"/>
      <c r="H593" s="543"/>
      <c r="I593" s="543"/>
      <c r="J593" s="543"/>
      <c r="K593" s="543"/>
      <c r="L593" s="543"/>
      <c r="M593" s="543"/>
      <c r="N593" s="543"/>
      <c r="O593" s="543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542"/>
      <c r="B594" s="567"/>
      <c r="C594" s="543"/>
      <c r="D594" s="543"/>
      <c r="E594" s="543"/>
      <c r="F594" s="543"/>
      <c r="G594" s="543"/>
      <c r="H594" s="543"/>
      <c r="I594" s="543"/>
      <c r="J594" s="543"/>
      <c r="K594" s="543"/>
      <c r="L594" s="543"/>
      <c r="M594" s="543"/>
      <c r="N594" s="543"/>
      <c r="O594" s="543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542"/>
      <c r="B595" s="567"/>
      <c r="C595" s="543"/>
      <c r="D595" s="543"/>
      <c r="E595" s="543"/>
      <c r="F595" s="543"/>
      <c r="G595" s="543"/>
      <c r="H595" s="543"/>
      <c r="I595" s="543"/>
      <c r="J595" s="543"/>
      <c r="K595" s="543"/>
      <c r="L595" s="543"/>
      <c r="M595" s="543"/>
      <c r="N595" s="543"/>
      <c r="O595" s="543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542"/>
      <c r="B596" s="567"/>
      <c r="C596" s="543"/>
      <c r="D596" s="543"/>
      <c r="E596" s="543"/>
      <c r="F596" s="543"/>
      <c r="G596" s="543"/>
      <c r="H596" s="543"/>
      <c r="I596" s="543"/>
      <c r="J596" s="543"/>
      <c r="K596" s="543"/>
      <c r="L596" s="543"/>
      <c r="M596" s="543"/>
      <c r="N596" s="543"/>
      <c r="O596" s="543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542"/>
      <c r="B597" s="567"/>
      <c r="C597" s="543"/>
      <c r="D597" s="543"/>
      <c r="E597" s="543"/>
      <c r="F597" s="543"/>
      <c r="G597" s="543"/>
      <c r="H597" s="543"/>
      <c r="I597" s="543"/>
      <c r="J597" s="543"/>
      <c r="K597" s="543"/>
      <c r="L597" s="543"/>
      <c r="M597" s="543"/>
      <c r="N597" s="543"/>
      <c r="O597" s="543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542"/>
      <c r="B598" s="567"/>
      <c r="C598" s="543"/>
      <c r="D598" s="543"/>
      <c r="E598" s="543"/>
      <c r="F598" s="543"/>
      <c r="G598" s="543"/>
      <c r="H598" s="543"/>
      <c r="I598" s="543"/>
      <c r="J598" s="543"/>
      <c r="K598" s="543"/>
      <c r="L598" s="543"/>
      <c r="M598" s="543"/>
      <c r="N598" s="543"/>
      <c r="O598" s="543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542"/>
      <c r="B599" s="567"/>
      <c r="C599" s="543"/>
      <c r="D599" s="543"/>
      <c r="E599" s="543"/>
      <c r="F599" s="543"/>
      <c r="G599" s="543"/>
      <c r="H599" s="543"/>
      <c r="I599" s="543"/>
      <c r="J599" s="543"/>
      <c r="K599" s="543"/>
      <c r="L599" s="543"/>
      <c r="M599" s="543"/>
      <c r="N599" s="543"/>
      <c r="O599" s="543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542"/>
      <c r="B600" s="567"/>
      <c r="C600" s="543"/>
      <c r="D600" s="543"/>
      <c r="E600" s="543"/>
      <c r="F600" s="543"/>
      <c r="G600" s="543"/>
      <c r="H600" s="543"/>
      <c r="I600" s="543"/>
      <c r="J600" s="543"/>
      <c r="K600" s="543"/>
      <c r="L600" s="543"/>
      <c r="M600" s="543"/>
      <c r="N600" s="543"/>
      <c r="O600" s="543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542"/>
      <c r="B601" s="567"/>
      <c r="C601" s="543"/>
      <c r="D601" s="543"/>
      <c r="E601" s="543"/>
      <c r="F601" s="543"/>
      <c r="G601" s="543"/>
      <c r="H601" s="543"/>
      <c r="I601" s="543"/>
      <c r="J601" s="543"/>
      <c r="K601" s="543"/>
      <c r="L601" s="543"/>
      <c r="M601" s="543"/>
      <c r="N601" s="543"/>
      <c r="O601" s="543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542"/>
      <c r="B602" s="567"/>
      <c r="C602" s="543"/>
      <c r="D602" s="543"/>
      <c r="E602" s="543"/>
      <c r="F602" s="543"/>
      <c r="G602" s="543"/>
      <c r="H602" s="543"/>
      <c r="I602" s="543"/>
      <c r="J602" s="543"/>
      <c r="K602" s="543"/>
      <c r="L602" s="543"/>
      <c r="M602" s="543"/>
      <c r="N602" s="543"/>
      <c r="O602" s="543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542"/>
      <c r="B603" s="567"/>
      <c r="C603" s="543"/>
      <c r="D603" s="543"/>
      <c r="E603" s="543"/>
      <c r="F603" s="543"/>
      <c r="G603" s="543"/>
      <c r="H603" s="543"/>
      <c r="I603" s="543"/>
      <c r="J603" s="543"/>
      <c r="K603" s="543"/>
      <c r="L603" s="543"/>
      <c r="M603" s="543"/>
      <c r="N603" s="543"/>
      <c r="O603" s="543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542"/>
      <c r="B604" s="567"/>
      <c r="C604" s="543"/>
      <c r="D604" s="543"/>
      <c r="E604" s="543"/>
      <c r="F604" s="543"/>
      <c r="G604" s="543"/>
      <c r="H604" s="543"/>
      <c r="I604" s="543"/>
      <c r="J604" s="543"/>
      <c r="K604" s="543"/>
      <c r="L604" s="543"/>
      <c r="M604" s="543"/>
      <c r="N604" s="543"/>
      <c r="O604" s="543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542"/>
      <c r="B605" s="567"/>
      <c r="C605" s="543"/>
      <c r="D605" s="543"/>
      <c r="E605" s="543"/>
      <c r="F605" s="543"/>
      <c r="G605" s="543"/>
      <c r="H605" s="543"/>
      <c r="I605" s="543"/>
      <c r="J605" s="543"/>
      <c r="K605" s="543"/>
      <c r="L605" s="543"/>
      <c r="M605" s="543"/>
      <c r="N605" s="543"/>
      <c r="O605" s="543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542"/>
      <c r="B606" s="567"/>
      <c r="C606" s="543"/>
      <c r="D606" s="543"/>
      <c r="E606" s="543"/>
      <c r="F606" s="543"/>
      <c r="G606" s="543"/>
      <c r="H606" s="543"/>
      <c r="I606" s="543"/>
      <c r="J606" s="543"/>
      <c r="K606" s="543"/>
      <c r="L606" s="543"/>
      <c r="M606" s="543"/>
      <c r="N606" s="543"/>
      <c r="O606" s="543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542"/>
      <c r="B607" s="567"/>
      <c r="C607" s="543"/>
      <c r="D607" s="543"/>
      <c r="E607" s="543"/>
      <c r="F607" s="543"/>
      <c r="G607" s="543"/>
      <c r="H607" s="543"/>
      <c r="I607" s="543"/>
      <c r="J607" s="543"/>
      <c r="K607" s="543"/>
      <c r="L607" s="543"/>
      <c r="M607" s="543"/>
      <c r="N607" s="543"/>
      <c r="O607" s="543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542"/>
      <c r="B608" s="567"/>
      <c r="C608" s="543"/>
      <c r="D608" s="543"/>
      <c r="E608" s="543"/>
      <c r="F608" s="543"/>
      <c r="G608" s="543"/>
      <c r="H608" s="543"/>
      <c r="I608" s="543"/>
      <c r="J608" s="543"/>
      <c r="K608" s="543"/>
      <c r="L608" s="543"/>
      <c r="M608" s="543"/>
      <c r="N608" s="543"/>
      <c r="O608" s="543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542"/>
      <c r="B609" s="567"/>
      <c r="C609" s="543"/>
      <c r="D609" s="543"/>
      <c r="E609" s="543"/>
      <c r="F609" s="543"/>
      <c r="G609" s="543"/>
      <c r="H609" s="543"/>
      <c r="I609" s="543"/>
      <c r="J609" s="543"/>
      <c r="K609" s="543"/>
      <c r="L609" s="543"/>
      <c r="M609" s="543"/>
      <c r="N609" s="543"/>
      <c r="O609" s="543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542"/>
      <c r="B610" s="567"/>
      <c r="C610" s="543"/>
      <c r="D610" s="543"/>
      <c r="E610" s="543"/>
      <c r="F610" s="543"/>
      <c r="G610" s="543"/>
      <c r="H610" s="543"/>
      <c r="I610" s="543"/>
      <c r="J610" s="543"/>
      <c r="K610" s="543"/>
      <c r="L610" s="543"/>
      <c r="M610" s="543"/>
      <c r="N610" s="543"/>
      <c r="O610" s="543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542"/>
      <c r="B611" s="567"/>
      <c r="C611" s="543"/>
      <c r="D611" s="543"/>
      <c r="E611" s="543"/>
      <c r="F611" s="543"/>
      <c r="G611" s="543"/>
      <c r="H611" s="543"/>
      <c r="I611" s="543"/>
      <c r="J611" s="543"/>
      <c r="K611" s="543"/>
      <c r="L611" s="543"/>
      <c r="M611" s="543"/>
      <c r="N611" s="543"/>
      <c r="O611" s="543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542"/>
      <c r="B612" s="567"/>
      <c r="C612" s="543"/>
      <c r="D612" s="543"/>
      <c r="E612" s="543"/>
      <c r="F612" s="543"/>
      <c r="G612" s="543"/>
      <c r="H612" s="543"/>
      <c r="I612" s="543"/>
      <c r="J612" s="543"/>
      <c r="K612" s="543"/>
      <c r="L612" s="543"/>
      <c r="M612" s="543"/>
      <c r="N612" s="543"/>
      <c r="O612" s="543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542"/>
      <c r="B613" s="567"/>
      <c r="C613" s="543"/>
      <c r="D613" s="543"/>
      <c r="E613" s="543"/>
      <c r="F613" s="543"/>
      <c r="G613" s="543"/>
      <c r="H613" s="543"/>
      <c r="I613" s="543"/>
      <c r="J613" s="543"/>
      <c r="K613" s="543"/>
      <c r="L613" s="543"/>
      <c r="M613" s="543"/>
      <c r="N613" s="543"/>
      <c r="O613" s="543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542"/>
      <c r="B614" s="567"/>
      <c r="C614" s="543"/>
      <c r="D614" s="543"/>
      <c r="E614" s="543"/>
      <c r="F614" s="543"/>
      <c r="G614" s="543"/>
      <c r="H614" s="543"/>
      <c r="I614" s="543"/>
      <c r="J614" s="543"/>
      <c r="K614" s="543"/>
      <c r="L614" s="543"/>
      <c r="M614" s="543"/>
      <c r="N614" s="543"/>
      <c r="O614" s="543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542"/>
      <c r="B615" s="567"/>
      <c r="C615" s="543"/>
      <c r="D615" s="543"/>
      <c r="E615" s="543"/>
      <c r="F615" s="543"/>
      <c r="G615" s="543"/>
      <c r="H615" s="543"/>
      <c r="I615" s="543"/>
      <c r="J615" s="543"/>
      <c r="K615" s="543"/>
      <c r="L615" s="543"/>
      <c r="M615" s="543"/>
      <c r="N615" s="543"/>
      <c r="O615" s="543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542"/>
      <c r="B616" s="567"/>
      <c r="C616" s="543"/>
      <c r="D616" s="543"/>
      <c r="E616" s="543"/>
      <c r="F616" s="543"/>
      <c r="G616" s="543"/>
      <c r="H616" s="543"/>
      <c r="I616" s="543"/>
      <c r="J616" s="543"/>
      <c r="K616" s="543"/>
      <c r="L616" s="543"/>
      <c r="M616" s="543"/>
      <c r="N616" s="543"/>
      <c r="O616" s="543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542"/>
      <c r="B617" s="567"/>
      <c r="C617" s="543"/>
      <c r="D617" s="543"/>
      <c r="E617" s="543"/>
      <c r="F617" s="543"/>
      <c r="G617" s="543"/>
      <c r="H617" s="543"/>
      <c r="I617" s="543"/>
      <c r="J617" s="543"/>
      <c r="K617" s="543"/>
      <c r="L617" s="543"/>
      <c r="M617" s="543"/>
      <c r="N617" s="543"/>
      <c r="O617" s="543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542"/>
      <c r="B618" s="567"/>
      <c r="C618" s="543"/>
      <c r="D618" s="543"/>
      <c r="E618" s="543"/>
      <c r="F618" s="543"/>
      <c r="G618" s="543"/>
      <c r="H618" s="543"/>
      <c r="I618" s="543"/>
      <c r="J618" s="543"/>
      <c r="K618" s="543"/>
      <c r="L618" s="543"/>
      <c r="M618" s="543"/>
      <c r="N618" s="543"/>
      <c r="O618" s="543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542"/>
      <c r="B619" s="567"/>
      <c r="C619" s="543"/>
      <c r="D619" s="543"/>
      <c r="E619" s="543"/>
      <c r="F619" s="543"/>
      <c r="G619" s="543"/>
      <c r="H619" s="543"/>
      <c r="I619" s="543"/>
      <c r="J619" s="543"/>
      <c r="K619" s="543"/>
      <c r="L619" s="543"/>
      <c r="M619" s="543"/>
      <c r="N619" s="543"/>
      <c r="O619" s="543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542"/>
      <c r="B620" s="567"/>
      <c r="C620" s="543"/>
      <c r="D620" s="543"/>
      <c r="E620" s="543"/>
      <c r="F620" s="543"/>
      <c r="G620" s="543"/>
      <c r="H620" s="543"/>
      <c r="I620" s="543"/>
      <c r="J620" s="543"/>
      <c r="K620" s="543"/>
      <c r="L620" s="543"/>
      <c r="M620" s="543"/>
      <c r="N620" s="543"/>
      <c r="O620" s="543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542"/>
      <c r="B621" s="567"/>
      <c r="C621" s="543"/>
      <c r="D621" s="543"/>
      <c r="E621" s="543"/>
      <c r="F621" s="543"/>
      <c r="G621" s="543"/>
      <c r="H621" s="543"/>
      <c r="I621" s="543"/>
      <c r="J621" s="543"/>
      <c r="K621" s="543"/>
      <c r="L621" s="543"/>
      <c r="M621" s="543"/>
      <c r="N621" s="543"/>
      <c r="O621" s="543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542"/>
      <c r="B622" s="567"/>
      <c r="C622" s="543"/>
      <c r="D622" s="543"/>
      <c r="E622" s="543"/>
      <c r="F622" s="543"/>
      <c r="G622" s="543"/>
      <c r="H622" s="543"/>
      <c r="I622" s="543"/>
      <c r="J622" s="543"/>
      <c r="K622" s="543"/>
      <c r="L622" s="543"/>
      <c r="M622" s="543"/>
      <c r="N622" s="543"/>
      <c r="O622" s="543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542"/>
      <c r="B623" s="567"/>
      <c r="C623" s="543"/>
      <c r="D623" s="543"/>
      <c r="E623" s="543"/>
      <c r="F623" s="543"/>
      <c r="G623" s="543"/>
      <c r="H623" s="543"/>
      <c r="I623" s="543"/>
      <c r="J623" s="543"/>
      <c r="K623" s="543"/>
      <c r="L623" s="543"/>
      <c r="M623" s="543"/>
      <c r="N623" s="543"/>
      <c r="O623" s="543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542"/>
      <c r="B624" s="567"/>
      <c r="C624" s="543"/>
      <c r="D624" s="543"/>
      <c r="E624" s="543"/>
      <c r="F624" s="543"/>
      <c r="G624" s="543"/>
      <c r="H624" s="543"/>
      <c r="I624" s="543"/>
      <c r="J624" s="543"/>
      <c r="K624" s="543"/>
      <c r="L624" s="543"/>
      <c r="M624" s="543"/>
      <c r="N624" s="543"/>
      <c r="O624" s="543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542"/>
      <c r="B625" s="567"/>
      <c r="C625" s="543"/>
      <c r="D625" s="543"/>
      <c r="E625" s="543"/>
      <c r="F625" s="543"/>
      <c r="G625" s="543"/>
      <c r="H625" s="543"/>
      <c r="I625" s="543"/>
      <c r="J625" s="543"/>
      <c r="K625" s="543"/>
      <c r="L625" s="543"/>
      <c r="M625" s="543"/>
      <c r="N625" s="543"/>
      <c r="O625" s="543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542"/>
      <c r="B626" s="567"/>
      <c r="C626" s="543"/>
      <c r="D626" s="543"/>
      <c r="E626" s="543"/>
      <c r="F626" s="543"/>
      <c r="G626" s="543"/>
      <c r="H626" s="543"/>
      <c r="I626" s="543"/>
      <c r="J626" s="543"/>
      <c r="K626" s="543"/>
      <c r="L626" s="543"/>
      <c r="M626" s="543"/>
      <c r="N626" s="543"/>
      <c r="O626" s="543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542"/>
      <c r="B627" s="567"/>
      <c r="C627" s="543"/>
      <c r="D627" s="543"/>
      <c r="E627" s="543"/>
      <c r="F627" s="543"/>
      <c r="G627" s="543"/>
      <c r="H627" s="543"/>
      <c r="I627" s="543"/>
      <c r="J627" s="543"/>
      <c r="K627" s="543"/>
      <c r="L627" s="543"/>
      <c r="M627" s="543"/>
      <c r="N627" s="543"/>
      <c r="O627" s="543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542"/>
      <c r="B628" s="567"/>
      <c r="C628" s="543"/>
      <c r="D628" s="543"/>
      <c r="E628" s="543"/>
      <c r="F628" s="543"/>
      <c r="G628" s="543"/>
      <c r="H628" s="543"/>
      <c r="I628" s="543"/>
      <c r="J628" s="543"/>
      <c r="K628" s="543"/>
      <c r="L628" s="543"/>
      <c r="M628" s="543"/>
      <c r="N628" s="543"/>
      <c r="O628" s="543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542"/>
      <c r="B629" s="567"/>
      <c r="C629" s="543"/>
      <c r="D629" s="543"/>
      <c r="E629" s="543"/>
      <c r="F629" s="543"/>
      <c r="G629" s="543"/>
      <c r="H629" s="543"/>
      <c r="I629" s="543"/>
      <c r="J629" s="543"/>
      <c r="K629" s="543"/>
      <c r="L629" s="543"/>
      <c r="M629" s="543"/>
      <c r="N629" s="543"/>
      <c r="O629" s="543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542"/>
      <c r="B630" s="567"/>
      <c r="C630" s="543"/>
      <c r="D630" s="543"/>
      <c r="E630" s="543"/>
      <c r="F630" s="543"/>
      <c r="G630" s="543"/>
      <c r="H630" s="543"/>
      <c r="I630" s="543"/>
      <c r="J630" s="543"/>
      <c r="K630" s="543"/>
      <c r="L630" s="543"/>
      <c r="M630" s="543"/>
      <c r="N630" s="543"/>
      <c r="O630" s="543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542"/>
      <c r="B631" s="567"/>
      <c r="C631" s="543"/>
      <c r="D631" s="543"/>
      <c r="E631" s="543"/>
      <c r="F631" s="543"/>
      <c r="G631" s="543"/>
      <c r="H631" s="543"/>
      <c r="I631" s="543"/>
      <c r="J631" s="543"/>
      <c r="K631" s="543"/>
      <c r="L631" s="543"/>
      <c r="M631" s="543"/>
      <c r="N631" s="543"/>
      <c r="O631" s="543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542"/>
      <c r="B632" s="567"/>
      <c r="C632" s="543"/>
      <c r="D632" s="543"/>
      <c r="E632" s="543"/>
      <c r="F632" s="543"/>
      <c r="G632" s="543"/>
      <c r="H632" s="543"/>
      <c r="I632" s="543"/>
      <c r="J632" s="543"/>
      <c r="K632" s="543"/>
      <c r="L632" s="543"/>
      <c r="M632" s="543"/>
      <c r="N632" s="543"/>
      <c r="O632" s="543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542"/>
      <c r="B633" s="567"/>
      <c r="C633" s="543"/>
      <c r="D633" s="543"/>
      <c r="E633" s="543"/>
      <c r="F633" s="543"/>
      <c r="G633" s="543"/>
      <c r="H633" s="543"/>
      <c r="I633" s="543"/>
      <c r="J633" s="543"/>
      <c r="K633" s="543"/>
      <c r="L633" s="543"/>
      <c r="M633" s="543"/>
      <c r="N633" s="543"/>
      <c r="O633" s="543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542"/>
      <c r="B634" s="567"/>
      <c r="C634" s="543"/>
      <c r="D634" s="543"/>
      <c r="E634" s="543"/>
      <c r="F634" s="543"/>
      <c r="G634" s="543"/>
      <c r="H634" s="543"/>
      <c r="I634" s="543"/>
      <c r="J634" s="543"/>
      <c r="K634" s="543"/>
      <c r="L634" s="543"/>
      <c r="M634" s="543"/>
      <c r="N634" s="543"/>
      <c r="O634" s="543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542"/>
      <c r="B635" s="567"/>
      <c r="C635" s="543"/>
      <c r="D635" s="543"/>
      <c r="E635" s="543"/>
      <c r="F635" s="543"/>
      <c r="G635" s="543"/>
      <c r="H635" s="543"/>
      <c r="I635" s="543"/>
      <c r="J635" s="543"/>
      <c r="K635" s="543"/>
      <c r="L635" s="543"/>
      <c r="M635" s="543"/>
      <c r="N635" s="543"/>
      <c r="O635" s="543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542"/>
      <c r="B636" s="567"/>
      <c r="C636" s="543"/>
      <c r="D636" s="543"/>
      <c r="E636" s="543"/>
      <c r="F636" s="543"/>
      <c r="G636" s="543"/>
      <c r="H636" s="543"/>
      <c r="I636" s="543"/>
      <c r="J636" s="543"/>
      <c r="K636" s="543"/>
      <c r="L636" s="543"/>
      <c r="M636" s="543"/>
      <c r="N636" s="543"/>
      <c r="O636" s="543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542"/>
      <c r="B637" s="567"/>
      <c r="C637" s="543"/>
      <c r="D637" s="543"/>
      <c r="E637" s="543"/>
      <c r="F637" s="543"/>
      <c r="G637" s="543"/>
      <c r="H637" s="543"/>
      <c r="I637" s="543"/>
      <c r="J637" s="543"/>
      <c r="K637" s="543"/>
      <c r="L637" s="543"/>
      <c r="M637" s="543"/>
      <c r="N637" s="543"/>
      <c r="O637" s="543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542"/>
      <c r="B638" s="567"/>
      <c r="C638" s="543"/>
      <c r="D638" s="543"/>
      <c r="E638" s="543"/>
      <c r="F638" s="543"/>
      <c r="G638" s="543"/>
      <c r="H638" s="543"/>
      <c r="I638" s="543"/>
      <c r="J638" s="543"/>
      <c r="K638" s="543"/>
      <c r="L638" s="543"/>
      <c r="M638" s="543"/>
      <c r="N638" s="543"/>
      <c r="O638" s="543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542"/>
      <c r="B639" s="567"/>
      <c r="C639" s="543"/>
      <c r="D639" s="543"/>
      <c r="E639" s="543"/>
      <c r="F639" s="543"/>
      <c r="G639" s="543"/>
      <c r="H639" s="543"/>
      <c r="I639" s="543"/>
      <c r="J639" s="543"/>
      <c r="K639" s="543"/>
      <c r="L639" s="543"/>
      <c r="M639" s="543"/>
      <c r="N639" s="543"/>
      <c r="O639" s="543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542"/>
      <c r="B640" s="567"/>
      <c r="C640" s="543"/>
      <c r="D640" s="543"/>
      <c r="E640" s="543"/>
      <c r="F640" s="543"/>
      <c r="G640" s="543"/>
      <c r="H640" s="543"/>
      <c r="I640" s="543"/>
      <c r="J640" s="543"/>
      <c r="K640" s="543"/>
      <c r="L640" s="543"/>
      <c r="M640" s="543"/>
      <c r="N640" s="543"/>
      <c r="O640" s="543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542"/>
      <c r="B641" s="567"/>
      <c r="C641" s="543"/>
      <c r="D641" s="543"/>
      <c r="E641" s="543"/>
      <c r="F641" s="543"/>
      <c r="G641" s="543"/>
      <c r="H641" s="543"/>
      <c r="I641" s="543"/>
      <c r="J641" s="543"/>
      <c r="K641" s="543"/>
      <c r="L641" s="543"/>
      <c r="M641" s="543"/>
      <c r="N641" s="543"/>
      <c r="O641" s="543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542"/>
      <c r="B642" s="567"/>
      <c r="C642" s="543"/>
      <c r="D642" s="543"/>
      <c r="E642" s="543"/>
      <c r="F642" s="543"/>
      <c r="G642" s="543"/>
      <c r="H642" s="543"/>
      <c r="I642" s="543"/>
      <c r="J642" s="543"/>
      <c r="K642" s="543"/>
      <c r="L642" s="543"/>
      <c r="M642" s="543"/>
      <c r="N642" s="543"/>
      <c r="O642" s="543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542"/>
      <c r="B643" s="567"/>
      <c r="C643" s="543"/>
      <c r="D643" s="543"/>
      <c r="E643" s="543"/>
      <c r="F643" s="543"/>
      <c r="G643" s="543"/>
      <c r="H643" s="543"/>
      <c r="I643" s="543"/>
      <c r="J643" s="543"/>
      <c r="K643" s="543"/>
      <c r="L643" s="543"/>
      <c r="M643" s="543"/>
      <c r="N643" s="543"/>
      <c r="O643" s="543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542"/>
      <c r="B644" s="567"/>
      <c r="C644" s="543"/>
      <c r="D644" s="543"/>
      <c r="E644" s="543"/>
      <c r="F644" s="543"/>
      <c r="G644" s="543"/>
      <c r="H644" s="543"/>
      <c r="I644" s="543"/>
      <c r="J644" s="543"/>
      <c r="K644" s="543"/>
      <c r="L644" s="543"/>
      <c r="M644" s="543"/>
      <c r="N644" s="543"/>
      <c r="O644" s="543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542"/>
      <c r="B645" s="567"/>
      <c r="C645" s="543"/>
      <c r="D645" s="543"/>
      <c r="E645" s="543"/>
      <c r="F645" s="543"/>
      <c r="G645" s="543"/>
      <c r="H645" s="543"/>
      <c r="I645" s="543"/>
      <c r="J645" s="543"/>
      <c r="K645" s="543"/>
      <c r="L645" s="543"/>
      <c r="M645" s="543"/>
      <c r="N645" s="543"/>
      <c r="O645" s="543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542"/>
      <c r="B646" s="567"/>
      <c r="C646" s="543"/>
      <c r="D646" s="543"/>
      <c r="E646" s="543"/>
      <c r="F646" s="543"/>
      <c r="G646" s="543"/>
      <c r="H646" s="543"/>
      <c r="I646" s="543"/>
      <c r="J646" s="543"/>
      <c r="K646" s="543"/>
      <c r="L646" s="543"/>
      <c r="M646" s="543"/>
      <c r="N646" s="543"/>
      <c r="O646" s="543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542"/>
      <c r="B647" s="567"/>
      <c r="C647" s="543"/>
      <c r="D647" s="543"/>
      <c r="E647" s="543"/>
      <c r="F647" s="543"/>
      <c r="G647" s="543"/>
      <c r="H647" s="543"/>
      <c r="I647" s="543"/>
      <c r="J647" s="543"/>
      <c r="K647" s="543"/>
      <c r="L647" s="543"/>
      <c r="M647" s="543"/>
      <c r="N647" s="543"/>
      <c r="O647" s="543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542"/>
      <c r="B648" s="567"/>
      <c r="C648" s="543"/>
      <c r="D648" s="543"/>
      <c r="E648" s="543"/>
      <c r="F648" s="543"/>
      <c r="G648" s="543"/>
      <c r="H648" s="543"/>
      <c r="I648" s="543"/>
      <c r="J648" s="543"/>
      <c r="K648" s="543"/>
      <c r="L648" s="543"/>
      <c r="M648" s="543"/>
      <c r="N648" s="543"/>
      <c r="O648" s="543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542"/>
      <c r="B649" s="567"/>
      <c r="C649" s="543"/>
      <c r="D649" s="543"/>
      <c r="E649" s="543"/>
      <c r="F649" s="543"/>
      <c r="G649" s="543"/>
      <c r="H649" s="543"/>
      <c r="I649" s="543"/>
      <c r="J649" s="543"/>
      <c r="K649" s="543"/>
      <c r="L649" s="543"/>
      <c r="M649" s="543"/>
      <c r="N649" s="543"/>
      <c r="O649" s="543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542"/>
      <c r="B650" s="567"/>
      <c r="C650" s="543"/>
      <c r="D650" s="543"/>
      <c r="E650" s="543"/>
      <c r="F650" s="543"/>
      <c r="G650" s="543"/>
      <c r="H650" s="543"/>
      <c r="I650" s="543"/>
      <c r="J650" s="543"/>
      <c r="K650" s="543"/>
      <c r="L650" s="543"/>
      <c r="M650" s="543"/>
      <c r="N650" s="543"/>
      <c r="O650" s="543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542"/>
      <c r="B651" s="567"/>
      <c r="C651" s="543"/>
      <c r="D651" s="543"/>
      <c r="E651" s="543"/>
      <c r="F651" s="543"/>
      <c r="G651" s="543"/>
      <c r="H651" s="543"/>
      <c r="I651" s="543"/>
      <c r="J651" s="543"/>
      <c r="K651" s="543"/>
      <c r="L651" s="543"/>
      <c r="M651" s="543"/>
      <c r="N651" s="543"/>
      <c r="O651" s="543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542"/>
      <c r="B652" s="567"/>
      <c r="C652" s="543"/>
      <c r="D652" s="543"/>
      <c r="E652" s="543"/>
      <c r="F652" s="543"/>
      <c r="G652" s="543"/>
      <c r="H652" s="543"/>
      <c r="I652" s="543"/>
      <c r="J652" s="543"/>
      <c r="K652" s="543"/>
      <c r="L652" s="543"/>
      <c r="M652" s="543"/>
      <c r="N652" s="543"/>
      <c r="O652" s="543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542"/>
      <c r="B653" s="567"/>
      <c r="C653" s="543"/>
      <c r="D653" s="543"/>
      <c r="E653" s="543"/>
      <c r="F653" s="543"/>
      <c r="G653" s="543"/>
      <c r="H653" s="543"/>
      <c r="I653" s="543"/>
      <c r="J653" s="543"/>
      <c r="K653" s="543"/>
      <c r="L653" s="543"/>
      <c r="M653" s="543"/>
      <c r="N653" s="543"/>
      <c r="O653" s="543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542"/>
      <c r="B654" s="567"/>
      <c r="C654" s="543"/>
      <c r="D654" s="543"/>
      <c r="E654" s="543"/>
      <c r="F654" s="543"/>
      <c r="G654" s="543"/>
      <c r="H654" s="543"/>
      <c r="I654" s="543"/>
      <c r="J654" s="543"/>
      <c r="K654" s="543"/>
      <c r="L654" s="543"/>
      <c r="M654" s="543"/>
      <c r="N654" s="543"/>
      <c r="O654" s="543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542"/>
      <c r="B655" s="567"/>
      <c r="C655" s="543"/>
      <c r="D655" s="543"/>
      <c r="E655" s="543"/>
      <c r="F655" s="543"/>
      <c r="G655" s="543"/>
      <c r="H655" s="543"/>
      <c r="I655" s="543"/>
      <c r="J655" s="543"/>
      <c r="K655" s="543"/>
      <c r="L655" s="543"/>
      <c r="M655" s="543"/>
      <c r="N655" s="543"/>
      <c r="O655" s="543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542"/>
      <c r="B656" s="567"/>
      <c r="C656" s="543"/>
      <c r="D656" s="543"/>
      <c r="E656" s="543"/>
      <c r="F656" s="543"/>
      <c r="G656" s="543"/>
      <c r="H656" s="543"/>
      <c r="I656" s="543"/>
      <c r="J656" s="543"/>
      <c r="K656" s="543"/>
      <c r="L656" s="543"/>
      <c r="M656" s="543"/>
      <c r="N656" s="543"/>
      <c r="O656" s="543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542"/>
      <c r="B657" s="567"/>
      <c r="C657" s="543"/>
      <c r="D657" s="543"/>
      <c r="E657" s="543"/>
      <c r="F657" s="543"/>
      <c r="G657" s="543"/>
      <c r="H657" s="543"/>
      <c r="I657" s="543"/>
      <c r="J657" s="543"/>
      <c r="K657" s="543"/>
      <c r="L657" s="543"/>
      <c r="M657" s="543"/>
      <c r="N657" s="543"/>
      <c r="O657" s="543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542"/>
      <c r="B658" s="567"/>
      <c r="C658" s="543"/>
      <c r="D658" s="543"/>
      <c r="E658" s="543"/>
      <c r="F658" s="543"/>
      <c r="G658" s="543"/>
      <c r="H658" s="543"/>
      <c r="I658" s="543"/>
      <c r="J658" s="543"/>
      <c r="K658" s="543"/>
      <c r="L658" s="543"/>
      <c r="M658" s="543"/>
      <c r="N658" s="543"/>
      <c r="O658" s="543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542"/>
      <c r="B659" s="567"/>
      <c r="C659" s="543"/>
      <c r="D659" s="543"/>
      <c r="E659" s="543"/>
      <c r="F659" s="543"/>
      <c r="G659" s="543"/>
      <c r="H659" s="543"/>
      <c r="I659" s="543"/>
      <c r="J659" s="543"/>
      <c r="K659" s="543"/>
      <c r="L659" s="543"/>
      <c r="M659" s="543"/>
      <c r="N659" s="543"/>
      <c r="O659" s="543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542"/>
      <c r="B660" s="567"/>
      <c r="C660" s="543"/>
      <c r="D660" s="543"/>
      <c r="E660" s="543"/>
      <c r="F660" s="543"/>
      <c r="G660" s="543"/>
      <c r="H660" s="543"/>
      <c r="I660" s="543"/>
      <c r="J660" s="543"/>
      <c r="K660" s="543"/>
      <c r="L660" s="543"/>
      <c r="M660" s="543"/>
      <c r="N660" s="543"/>
      <c r="O660" s="543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542"/>
      <c r="B661" s="567"/>
      <c r="C661" s="543"/>
      <c r="D661" s="543"/>
      <c r="E661" s="543"/>
      <c r="F661" s="543"/>
      <c r="G661" s="543"/>
      <c r="H661" s="543"/>
      <c r="I661" s="543"/>
      <c r="J661" s="543"/>
      <c r="K661" s="543"/>
      <c r="L661" s="543"/>
      <c r="M661" s="543"/>
      <c r="N661" s="543"/>
      <c r="O661" s="543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542"/>
      <c r="B662" s="567"/>
      <c r="C662" s="543"/>
      <c r="D662" s="543"/>
      <c r="E662" s="543"/>
      <c r="F662" s="543"/>
      <c r="G662" s="543"/>
      <c r="H662" s="543"/>
      <c r="I662" s="543"/>
      <c r="J662" s="543"/>
      <c r="K662" s="543"/>
      <c r="L662" s="543"/>
      <c r="M662" s="543"/>
      <c r="N662" s="543"/>
      <c r="O662" s="543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542"/>
      <c r="B663" s="567"/>
      <c r="C663" s="543"/>
      <c r="D663" s="543"/>
      <c r="E663" s="543"/>
      <c r="F663" s="543"/>
      <c r="G663" s="543"/>
      <c r="H663" s="543"/>
      <c r="I663" s="543"/>
      <c r="J663" s="543"/>
      <c r="K663" s="543"/>
      <c r="L663" s="543"/>
      <c r="M663" s="543"/>
      <c r="N663" s="543"/>
      <c r="O663" s="543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542"/>
      <c r="B664" s="567"/>
      <c r="C664" s="543"/>
      <c r="D664" s="543"/>
      <c r="E664" s="543"/>
      <c r="F664" s="543"/>
      <c r="G664" s="543"/>
      <c r="H664" s="543"/>
      <c r="I664" s="543"/>
      <c r="J664" s="543"/>
      <c r="K664" s="543"/>
      <c r="L664" s="543"/>
      <c r="M664" s="543"/>
      <c r="N664" s="543"/>
      <c r="O664" s="543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542"/>
      <c r="B665" s="567"/>
      <c r="C665" s="543"/>
      <c r="D665" s="543"/>
      <c r="E665" s="543"/>
      <c r="F665" s="543"/>
      <c r="G665" s="543"/>
      <c r="H665" s="543"/>
      <c r="I665" s="543"/>
      <c r="J665" s="543"/>
      <c r="K665" s="543"/>
      <c r="L665" s="543"/>
      <c r="M665" s="543"/>
      <c r="N665" s="543"/>
      <c r="O665" s="543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542"/>
      <c r="B666" s="567"/>
      <c r="C666" s="543"/>
      <c r="D666" s="543"/>
      <c r="E666" s="543"/>
      <c r="F666" s="543"/>
      <c r="G666" s="543"/>
      <c r="H666" s="543"/>
      <c r="I666" s="543"/>
      <c r="J666" s="543"/>
      <c r="K666" s="543"/>
      <c r="L666" s="543"/>
      <c r="M666" s="543"/>
      <c r="N666" s="543"/>
      <c r="O666" s="543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542"/>
      <c r="B667" s="567"/>
      <c r="C667" s="543"/>
      <c r="D667" s="543"/>
      <c r="E667" s="543"/>
      <c r="F667" s="543"/>
      <c r="G667" s="543"/>
      <c r="H667" s="543"/>
      <c r="I667" s="543"/>
      <c r="J667" s="543"/>
      <c r="K667" s="543"/>
      <c r="L667" s="543"/>
      <c r="M667" s="543"/>
      <c r="N667" s="543"/>
      <c r="O667" s="543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542"/>
      <c r="B668" s="567"/>
      <c r="C668" s="543"/>
      <c r="D668" s="543"/>
      <c r="E668" s="543"/>
      <c r="F668" s="543"/>
      <c r="G668" s="543"/>
      <c r="H668" s="543"/>
      <c r="I668" s="543"/>
      <c r="J668" s="543"/>
      <c r="K668" s="543"/>
      <c r="L668" s="543"/>
      <c r="M668" s="543"/>
      <c r="N668" s="543"/>
      <c r="O668" s="543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542"/>
      <c r="B669" s="567"/>
      <c r="C669" s="543"/>
      <c r="D669" s="543"/>
      <c r="E669" s="543"/>
      <c r="F669" s="543"/>
      <c r="G669" s="543"/>
      <c r="H669" s="543"/>
      <c r="I669" s="543"/>
      <c r="J669" s="543"/>
      <c r="K669" s="543"/>
      <c r="L669" s="543"/>
      <c r="M669" s="543"/>
      <c r="N669" s="543"/>
      <c r="O669" s="543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542"/>
      <c r="B670" s="567"/>
      <c r="C670" s="543"/>
      <c r="D670" s="543"/>
      <c r="E670" s="543"/>
      <c r="F670" s="543"/>
      <c r="G670" s="543"/>
      <c r="H670" s="543"/>
      <c r="I670" s="543"/>
      <c r="J670" s="543"/>
      <c r="K670" s="543"/>
      <c r="L670" s="543"/>
      <c r="M670" s="543"/>
      <c r="N670" s="543"/>
      <c r="O670" s="543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542"/>
      <c r="B671" s="567"/>
      <c r="C671" s="543"/>
      <c r="D671" s="543"/>
      <c r="E671" s="543"/>
      <c r="F671" s="543"/>
      <c r="G671" s="543"/>
      <c r="H671" s="543"/>
      <c r="I671" s="543"/>
      <c r="J671" s="543"/>
      <c r="K671" s="543"/>
      <c r="L671" s="543"/>
      <c r="M671" s="543"/>
      <c r="N671" s="543"/>
      <c r="O671" s="543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542"/>
      <c r="B672" s="567"/>
      <c r="C672" s="543"/>
      <c r="D672" s="543"/>
      <c r="E672" s="543"/>
      <c r="F672" s="543"/>
      <c r="G672" s="543"/>
      <c r="H672" s="543"/>
      <c r="I672" s="543"/>
      <c r="J672" s="543"/>
      <c r="K672" s="543"/>
      <c r="L672" s="543"/>
      <c r="M672" s="543"/>
      <c r="N672" s="543"/>
      <c r="O672" s="543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542"/>
      <c r="B673" s="567"/>
      <c r="C673" s="543"/>
      <c r="D673" s="543"/>
      <c r="E673" s="543"/>
      <c r="F673" s="543"/>
      <c r="G673" s="543"/>
      <c r="H673" s="543"/>
      <c r="I673" s="543"/>
      <c r="J673" s="543"/>
      <c r="K673" s="543"/>
      <c r="L673" s="543"/>
      <c r="M673" s="543"/>
      <c r="N673" s="543"/>
      <c r="O673" s="543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542"/>
      <c r="B674" s="567"/>
      <c r="C674" s="543"/>
      <c r="D674" s="543"/>
      <c r="E674" s="543"/>
      <c r="F674" s="543"/>
      <c r="G674" s="543"/>
      <c r="H674" s="543"/>
      <c r="I674" s="543"/>
      <c r="J674" s="543"/>
      <c r="K674" s="543"/>
      <c r="L674" s="543"/>
      <c r="M674" s="543"/>
      <c r="N674" s="543"/>
      <c r="O674" s="543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542"/>
      <c r="B675" s="567"/>
      <c r="C675" s="543"/>
      <c r="D675" s="543"/>
      <c r="E675" s="543"/>
      <c r="F675" s="543"/>
      <c r="G675" s="543"/>
      <c r="H675" s="543"/>
      <c r="I675" s="543"/>
      <c r="J675" s="543"/>
      <c r="K675" s="543"/>
      <c r="L675" s="543"/>
      <c r="M675" s="543"/>
      <c r="N675" s="543"/>
      <c r="O675" s="543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542"/>
      <c r="B676" s="567"/>
      <c r="C676" s="543"/>
      <c r="D676" s="543"/>
      <c r="E676" s="543"/>
      <c r="F676" s="543"/>
      <c r="G676" s="543"/>
      <c r="H676" s="543"/>
      <c r="I676" s="543"/>
      <c r="J676" s="543"/>
      <c r="K676" s="543"/>
      <c r="L676" s="543"/>
      <c r="M676" s="543"/>
      <c r="N676" s="543"/>
      <c r="O676" s="543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542"/>
      <c r="B677" s="567"/>
      <c r="C677" s="543"/>
      <c r="D677" s="543"/>
      <c r="E677" s="543"/>
      <c r="F677" s="543"/>
      <c r="G677" s="543"/>
      <c r="H677" s="543"/>
      <c r="I677" s="543"/>
      <c r="J677" s="543"/>
      <c r="K677" s="543"/>
      <c r="L677" s="543"/>
      <c r="M677" s="543"/>
      <c r="N677" s="543"/>
      <c r="O677" s="543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542"/>
      <c r="B678" s="567"/>
      <c r="C678" s="543"/>
      <c r="D678" s="543"/>
      <c r="E678" s="543"/>
      <c r="F678" s="543"/>
      <c r="G678" s="543"/>
      <c r="H678" s="543"/>
      <c r="I678" s="543"/>
      <c r="J678" s="543"/>
      <c r="K678" s="543"/>
      <c r="L678" s="543"/>
      <c r="M678" s="543"/>
      <c r="N678" s="543"/>
      <c r="O678" s="543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542"/>
      <c r="B679" s="567"/>
      <c r="C679" s="543"/>
      <c r="D679" s="543"/>
      <c r="E679" s="543"/>
      <c r="F679" s="543"/>
      <c r="G679" s="543"/>
      <c r="H679" s="543"/>
      <c r="I679" s="543"/>
      <c r="J679" s="543"/>
      <c r="K679" s="543"/>
      <c r="L679" s="543"/>
      <c r="M679" s="543"/>
      <c r="N679" s="543"/>
      <c r="O679" s="543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542"/>
      <c r="B680" s="567"/>
      <c r="C680" s="543"/>
      <c r="D680" s="543"/>
      <c r="E680" s="543"/>
      <c r="F680" s="543"/>
      <c r="G680" s="543"/>
      <c r="H680" s="543"/>
      <c r="I680" s="543"/>
      <c r="J680" s="543"/>
      <c r="K680" s="543"/>
      <c r="L680" s="543"/>
      <c r="M680" s="543"/>
      <c r="N680" s="543"/>
      <c r="O680" s="543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542"/>
      <c r="B681" s="567"/>
      <c r="C681" s="543"/>
      <c r="D681" s="543"/>
      <c r="E681" s="543"/>
      <c r="F681" s="543"/>
      <c r="G681" s="543"/>
      <c r="H681" s="543"/>
      <c r="I681" s="543"/>
      <c r="J681" s="543"/>
      <c r="K681" s="543"/>
      <c r="L681" s="543"/>
      <c r="M681" s="543"/>
      <c r="N681" s="543"/>
      <c r="O681" s="543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542"/>
      <c r="B682" s="567"/>
      <c r="C682" s="543"/>
      <c r="D682" s="543"/>
      <c r="E682" s="543"/>
      <c r="F682" s="543"/>
      <c r="G682" s="543"/>
      <c r="H682" s="543"/>
      <c r="I682" s="543"/>
      <c r="J682" s="543"/>
      <c r="K682" s="543"/>
      <c r="L682" s="543"/>
      <c r="M682" s="543"/>
      <c r="N682" s="543"/>
      <c r="O682" s="543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542"/>
      <c r="B683" s="567"/>
      <c r="C683" s="543"/>
      <c r="D683" s="543"/>
      <c r="E683" s="543"/>
      <c r="F683" s="543"/>
      <c r="G683" s="543"/>
      <c r="H683" s="543"/>
      <c r="I683" s="543"/>
      <c r="J683" s="543"/>
      <c r="K683" s="543"/>
      <c r="L683" s="543"/>
      <c r="M683" s="543"/>
      <c r="N683" s="543"/>
      <c r="O683" s="543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542"/>
      <c r="B684" s="567"/>
      <c r="C684" s="543"/>
      <c r="D684" s="543"/>
      <c r="E684" s="543"/>
      <c r="F684" s="543"/>
      <c r="G684" s="543"/>
      <c r="H684" s="543"/>
      <c r="I684" s="543"/>
      <c r="J684" s="543"/>
      <c r="K684" s="543"/>
      <c r="L684" s="543"/>
      <c r="M684" s="543"/>
      <c r="N684" s="543"/>
      <c r="O684" s="543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542"/>
      <c r="B685" s="567"/>
      <c r="C685" s="543"/>
      <c r="D685" s="543"/>
      <c r="E685" s="543"/>
      <c r="F685" s="543"/>
      <c r="G685" s="543"/>
      <c r="H685" s="543"/>
      <c r="I685" s="543"/>
      <c r="J685" s="543"/>
      <c r="K685" s="543"/>
      <c r="L685" s="543"/>
      <c r="M685" s="543"/>
      <c r="N685" s="543"/>
      <c r="O685" s="543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542"/>
      <c r="B686" s="567"/>
      <c r="C686" s="543"/>
      <c r="D686" s="543"/>
      <c r="E686" s="543"/>
      <c r="F686" s="543"/>
      <c r="G686" s="543"/>
      <c r="H686" s="543"/>
      <c r="I686" s="543"/>
      <c r="J686" s="543"/>
      <c r="K686" s="543"/>
      <c r="L686" s="543"/>
      <c r="M686" s="543"/>
      <c r="N686" s="543"/>
      <c r="O686" s="543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542"/>
      <c r="B687" s="567"/>
      <c r="C687" s="543"/>
      <c r="D687" s="543"/>
      <c r="E687" s="543"/>
      <c r="F687" s="543"/>
      <c r="G687" s="543"/>
      <c r="H687" s="543"/>
      <c r="I687" s="543"/>
      <c r="J687" s="543"/>
      <c r="K687" s="543"/>
      <c r="L687" s="543"/>
      <c r="M687" s="543"/>
      <c r="N687" s="543"/>
      <c r="O687" s="543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542"/>
      <c r="B688" s="567"/>
      <c r="C688" s="543"/>
      <c r="D688" s="543"/>
      <c r="E688" s="543"/>
      <c r="F688" s="543"/>
      <c r="G688" s="543"/>
      <c r="H688" s="543"/>
      <c r="I688" s="543"/>
      <c r="J688" s="543"/>
      <c r="K688" s="543"/>
      <c r="L688" s="543"/>
      <c r="M688" s="543"/>
      <c r="N688" s="543"/>
      <c r="O688" s="543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542"/>
      <c r="B689" s="567"/>
      <c r="C689" s="543"/>
      <c r="D689" s="543"/>
      <c r="E689" s="543"/>
      <c r="F689" s="543"/>
      <c r="G689" s="543"/>
      <c r="H689" s="543"/>
      <c r="I689" s="543"/>
      <c r="J689" s="543"/>
      <c r="K689" s="543"/>
      <c r="L689" s="543"/>
      <c r="M689" s="543"/>
      <c r="N689" s="543"/>
      <c r="O689" s="543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542"/>
      <c r="B690" s="567"/>
      <c r="C690" s="543"/>
      <c r="D690" s="543"/>
      <c r="E690" s="543"/>
      <c r="F690" s="543"/>
      <c r="G690" s="543"/>
      <c r="H690" s="543"/>
      <c r="I690" s="543"/>
      <c r="J690" s="543"/>
      <c r="K690" s="543"/>
      <c r="L690" s="543"/>
      <c r="M690" s="543"/>
      <c r="N690" s="543"/>
      <c r="O690" s="543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542"/>
      <c r="B691" s="567"/>
      <c r="C691" s="543"/>
      <c r="D691" s="543"/>
      <c r="E691" s="543"/>
      <c r="F691" s="543"/>
      <c r="G691" s="543"/>
      <c r="H691" s="543"/>
      <c r="I691" s="543"/>
      <c r="J691" s="543"/>
      <c r="K691" s="543"/>
      <c r="L691" s="543"/>
      <c r="M691" s="543"/>
      <c r="N691" s="543"/>
      <c r="O691" s="543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542"/>
      <c r="B692" s="567"/>
      <c r="C692" s="543"/>
      <c r="D692" s="543"/>
      <c r="E692" s="543"/>
      <c r="F692" s="543"/>
      <c r="G692" s="543"/>
      <c r="H692" s="543"/>
      <c r="I692" s="543"/>
      <c r="J692" s="543"/>
      <c r="K692" s="543"/>
      <c r="L692" s="543"/>
      <c r="M692" s="543"/>
      <c r="N692" s="543"/>
      <c r="O692" s="543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542"/>
      <c r="B693" s="567"/>
      <c r="C693" s="543"/>
      <c r="D693" s="543"/>
      <c r="E693" s="543"/>
      <c r="F693" s="543"/>
      <c r="G693" s="543"/>
      <c r="H693" s="543"/>
      <c r="I693" s="543"/>
      <c r="J693" s="543"/>
      <c r="K693" s="543"/>
      <c r="L693" s="543"/>
      <c r="M693" s="543"/>
      <c r="N693" s="543"/>
      <c r="O693" s="543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542"/>
      <c r="B694" s="567"/>
      <c r="C694" s="543"/>
      <c r="D694" s="543"/>
      <c r="E694" s="543"/>
      <c r="F694" s="543"/>
      <c r="G694" s="543"/>
      <c r="H694" s="543"/>
      <c r="I694" s="543"/>
      <c r="J694" s="543"/>
      <c r="K694" s="543"/>
      <c r="L694" s="543"/>
      <c r="M694" s="543"/>
      <c r="N694" s="543"/>
      <c r="O694" s="543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542"/>
      <c r="B695" s="567"/>
      <c r="C695" s="543"/>
      <c r="D695" s="543"/>
      <c r="E695" s="543"/>
      <c r="F695" s="543"/>
      <c r="G695" s="543"/>
      <c r="H695" s="543"/>
      <c r="I695" s="543"/>
      <c r="J695" s="543"/>
      <c r="K695" s="543"/>
      <c r="L695" s="543"/>
      <c r="M695" s="543"/>
      <c r="N695" s="543"/>
      <c r="O695" s="543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542"/>
      <c r="B696" s="567"/>
      <c r="C696" s="543"/>
      <c r="D696" s="543"/>
      <c r="E696" s="543"/>
      <c r="F696" s="543"/>
      <c r="G696" s="543"/>
      <c r="H696" s="543"/>
      <c r="I696" s="543"/>
      <c r="J696" s="543"/>
      <c r="K696" s="543"/>
      <c r="L696" s="543"/>
      <c r="M696" s="543"/>
      <c r="N696" s="543"/>
      <c r="O696" s="543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542"/>
      <c r="B697" s="567"/>
      <c r="C697" s="543"/>
      <c r="D697" s="543"/>
      <c r="E697" s="543"/>
      <c r="F697" s="543"/>
      <c r="G697" s="543"/>
      <c r="H697" s="543"/>
      <c r="I697" s="543"/>
      <c r="J697" s="543"/>
      <c r="K697" s="543"/>
      <c r="L697" s="543"/>
      <c r="M697" s="543"/>
      <c r="N697" s="543"/>
      <c r="O697" s="543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542"/>
      <c r="B698" s="567"/>
      <c r="C698" s="543"/>
      <c r="D698" s="543"/>
      <c r="E698" s="543"/>
      <c r="F698" s="543"/>
      <c r="G698" s="543"/>
      <c r="H698" s="543"/>
      <c r="I698" s="543"/>
      <c r="J698" s="543"/>
      <c r="K698" s="543"/>
      <c r="L698" s="543"/>
      <c r="M698" s="543"/>
      <c r="N698" s="543"/>
      <c r="O698" s="543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542"/>
      <c r="B699" s="567"/>
      <c r="C699" s="543"/>
      <c r="D699" s="543"/>
      <c r="E699" s="543"/>
      <c r="F699" s="543"/>
      <c r="G699" s="543"/>
      <c r="H699" s="543"/>
      <c r="I699" s="543"/>
      <c r="J699" s="543"/>
      <c r="K699" s="543"/>
      <c r="L699" s="543"/>
      <c r="M699" s="543"/>
      <c r="N699" s="543"/>
      <c r="O699" s="543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542"/>
      <c r="B700" s="567"/>
      <c r="C700" s="543"/>
      <c r="D700" s="543"/>
      <c r="E700" s="543"/>
      <c r="F700" s="543"/>
      <c r="G700" s="543"/>
      <c r="H700" s="543"/>
      <c r="I700" s="543"/>
      <c r="J700" s="543"/>
      <c r="K700" s="543"/>
      <c r="L700" s="543"/>
      <c r="M700" s="543"/>
      <c r="N700" s="543"/>
      <c r="O700" s="543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542"/>
      <c r="B701" s="567"/>
      <c r="C701" s="543"/>
      <c r="D701" s="543"/>
      <c r="E701" s="543"/>
      <c r="F701" s="543"/>
      <c r="G701" s="543"/>
      <c r="H701" s="543"/>
      <c r="I701" s="543"/>
      <c r="J701" s="543"/>
      <c r="K701" s="543"/>
      <c r="L701" s="543"/>
      <c r="M701" s="543"/>
      <c r="N701" s="543"/>
      <c r="O701" s="543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542"/>
      <c r="B702" s="567"/>
      <c r="C702" s="543"/>
      <c r="D702" s="543"/>
      <c r="E702" s="543"/>
      <c r="F702" s="543"/>
      <c r="G702" s="543"/>
      <c r="H702" s="543"/>
      <c r="I702" s="543"/>
      <c r="J702" s="543"/>
      <c r="K702" s="543"/>
      <c r="L702" s="543"/>
      <c r="M702" s="543"/>
      <c r="N702" s="543"/>
      <c r="O702" s="543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542"/>
      <c r="B703" s="567"/>
      <c r="C703" s="543"/>
      <c r="D703" s="543"/>
      <c r="E703" s="543"/>
      <c r="F703" s="543"/>
      <c r="G703" s="543"/>
      <c r="H703" s="543"/>
      <c r="I703" s="543"/>
      <c r="J703" s="543"/>
      <c r="K703" s="543"/>
      <c r="L703" s="543"/>
      <c r="M703" s="543"/>
      <c r="N703" s="543"/>
      <c r="O703" s="543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542"/>
      <c r="B704" s="567"/>
      <c r="C704" s="543"/>
      <c r="D704" s="543"/>
      <c r="E704" s="543"/>
      <c r="F704" s="543"/>
      <c r="G704" s="543"/>
      <c r="H704" s="543"/>
      <c r="I704" s="543"/>
      <c r="J704" s="543"/>
      <c r="K704" s="543"/>
      <c r="L704" s="543"/>
      <c r="M704" s="543"/>
      <c r="N704" s="543"/>
      <c r="O704" s="543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542"/>
      <c r="B705" s="567"/>
      <c r="C705" s="543"/>
      <c r="D705" s="543"/>
      <c r="E705" s="543"/>
      <c r="F705" s="543"/>
      <c r="G705" s="543"/>
      <c r="H705" s="543"/>
      <c r="I705" s="543"/>
      <c r="J705" s="543"/>
      <c r="K705" s="543"/>
      <c r="L705" s="543"/>
      <c r="M705" s="543"/>
      <c r="N705" s="543"/>
      <c r="O705" s="543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542"/>
      <c r="B706" s="567"/>
      <c r="C706" s="543"/>
      <c r="D706" s="543"/>
      <c r="E706" s="543"/>
      <c r="F706" s="543"/>
      <c r="G706" s="543"/>
      <c r="H706" s="543"/>
      <c r="I706" s="543"/>
      <c r="J706" s="543"/>
      <c r="K706" s="543"/>
      <c r="L706" s="543"/>
      <c r="M706" s="543"/>
      <c r="N706" s="543"/>
      <c r="O706" s="543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542"/>
      <c r="B707" s="567"/>
      <c r="C707" s="543"/>
      <c r="D707" s="543"/>
      <c r="E707" s="543"/>
      <c r="F707" s="543"/>
      <c r="G707" s="543"/>
      <c r="H707" s="543"/>
      <c r="I707" s="543"/>
      <c r="J707" s="543"/>
      <c r="K707" s="543"/>
      <c r="L707" s="543"/>
      <c r="M707" s="543"/>
      <c r="N707" s="543"/>
      <c r="O707" s="543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542"/>
      <c r="B708" s="567"/>
      <c r="C708" s="543"/>
      <c r="D708" s="543"/>
      <c r="E708" s="543"/>
      <c r="F708" s="543"/>
      <c r="G708" s="543"/>
      <c r="H708" s="543"/>
      <c r="I708" s="543"/>
      <c r="J708" s="543"/>
      <c r="K708" s="543"/>
      <c r="L708" s="543"/>
      <c r="M708" s="543"/>
      <c r="N708" s="543"/>
      <c r="O708" s="543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542"/>
      <c r="B709" s="567"/>
      <c r="C709" s="543"/>
      <c r="D709" s="543"/>
      <c r="E709" s="543"/>
      <c r="F709" s="543"/>
      <c r="G709" s="543"/>
      <c r="H709" s="543"/>
      <c r="I709" s="543"/>
      <c r="J709" s="543"/>
      <c r="K709" s="543"/>
      <c r="L709" s="543"/>
      <c r="M709" s="543"/>
      <c r="N709" s="543"/>
      <c r="O709" s="543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542"/>
      <c r="B710" s="567"/>
      <c r="C710" s="543"/>
      <c r="D710" s="543"/>
      <c r="E710" s="543"/>
      <c r="F710" s="543"/>
      <c r="G710" s="543"/>
      <c r="H710" s="543"/>
      <c r="I710" s="543"/>
      <c r="J710" s="543"/>
      <c r="K710" s="543"/>
      <c r="L710" s="543"/>
      <c r="M710" s="543"/>
      <c r="N710" s="543"/>
      <c r="O710" s="543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542"/>
      <c r="B711" s="567"/>
      <c r="C711" s="543"/>
      <c r="D711" s="543"/>
      <c r="E711" s="543"/>
      <c r="F711" s="543"/>
      <c r="G711" s="543"/>
      <c r="H711" s="543"/>
      <c r="I711" s="543"/>
      <c r="J711" s="543"/>
      <c r="K711" s="543"/>
      <c r="L711" s="543"/>
      <c r="M711" s="543"/>
      <c r="N711" s="543"/>
      <c r="O711" s="543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542"/>
      <c r="B712" s="567"/>
      <c r="C712" s="543"/>
      <c r="D712" s="543"/>
      <c r="E712" s="543"/>
      <c r="F712" s="543"/>
      <c r="G712" s="543"/>
      <c r="H712" s="543"/>
      <c r="I712" s="543"/>
      <c r="J712" s="543"/>
      <c r="K712" s="543"/>
      <c r="L712" s="543"/>
      <c r="M712" s="543"/>
      <c r="N712" s="543"/>
      <c r="O712" s="543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542"/>
      <c r="B713" s="567"/>
      <c r="C713" s="543"/>
      <c r="D713" s="543"/>
      <c r="E713" s="543"/>
      <c r="F713" s="543"/>
      <c r="G713" s="543"/>
      <c r="H713" s="543"/>
      <c r="I713" s="543"/>
      <c r="J713" s="543"/>
      <c r="K713" s="543"/>
      <c r="L713" s="543"/>
      <c r="M713" s="543"/>
      <c r="N713" s="543"/>
      <c r="O713" s="543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542"/>
      <c r="B714" s="567"/>
      <c r="C714" s="543"/>
      <c r="D714" s="543"/>
      <c r="E714" s="543"/>
      <c r="F714" s="543"/>
      <c r="G714" s="543"/>
      <c r="H714" s="543"/>
      <c r="I714" s="543"/>
      <c r="J714" s="543"/>
      <c r="K714" s="543"/>
      <c r="L714" s="543"/>
      <c r="M714" s="543"/>
      <c r="N714" s="543"/>
      <c r="O714" s="543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542"/>
      <c r="B715" s="567"/>
      <c r="C715" s="543"/>
      <c r="D715" s="543"/>
      <c r="E715" s="543"/>
      <c r="F715" s="543"/>
      <c r="G715" s="543"/>
      <c r="H715" s="543"/>
      <c r="I715" s="543"/>
      <c r="J715" s="543"/>
      <c r="K715" s="543"/>
      <c r="L715" s="543"/>
      <c r="M715" s="543"/>
      <c r="N715" s="543"/>
      <c r="O715" s="543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542"/>
      <c r="B716" s="567"/>
      <c r="C716" s="543"/>
      <c r="D716" s="543"/>
      <c r="E716" s="543"/>
      <c r="F716" s="543"/>
      <c r="G716" s="543"/>
      <c r="H716" s="543"/>
      <c r="I716" s="543"/>
      <c r="J716" s="543"/>
      <c r="K716" s="543"/>
      <c r="L716" s="543"/>
      <c r="M716" s="543"/>
      <c r="N716" s="543"/>
      <c r="O716" s="543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542"/>
      <c r="B717" s="567"/>
      <c r="C717" s="543"/>
      <c r="D717" s="543"/>
      <c r="E717" s="543"/>
      <c r="F717" s="543"/>
      <c r="G717" s="543"/>
      <c r="H717" s="543"/>
      <c r="I717" s="543"/>
      <c r="J717" s="543"/>
      <c r="K717" s="543"/>
      <c r="L717" s="543"/>
      <c r="M717" s="543"/>
      <c r="N717" s="543"/>
      <c r="O717" s="543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542"/>
      <c r="B718" s="567"/>
      <c r="C718" s="543"/>
      <c r="D718" s="543"/>
      <c r="E718" s="543"/>
      <c r="F718" s="543"/>
      <c r="G718" s="543"/>
      <c r="H718" s="543"/>
      <c r="I718" s="543"/>
      <c r="J718" s="543"/>
      <c r="K718" s="543"/>
      <c r="L718" s="543"/>
      <c r="M718" s="543"/>
      <c r="N718" s="543"/>
      <c r="O718" s="543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542"/>
      <c r="B719" s="567"/>
      <c r="C719" s="543"/>
      <c r="D719" s="543"/>
      <c r="E719" s="543"/>
      <c r="F719" s="543"/>
      <c r="G719" s="543"/>
      <c r="H719" s="543"/>
      <c r="I719" s="543"/>
      <c r="J719" s="543"/>
      <c r="K719" s="543"/>
      <c r="L719" s="543"/>
      <c r="M719" s="543"/>
      <c r="N719" s="543"/>
      <c r="O719" s="543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542"/>
      <c r="B720" s="567"/>
      <c r="C720" s="543"/>
      <c r="D720" s="543"/>
      <c r="E720" s="543"/>
      <c r="F720" s="543"/>
      <c r="G720" s="543"/>
      <c r="H720" s="543"/>
      <c r="I720" s="543"/>
      <c r="J720" s="543"/>
      <c r="K720" s="543"/>
      <c r="L720" s="543"/>
      <c r="M720" s="543"/>
      <c r="N720" s="543"/>
      <c r="O720" s="543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542"/>
      <c r="B721" s="567"/>
      <c r="C721" s="543"/>
      <c r="D721" s="543"/>
      <c r="E721" s="543"/>
      <c r="F721" s="543"/>
      <c r="G721" s="543"/>
      <c r="H721" s="543"/>
      <c r="I721" s="543"/>
      <c r="J721" s="543"/>
      <c r="K721" s="543"/>
      <c r="L721" s="543"/>
      <c r="M721" s="543"/>
      <c r="N721" s="543"/>
      <c r="O721" s="543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542"/>
      <c r="B722" s="567"/>
      <c r="C722" s="543"/>
      <c r="D722" s="543"/>
      <c r="E722" s="543"/>
      <c r="F722" s="543"/>
      <c r="G722" s="543"/>
      <c r="H722" s="543"/>
      <c r="I722" s="543"/>
      <c r="J722" s="543"/>
      <c r="K722" s="543"/>
      <c r="L722" s="543"/>
      <c r="M722" s="543"/>
      <c r="N722" s="543"/>
      <c r="O722" s="543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542"/>
      <c r="B723" s="567"/>
      <c r="C723" s="543"/>
      <c r="D723" s="543"/>
      <c r="E723" s="543"/>
      <c r="F723" s="543"/>
      <c r="G723" s="543"/>
      <c r="H723" s="543"/>
      <c r="I723" s="543"/>
      <c r="J723" s="543"/>
      <c r="K723" s="543"/>
      <c r="L723" s="543"/>
      <c r="M723" s="543"/>
      <c r="N723" s="543"/>
      <c r="O723" s="543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542"/>
      <c r="B724" s="567"/>
      <c r="C724" s="543"/>
      <c r="D724" s="543"/>
      <c r="E724" s="543"/>
      <c r="F724" s="543"/>
      <c r="G724" s="543"/>
      <c r="H724" s="543"/>
      <c r="I724" s="543"/>
      <c r="J724" s="543"/>
      <c r="K724" s="543"/>
      <c r="L724" s="543"/>
      <c r="M724" s="543"/>
      <c r="N724" s="543"/>
      <c r="O724" s="543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542"/>
      <c r="B725" s="567"/>
      <c r="C725" s="543"/>
      <c r="D725" s="543"/>
      <c r="E725" s="543"/>
      <c r="F725" s="543"/>
      <c r="G725" s="543"/>
      <c r="H725" s="543"/>
      <c r="I725" s="543"/>
      <c r="J725" s="543"/>
      <c r="K725" s="543"/>
      <c r="L725" s="543"/>
      <c r="M725" s="543"/>
      <c r="N725" s="543"/>
      <c r="O725" s="543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542"/>
      <c r="B726" s="567"/>
      <c r="C726" s="543"/>
      <c r="D726" s="543"/>
      <c r="E726" s="543"/>
      <c r="F726" s="543"/>
      <c r="G726" s="543"/>
      <c r="H726" s="543"/>
      <c r="I726" s="543"/>
      <c r="J726" s="543"/>
      <c r="K726" s="543"/>
      <c r="L726" s="543"/>
      <c r="M726" s="543"/>
      <c r="N726" s="543"/>
      <c r="O726" s="543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542"/>
      <c r="B727" s="567"/>
      <c r="C727" s="543"/>
      <c r="D727" s="543"/>
      <c r="E727" s="543"/>
      <c r="F727" s="543"/>
      <c r="G727" s="543"/>
      <c r="H727" s="543"/>
      <c r="I727" s="543"/>
      <c r="J727" s="543"/>
      <c r="K727" s="543"/>
      <c r="L727" s="543"/>
      <c r="M727" s="543"/>
      <c r="N727" s="543"/>
      <c r="O727" s="543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542"/>
      <c r="B728" s="567"/>
      <c r="C728" s="543"/>
      <c r="D728" s="543"/>
      <c r="E728" s="543"/>
      <c r="F728" s="543"/>
      <c r="G728" s="543"/>
      <c r="H728" s="543"/>
      <c r="I728" s="543"/>
      <c r="J728" s="543"/>
      <c r="K728" s="543"/>
      <c r="L728" s="543"/>
      <c r="M728" s="543"/>
      <c r="N728" s="543"/>
      <c r="O728" s="543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542"/>
      <c r="B729" s="567"/>
      <c r="C729" s="543"/>
      <c r="D729" s="543"/>
      <c r="E729" s="543"/>
      <c r="F729" s="543"/>
      <c r="G729" s="543"/>
      <c r="H729" s="543"/>
      <c r="I729" s="543"/>
      <c r="J729" s="543"/>
      <c r="K729" s="543"/>
      <c r="L729" s="543"/>
      <c r="M729" s="543"/>
      <c r="N729" s="543"/>
      <c r="O729" s="543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542"/>
      <c r="B730" s="567"/>
      <c r="C730" s="543"/>
      <c r="D730" s="543"/>
      <c r="E730" s="543"/>
      <c r="F730" s="543"/>
      <c r="G730" s="543"/>
      <c r="H730" s="543"/>
      <c r="I730" s="543"/>
      <c r="J730" s="543"/>
      <c r="K730" s="543"/>
      <c r="L730" s="543"/>
      <c r="M730" s="543"/>
      <c r="N730" s="543"/>
      <c r="O730" s="543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542"/>
      <c r="B731" s="567"/>
      <c r="C731" s="543"/>
      <c r="D731" s="543"/>
      <c r="E731" s="543"/>
      <c r="F731" s="543"/>
      <c r="G731" s="543"/>
      <c r="H731" s="543"/>
      <c r="I731" s="543"/>
      <c r="J731" s="543"/>
      <c r="K731" s="543"/>
      <c r="L731" s="543"/>
      <c r="M731" s="543"/>
      <c r="N731" s="543"/>
      <c r="O731" s="543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542"/>
      <c r="B732" s="567"/>
      <c r="C732" s="543"/>
      <c r="D732" s="543"/>
      <c r="E732" s="543"/>
      <c r="F732" s="543"/>
      <c r="G732" s="543"/>
      <c r="H732" s="543"/>
      <c r="I732" s="543"/>
      <c r="J732" s="543"/>
      <c r="K732" s="543"/>
      <c r="L732" s="543"/>
      <c r="M732" s="543"/>
      <c r="N732" s="543"/>
      <c r="O732" s="543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542"/>
      <c r="B733" s="567"/>
      <c r="C733" s="543"/>
      <c r="D733" s="543"/>
      <c r="E733" s="543"/>
      <c r="F733" s="543"/>
      <c r="G733" s="543"/>
      <c r="H733" s="543"/>
      <c r="I733" s="543"/>
      <c r="J733" s="543"/>
      <c r="K733" s="543"/>
      <c r="L733" s="543"/>
      <c r="M733" s="543"/>
      <c r="N733" s="543"/>
      <c r="O733" s="543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542"/>
      <c r="B734" s="567"/>
      <c r="C734" s="543"/>
      <c r="D734" s="543"/>
      <c r="E734" s="543"/>
      <c r="F734" s="543"/>
      <c r="G734" s="543"/>
      <c r="H734" s="543"/>
      <c r="I734" s="543"/>
      <c r="J734" s="543"/>
      <c r="K734" s="543"/>
      <c r="L734" s="543"/>
      <c r="M734" s="543"/>
      <c r="N734" s="543"/>
      <c r="O734" s="543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542"/>
      <c r="B735" s="567"/>
      <c r="C735" s="543"/>
      <c r="D735" s="543"/>
      <c r="E735" s="543"/>
      <c r="F735" s="543"/>
      <c r="G735" s="543"/>
      <c r="H735" s="543"/>
      <c r="I735" s="543"/>
      <c r="J735" s="543"/>
      <c r="K735" s="543"/>
      <c r="L735" s="543"/>
      <c r="M735" s="543"/>
      <c r="N735" s="543"/>
      <c r="O735" s="543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542"/>
      <c r="B736" s="567"/>
      <c r="C736" s="543"/>
      <c r="D736" s="543"/>
      <c r="E736" s="543"/>
      <c r="F736" s="543"/>
      <c r="G736" s="543"/>
      <c r="H736" s="543"/>
      <c r="I736" s="543"/>
      <c r="J736" s="543"/>
      <c r="K736" s="543"/>
      <c r="L736" s="543"/>
      <c r="M736" s="543"/>
      <c r="N736" s="543"/>
      <c r="O736" s="543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542"/>
      <c r="B737" s="567"/>
      <c r="C737" s="543"/>
      <c r="D737" s="543"/>
      <c r="E737" s="543"/>
      <c r="F737" s="543"/>
      <c r="G737" s="543"/>
      <c r="H737" s="543"/>
      <c r="I737" s="543"/>
      <c r="J737" s="543"/>
      <c r="K737" s="543"/>
      <c r="L737" s="543"/>
      <c r="M737" s="543"/>
      <c r="N737" s="543"/>
      <c r="O737" s="543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542"/>
      <c r="B738" s="567"/>
      <c r="C738" s="543"/>
      <c r="D738" s="543"/>
      <c r="E738" s="543"/>
      <c r="F738" s="543"/>
      <c r="G738" s="543"/>
      <c r="H738" s="543"/>
      <c r="I738" s="543"/>
      <c r="J738" s="543"/>
      <c r="K738" s="543"/>
      <c r="L738" s="543"/>
      <c r="M738" s="543"/>
      <c r="N738" s="543"/>
      <c r="O738" s="543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542"/>
      <c r="B739" s="567"/>
      <c r="C739" s="543"/>
      <c r="D739" s="543"/>
      <c r="E739" s="543"/>
      <c r="F739" s="543"/>
      <c r="G739" s="543"/>
      <c r="H739" s="543"/>
      <c r="I739" s="543"/>
      <c r="J739" s="543"/>
      <c r="K739" s="543"/>
      <c r="L739" s="543"/>
      <c r="M739" s="543"/>
      <c r="N739" s="543"/>
      <c r="O739" s="543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542"/>
      <c r="B740" s="567"/>
      <c r="C740" s="543"/>
      <c r="D740" s="543"/>
      <c r="E740" s="543"/>
      <c r="F740" s="543"/>
      <c r="G740" s="543"/>
      <c r="H740" s="543"/>
      <c r="I740" s="543"/>
      <c r="J740" s="543"/>
      <c r="K740" s="543"/>
      <c r="L740" s="543"/>
      <c r="M740" s="543"/>
      <c r="N740" s="543"/>
      <c r="O740" s="543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542"/>
      <c r="B741" s="567"/>
      <c r="C741" s="543"/>
      <c r="D741" s="543"/>
      <c r="E741" s="543"/>
      <c r="F741" s="543"/>
      <c r="G741" s="543"/>
      <c r="H741" s="543"/>
      <c r="I741" s="543"/>
      <c r="J741" s="543"/>
      <c r="K741" s="543"/>
      <c r="L741" s="543"/>
      <c r="M741" s="543"/>
      <c r="N741" s="543"/>
      <c r="O741" s="543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542"/>
      <c r="B742" s="567"/>
      <c r="C742" s="543"/>
      <c r="D742" s="543"/>
      <c r="E742" s="543"/>
      <c r="F742" s="543"/>
      <c r="G742" s="543"/>
      <c r="H742" s="543"/>
      <c r="I742" s="543"/>
      <c r="J742" s="543"/>
      <c r="K742" s="543"/>
      <c r="L742" s="543"/>
      <c r="M742" s="543"/>
      <c r="N742" s="543"/>
      <c r="O742" s="543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542"/>
      <c r="B743" s="567"/>
      <c r="C743" s="543"/>
      <c r="D743" s="543"/>
      <c r="E743" s="543"/>
      <c r="F743" s="543"/>
      <c r="G743" s="543"/>
      <c r="H743" s="543"/>
      <c r="I743" s="543"/>
      <c r="J743" s="543"/>
      <c r="K743" s="543"/>
      <c r="L743" s="543"/>
      <c r="M743" s="543"/>
      <c r="N743" s="543"/>
      <c r="O743" s="543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542"/>
      <c r="B744" s="567"/>
      <c r="C744" s="543"/>
      <c r="D744" s="543"/>
      <c r="E744" s="543"/>
      <c r="F744" s="543"/>
      <c r="G744" s="543"/>
      <c r="H744" s="543"/>
      <c r="I744" s="543"/>
      <c r="J744" s="543"/>
      <c r="K744" s="543"/>
      <c r="L744" s="543"/>
      <c r="M744" s="543"/>
      <c r="N744" s="543"/>
      <c r="O744" s="543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542"/>
      <c r="B745" s="567"/>
      <c r="C745" s="543"/>
      <c r="D745" s="543"/>
      <c r="E745" s="543"/>
      <c r="F745" s="543"/>
      <c r="G745" s="543"/>
      <c r="H745" s="543"/>
      <c r="I745" s="543"/>
      <c r="J745" s="543"/>
      <c r="K745" s="543"/>
      <c r="L745" s="543"/>
      <c r="M745" s="543"/>
      <c r="N745" s="543"/>
      <c r="O745" s="543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542"/>
      <c r="B746" s="567"/>
      <c r="C746" s="543"/>
      <c r="D746" s="543"/>
      <c r="E746" s="543"/>
      <c r="F746" s="543"/>
      <c r="G746" s="543"/>
      <c r="H746" s="543"/>
      <c r="I746" s="543"/>
      <c r="J746" s="543"/>
      <c r="K746" s="543"/>
      <c r="L746" s="543"/>
      <c r="M746" s="543"/>
      <c r="N746" s="543"/>
      <c r="O746" s="543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542"/>
      <c r="B747" s="567"/>
      <c r="C747" s="543"/>
      <c r="D747" s="543"/>
      <c r="E747" s="543"/>
      <c r="F747" s="543"/>
      <c r="G747" s="543"/>
      <c r="H747" s="543"/>
      <c r="I747" s="543"/>
      <c r="J747" s="543"/>
      <c r="K747" s="543"/>
      <c r="L747" s="543"/>
      <c r="M747" s="543"/>
      <c r="N747" s="543"/>
      <c r="O747" s="543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542"/>
      <c r="B748" s="567"/>
      <c r="C748" s="543"/>
      <c r="D748" s="543"/>
      <c r="E748" s="543"/>
      <c r="F748" s="543"/>
      <c r="G748" s="543"/>
      <c r="H748" s="543"/>
      <c r="I748" s="543"/>
      <c r="J748" s="543"/>
      <c r="K748" s="543"/>
      <c r="L748" s="543"/>
      <c r="M748" s="543"/>
      <c r="N748" s="543"/>
      <c r="O748" s="543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542"/>
      <c r="B749" s="567"/>
      <c r="C749" s="543"/>
      <c r="D749" s="543"/>
      <c r="E749" s="543"/>
      <c r="F749" s="543"/>
      <c r="G749" s="543"/>
      <c r="H749" s="543"/>
      <c r="I749" s="543"/>
      <c r="J749" s="543"/>
      <c r="K749" s="543"/>
      <c r="L749" s="543"/>
      <c r="M749" s="543"/>
      <c r="N749" s="543"/>
      <c r="O749" s="543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542"/>
      <c r="B750" s="567"/>
      <c r="C750" s="543"/>
      <c r="D750" s="543"/>
      <c r="E750" s="543"/>
      <c r="F750" s="543"/>
      <c r="G750" s="543"/>
      <c r="H750" s="543"/>
      <c r="I750" s="543"/>
      <c r="J750" s="543"/>
      <c r="K750" s="543"/>
      <c r="L750" s="543"/>
      <c r="M750" s="543"/>
      <c r="N750" s="543"/>
      <c r="O750" s="543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542"/>
      <c r="B751" s="567"/>
      <c r="C751" s="543"/>
      <c r="D751" s="543"/>
      <c r="E751" s="543"/>
      <c r="F751" s="543"/>
      <c r="G751" s="543"/>
      <c r="H751" s="543"/>
      <c r="I751" s="543"/>
      <c r="J751" s="543"/>
      <c r="K751" s="543"/>
      <c r="L751" s="543"/>
      <c r="M751" s="543"/>
      <c r="N751" s="543"/>
      <c r="O751" s="543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542"/>
      <c r="B752" s="567"/>
      <c r="C752" s="543"/>
      <c r="D752" s="543"/>
      <c r="E752" s="543"/>
      <c r="F752" s="543"/>
      <c r="G752" s="543"/>
      <c r="H752" s="543"/>
      <c r="I752" s="543"/>
      <c r="J752" s="543"/>
      <c r="K752" s="543"/>
      <c r="L752" s="543"/>
      <c r="M752" s="543"/>
      <c r="N752" s="543"/>
      <c r="O752" s="543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542"/>
      <c r="B753" s="567"/>
      <c r="C753" s="543"/>
      <c r="D753" s="543"/>
      <c r="E753" s="543"/>
      <c r="F753" s="543"/>
      <c r="G753" s="543"/>
      <c r="H753" s="543"/>
      <c r="I753" s="543"/>
      <c r="J753" s="543"/>
      <c r="K753" s="543"/>
      <c r="L753" s="543"/>
      <c r="M753" s="543"/>
      <c r="N753" s="543"/>
      <c r="O753" s="543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542"/>
      <c r="B754" s="567"/>
      <c r="C754" s="543"/>
      <c r="D754" s="543"/>
      <c r="E754" s="543"/>
      <c r="F754" s="543"/>
      <c r="G754" s="543"/>
      <c r="H754" s="543"/>
      <c r="I754" s="543"/>
      <c r="J754" s="543"/>
      <c r="K754" s="543"/>
      <c r="L754" s="543"/>
      <c r="M754" s="543"/>
      <c r="N754" s="543"/>
      <c r="O754" s="543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542"/>
      <c r="B755" s="567"/>
      <c r="C755" s="543"/>
      <c r="D755" s="543"/>
      <c r="E755" s="543"/>
      <c r="F755" s="543"/>
      <c r="G755" s="543"/>
      <c r="H755" s="543"/>
      <c r="I755" s="543"/>
      <c r="J755" s="543"/>
      <c r="K755" s="543"/>
      <c r="L755" s="543"/>
      <c r="M755" s="543"/>
      <c r="N755" s="543"/>
      <c r="O755" s="543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542"/>
      <c r="B756" s="567"/>
      <c r="C756" s="543"/>
      <c r="D756" s="543"/>
      <c r="E756" s="543"/>
      <c r="F756" s="543"/>
      <c r="G756" s="543"/>
      <c r="H756" s="543"/>
      <c r="I756" s="543"/>
      <c r="J756" s="543"/>
      <c r="K756" s="543"/>
      <c r="L756" s="543"/>
      <c r="M756" s="543"/>
      <c r="N756" s="543"/>
      <c r="O756" s="543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542"/>
      <c r="B757" s="567"/>
      <c r="C757" s="543"/>
      <c r="D757" s="543"/>
      <c r="E757" s="543"/>
      <c r="F757" s="543"/>
      <c r="G757" s="543"/>
      <c r="H757" s="543"/>
      <c r="I757" s="543"/>
      <c r="J757" s="543"/>
      <c r="K757" s="543"/>
      <c r="L757" s="543"/>
      <c r="M757" s="543"/>
      <c r="N757" s="543"/>
      <c r="O757" s="543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542"/>
      <c r="B758" s="567"/>
      <c r="C758" s="543"/>
      <c r="D758" s="543"/>
      <c r="E758" s="543"/>
      <c r="F758" s="543"/>
      <c r="G758" s="543"/>
      <c r="H758" s="543"/>
      <c r="I758" s="543"/>
      <c r="J758" s="543"/>
      <c r="K758" s="543"/>
      <c r="L758" s="543"/>
      <c r="M758" s="543"/>
      <c r="N758" s="543"/>
      <c r="O758" s="543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542"/>
      <c r="B759" s="567"/>
      <c r="C759" s="543"/>
      <c r="D759" s="543"/>
      <c r="E759" s="543"/>
      <c r="F759" s="543"/>
      <c r="G759" s="543"/>
      <c r="H759" s="543"/>
      <c r="I759" s="543"/>
      <c r="J759" s="543"/>
      <c r="K759" s="543"/>
      <c r="L759" s="543"/>
      <c r="M759" s="543"/>
      <c r="N759" s="543"/>
      <c r="O759" s="543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542"/>
      <c r="B760" s="567"/>
      <c r="C760" s="543"/>
      <c r="D760" s="543"/>
      <c r="E760" s="543"/>
      <c r="F760" s="543"/>
      <c r="G760" s="543"/>
      <c r="H760" s="543"/>
      <c r="I760" s="543"/>
      <c r="J760" s="543"/>
      <c r="K760" s="543"/>
      <c r="L760" s="543"/>
      <c r="M760" s="543"/>
      <c r="N760" s="543"/>
      <c r="O760" s="543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542"/>
      <c r="B761" s="567"/>
      <c r="C761" s="543"/>
      <c r="D761" s="543"/>
      <c r="E761" s="543"/>
      <c r="F761" s="543"/>
      <c r="G761" s="543"/>
      <c r="H761" s="543"/>
      <c r="I761" s="543"/>
      <c r="J761" s="543"/>
      <c r="K761" s="543"/>
      <c r="L761" s="543"/>
      <c r="M761" s="543"/>
      <c r="N761" s="543"/>
      <c r="O761" s="543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542"/>
      <c r="B762" s="567"/>
      <c r="C762" s="543"/>
      <c r="D762" s="543"/>
      <c r="E762" s="543"/>
      <c r="F762" s="543"/>
      <c r="G762" s="543"/>
      <c r="H762" s="543"/>
      <c r="I762" s="543"/>
      <c r="J762" s="543"/>
      <c r="K762" s="543"/>
      <c r="L762" s="543"/>
      <c r="M762" s="543"/>
      <c r="N762" s="543"/>
      <c r="O762" s="543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542"/>
      <c r="B763" s="567"/>
      <c r="C763" s="543"/>
      <c r="D763" s="543"/>
      <c r="E763" s="543"/>
      <c r="F763" s="543"/>
      <c r="G763" s="543"/>
      <c r="H763" s="543"/>
      <c r="I763" s="543"/>
      <c r="J763" s="543"/>
      <c r="K763" s="543"/>
      <c r="L763" s="543"/>
      <c r="M763" s="543"/>
      <c r="N763" s="543"/>
      <c r="O763" s="543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542"/>
      <c r="B764" s="567"/>
      <c r="C764" s="543"/>
      <c r="D764" s="543"/>
      <c r="E764" s="543"/>
      <c r="F764" s="543"/>
      <c r="G764" s="543"/>
      <c r="H764" s="543"/>
      <c r="I764" s="543"/>
      <c r="J764" s="543"/>
      <c r="K764" s="543"/>
      <c r="L764" s="543"/>
      <c r="M764" s="543"/>
      <c r="N764" s="543"/>
      <c r="O764" s="543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542"/>
      <c r="B765" s="567"/>
      <c r="C765" s="543"/>
      <c r="D765" s="543"/>
      <c r="E765" s="543"/>
      <c r="F765" s="543"/>
      <c r="G765" s="543"/>
      <c r="H765" s="543"/>
      <c r="I765" s="543"/>
      <c r="J765" s="543"/>
      <c r="K765" s="543"/>
      <c r="L765" s="543"/>
      <c r="M765" s="543"/>
      <c r="N765" s="543"/>
      <c r="O765" s="543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542"/>
      <c r="B766" s="567"/>
      <c r="C766" s="543"/>
      <c r="D766" s="543"/>
      <c r="E766" s="543"/>
      <c r="F766" s="543"/>
      <c r="G766" s="543"/>
      <c r="H766" s="543"/>
      <c r="I766" s="543"/>
      <c r="J766" s="543"/>
      <c r="K766" s="543"/>
      <c r="L766" s="543"/>
      <c r="M766" s="543"/>
      <c r="N766" s="543"/>
      <c r="O766" s="543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542"/>
      <c r="B767" s="567"/>
      <c r="C767" s="543"/>
      <c r="D767" s="543"/>
      <c r="E767" s="543"/>
      <c r="F767" s="543"/>
      <c r="G767" s="543"/>
      <c r="H767" s="543"/>
      <c r="I767" s="543"/>
      <c r="J767" s="543"/>
      <c r="K767" s="543"/>
      <c r="L767" s="543"/>
      <c r="M767" s="543"/>
      <c r="N767" s="543"/>
      <c r="O767" s="543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542"/>
      <c r="B768" s="567"/>
      <c r="C768" s="543"/>
      <c r="D768" s="543"/>
      <c r="E768" s="543"/>
      <c r="F768" s="543"/>
      <c r="G768" s="543"/>
      <c r="H768" s="543"/>
      <c r="I768" s="543"/>
      <c r="J768" s="543"/>
      <c r="K768" s="543"/>
      <c r="L768" s="543"/>
      <c r="M768" s="543"/>
      <c r="N768" s="543"/>
      <c r="O768" s="543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542"/>
      <c r="B769" s="567"/>
      <c r="C769" s="543"/>
      <c r="D769" s="543"/>
      <c r="E769" s="543"/>
      <c r="F769" s="543"/>
      <c r="G769" s="543"/>
      <c r="H769" s="543"/>
      <c r="I769" s="543"/>
      <c r="J769" s="543"/>
      <c r="K769" s="543"/>
      <c r="L769" s="543"/>
      <c r="M769" s="543"/>
      <c r="N769" s="543"/>
      <c r="O769" s="543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542"/>
      <c r="B770" s="567"/>
      <c r="C770" s="543"/>
      <c r="D770" s="543"/>
      <c r="E770" s="543"/>
      <c r="F770" s="543"/>
      <c r="G770" s="543"/>
      <c r="H770" s="543"/>
      <c r="I770" s="543"/>
      <c r="J770" s="543"/>
      <c r="K770" s="543"/>
      <c r="L770" s="543"/>
      <c r="M770" s="543"/>
      <c r="N770" s="543"/>
      <c r="O770" s="543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542"/>
      <c r="B771" s="567"/>
      <c r="C771" s="543"/>
      <c r="D771" s="543"/>
      <c r="E771" s="543"/>
      <c r="F771" s="543"/>
      <c r="G771" s="543"/>
      <c r="H771" s="543"/>
      <c r="I771" s="543"/>
      <c r="J771" s="543"/>
      <c r="K771" s="543"/>
      <c r="L771" s="543"/>
      <c r="M771" s="543"/>
      <c r="N771" s="543"/>
      <c r="O771" s="543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542"/>
      <c r="B772" s="567"/>
      <c r="C772" s="543"/>
      <c r="D772" s="543"/>
      <c r="E772" s="543"/>
      <c r="F772" s="543"/>
      <c r="G772" s="543"/>
      <c r="H772" s="543"/>
      <c r="I772" s="543"/>
      <c r="J772" s="543"/>
      <c r="K772" s="543"/>
      <c r="L772" s="543"/>
      <c r="M772" s="543"/>
      <c r="N772" s="543"/>
      <c r="O772" s="543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542"/>
      <c r="B773" s="567"/>
      <c r="C773" s="543"/>
      <c r="D773" s="543"/>
      <c r="E773" s="543"/>
      <c r="F773" s="543"/>
      <c r="G773" s="543"/>
      <c r="H773" s="543"/>
      <c r="I773" s="543"/>
      <c r="J773" s="543"/>
      <c r="K773" s="543"/>
      <c r="L773" s="543"/>
      <c r="M773" s="543"/>
      <c r="N773" s="543"/>
      <c r="O773" s="543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542"/>
      <c r="B774" s="567"/>
      <c r="C774" s="543"/>
      <c r="D774" s="543"/>
      <c r="E774" s="543"/>
      <c r="F774" s="543"/>
      <c r="G774" s="543"/>
      <c r="H774" s="543"/>
      <c r="I774" s="543"/>
      <c r="J774" s="543"/>
      <c r="K774" s="543"/>
      <c r="L774" s="543"/>
      <c r="M774" s="543"/>
      <c r="N774" s="543"/>
      <c r="O774" s="543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542"/>
      <c r="B775" s="567"/>
      <c r="C775" s="543"/>
      <c r="D775" s="543"/>
      <c r="E775" s="543"/>
      <c r="F775" s="543"/>
      <c r="G775" s="543"/>
      <c r="H775" s="543"/>
      <c r="I775" s="543"/>
      <c r="J775" s="543"/>
      <c r="K775" s="543"/>
      <c r="L775" s="543"/>
      <c r="M775" s="543"/>
      <c r="N775" s="543"/>
      <c r="O775" s="543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542"/>
      <c r="B776" s="567"/>
      <c r="C776" s="543"/>
      <c r="D776" s="543"/>
      <c r="E776" s="543"/>
      <c r="F776" s="543"/>
      <c r="G776" s="543"/>
      <c r="H776" s="543"/>
      <c r="I776" s="543"/>
      <c r="J776" s="543"/>
      <c r="K776" s="543"/>
      <c r="L776" s="543"/>
      <c r="M776" s="543"/>
      <c r="N776" s="543"/>
      <c r="O776" s="543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542"/>
      <c r="B777" s="567"/>
      <c r="C777" s="543"/>
      <c r="D777" s="543"/>
      <c r="E777" s="543"/>
      <c r="F777" s="543"/>
      <c r="G777" s="543"/>
      <c r="H777" s="543"/>
      <c r="I777" s="543"/>
      <c r="J777" s="543"/>
      <c r="K777" s="543"/>
      <c r="L777" s="543"/>
      <c r="M777" s="543"/>
      <c r="N777" s="543"/>
      <c r="O777" s="543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542"/>
      <c r="B778" s="567"/>
      <c r="C778" s="543"/>
      <c r="D778" s="543"/>
      <c r="E778" s="543"/>
      <c r="F778" s="543"/>
      <c r="G778" s="543"/>
      <c r="H778" s="543"/>
      <c r="I778" s="543"/>
      <c r="J778" s="543"/>
      <c r="K778" s="543"/>
      <c r="L778" s="543"/>
      <c r="M778" s="543"/>
      <c r="N778" s="543"/>
      <c r="O778" s="543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542"/>
      <c r="B779" s="567"/>
      <c r="C779" s="543"/>
      <c r="D779" s="543"/>
      <c r="E779" s="543"/>
      <c r="F779" s="543"/>
      <c r="G779" s="543"/>
      <c r="H779" s="543"/>
      <c r="I779" s="543"/>
      <c r="J779" s="543"/>
      <c r="K779" s="543"/>
      <c r="L779" s="543"/>
      <c r="M779" s="543"/>
      <c r="N779" s="543"/>
      <c r="O779" s="543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542"/>
      <c r="B780" s="567"/>
      <c r="C780" s="543"/>
      <c r="D780" s="543"/>
      <c r="E780" s="543"/>
      <c r="F780" s="543"/>
      <c r="G780" s="543"/>
      <c r="H780" s="543"/>
      <c r="I780" s="543"/>
      <c r="J780" s="543"/>
      <c r="K780" s="543"/>
      <c r="L780" s="543"/>
      <c r="M780" s="543"/>
      <c r="N780" s="543"/>
      <c r="O780" s="543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542"/>
      <c r="B781" s="567"/>
      <c r="C781" s="543"/>
      <c r="D781" s="543"/>
      <c r="E781" s="543"/>
      <c r="F781" s="543"/>
      <c r="G781" s="543"/>
      <c r="H781" s="543"/>
      <c r="I781" s="543"/>
      <c r="J781" s="543"/>
      <c r="K781" s="543"/>
      <c r="L781" s="543"/>
      <c r="M781" s="543"/>
      <c r="N781" s="543"/>
      <c r="O781" s="543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542"/>
      <c r="B782" s="567"/>
      <c r="C782" s="543"/>
      <c r="D782" s="543"/>
      <c r="E782" s="543"/>
      <c r="F782" s="543"/>
      <c r="G782" s="543"/>
      <c r="H782" s="543"/>
      <c r="I782" s="543"/>
      <c r="J782" s="543"/>
      <c r="K782" s="543"/>
      <c r="L782" s="543"/>
      <c r="M782" s="543"/>
      <c r="N782" s="543"/>
      <c r="O782" s="543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542"/>
      <c r="B783" s="567"/>
      <c r="C783" s="543"/>
      <c r="D783" s="543"/>
      <c r="E783" s="543"/>
      <c r="F783" s="543"/>
      <c r="G783" s="543"/>
      <c r="H783" s="543"/>
      <c r="I783" s="543"/>
      <c r="J783" s="543"/>
      <c r="K783" s="543"/>
      <c r="L783" s="543"/>
      <c r="M783" s="543"/>
      <c r="N783" s="543"/>
      <c r="O783" s="543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542"/>
      <c r="B784" s="567"/>
      <c r="C784" s="543"/>
      <c r="D784" s="543"/>
      <c r="E784" s="543"/>
      <c r="F784" s="543"/>
      <c r="G784" s="543"/>
      <c r="H784" s="543"/>
      <c r="I784" s="543"/>
      <c r="J784" s="543"/>
      <c r="K784" s="543"/>
      <c r="L784" s="543"/>
      <c r="M784" s="543"/>
      <c r="N784" s="543"/>
      <c r="O784" s="543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542"/>
      <c r="B785" s="567"/>
      <c r="C785" s="543"/>
      <c r="D785" s="543"/>
      <c r="E785" s="543"/>
      <c r="F785" s="543"/>
      <c r="G785" s="543"/>
      <c r="H785" s="543"/>
      <c r="I785" s="543"/>
      <c r="J785" s="543"/>
      <c r="K785" s="543"/>
      <c r="L785" s="543"/>
      <c r="M785" s="543"/>
      <c r="N785" s="543"/>
      <c r="O785" s="543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542"/>
      <c r="B786" s="567"/>
      <c r="C786" s="543"/>
      <c r="D786" s="543"/>
      <c r="E786" s="543"/>
      <c r="F786" s="543"/>
      <c r="G786" s="543"/>
      <c r="H786" s="543"/>
      <c r="I786" s="543"/>
      <c r="J786" s="543"/>
      <c r="K786" s="543"/>
      <c r="L786" s="543"/>
      <c r="M786" s="543"/>
      <c r="N786" s="543"/>
      <c r="O786" s="543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542"/>
      <c r="B787" s="567"/>
      <c r="C787" s="543"/>
      <c r="D787" s="543"/>
      <c r="E787" s="543"/>
      <c r="F787" s="543"/>
      <c r="G787" s="543"/>
      <c r="H787" s="543"/>
      <c r="I787" s="543"/>
      <c r="J787" s="543"/>
      <c r="K787" s="543"/>
      <c r="L787" s="543"/>
      <c r="M787" s="543"/>
      <c r="N787" s="543"/>
      <c r="O787" s="543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542"/>
      <c r="B788" s="567"/>
      <c r="C788" s="543"/>
      <c r="D788" s="543"/>
      <c r="E788" s="543"/>
      <c r="F788" s="543"/>
      <c r="G788" s="543"/>
      <c r="H788" s="543"/>
      <c r="I788" s="543"/>
      <c r="J788" s="543"/>
      <c r="K788" s="543"/>
      <c r="L788" s="543"/>
      <c r="M788" s="543"/>
      <c r="N788" s="543"/>
      <c r="O788" s="543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542"/>
      <c r="B789" s="567"/>
      <c r="C789" s="543"/>
      <c r="D789" s="543"/>
      <c r="E789" s="543"/>
      <c r="F789" s="543"/>
      <c r="G789" s="543"/>
      <c r="H789" s="543"/>
      <c r="I789" s="543"/>
      <c r="J789" s="543"/>
      <c r="K789" s="543"/>
      <c r="L789" s="543"/>
      <c r="M789" s="543"/>
      <c r="N789" s="543"/>
      <c r="O789" s="543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542"/>
      <c r="B790" s="567"/>
      <c r="C790" s="543"/>
      <c r="D790" s="543"/>
      <c r="E790" s="543"/>
      <c r="F790" s="543"/>
      <c r="G790" s="543"/>
      <c r="H790" s="543"/>
      <c r="I790" s="543"/>
      <c r="J790" s="543"/>
      <c r="K790" s="543"/>
      <c r="L790" s="543"/>
      <c r="M790" s="543"/>
      <c r="N790" s="543"/>
      <c r="O790" s="543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542"/>
      <c r="B791" s="567"/>
      <c r="C791" s="543"/>
      <c r="D791" s="543"/>
      <c r="E791" s="543"/>
      <c r="F791" s="543"/>
      <c r="G791" s="543"/>
      <c r="H791" s="543"/>
      <c r="I791" s="543"/>
      <c r="J791" s="543"/>
      <c r="K791" s="543"/>
      <c r="L791" s="543"/>
      <c r="M791" s="543"/>
      <c r="N791" s="543"/>
      <c r="O791" s="543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542"/>
      <c r="B792" s="567"/>
      <c r="C792" s="543"/>
      <c r="D792" s="543"/>
      <c r="E792" s="543"/>
      <c r="F792" s="543"/>
      <c r="G792" s="543"/>
      <c r="H792" s="543"/>
      <c r="I792" s="543"/>
      <c r="J792" s="543"/>
      <c r="K792" s="543"/>
      <c r="L792" s="543"/>
      <c r="M792" s="543"/>
      <c r="N792" s="543"/>
      <c r="O792" s="543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542"/>
      <c r="B793" s="567"/>
      <c r="C793" s="543"/>
      <c r="D793" s="543"/>
      <c r="E793" s="543"/>
      <c r="F793" s="543"/>
      <c r="G793" s="543"/>
      <c r="H793" s="543"/>
      <c r="I793" s="543"/>
      <c r="J793" s="543"/>
      <c r="K793" s="543"/>
      <c r="L793" s="543"/>
      <c r="M793" s="543"/>
      <c r="N793" s="543"/>
      <c r="O793" s="543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542"/>
      <c r="B794" s="567"/>
      <c r="C794" s="543"/>
      <c r="D794" s="543"/>
      <c r="E794" s="543"/>
      <c r="F794" s="543"/>
      <c r="G794" s="543"/>
      <c r="H794" s="543"/>
      <c r="I794" s="543"/>
      <c r="J794" s="543"/>
      <c r="K794" s="543"/>
      <c r="L794" s="543"/>
      <c r="M794" s="543"/>
      <c r="N794" s="543"/>
      <c r="O794" s="543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542"/>
      <c r="B795" s="567"/>
      <c r="C795" s="543"/>
      <c r="D795" s="543"/>
      <c r="E795" s="543"/>
      <c r="F795" s="543"/>
      <c r="G795" s="543"/>
      <c r="H795" s="543"/>
      <c r="I795" s="543"/>
      <c r="J795" s="543"/>
      <c r="K795" s="543"/>
      <c r="L795" s="543"/>
      <c r="M795" s="543"/>
      <c r="N795" s="543"/>
      <c r="O795" s="543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542"/>
      <c r="B796" s="567"/>
      <c r="C796" s="543"/>
      <c r="D796" s="543"/>
      <c r="E796" s="543"/>
      <c r="F796" s="543"/>
      <c r="G796" s="543"/>
      <c r="H796" s="543"/>
      <c r="I796" s="543"/>
      <c r="J796" s="543"/>
      <c r="K796" s="543"/>
      <c r="L796" s="543"/>
      <c r="M796" s="543"/>
      <c r="N796" s="543"/>
      <c r="O796" s="543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542"/>
      <c r="B797" s="567"/>
      <c r="C797" s="543"/>
      <c r="D797" s="543"/>
      <c r="E797" s="543"/>
      <c r="F797" s="543"/>
      <c r="G797" s="543"/>
      <c r="H797" s="543"/>
      <c r="I797" s="543"/>
      <c r="J797" s="543"/>
      <c r="K797" s="543"/>
      <c r="L797" s="543"/>
      <c r="M797" s="543"/>
      <c r="N797" s="543"/>
      <c r="O797" s="543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542"/>
      <c r="B798" s="567"/>
      <c r="C798" s="543"/>
      <c r="D798" s="543"/>
      <c r="E798" s="543"/>
      <c r="F798" s="543"/>
      <c r="G798" s="543"/>
      <c r="H798" s="543"/>
      <c r="I798" s="543"/>
      <c r="J798" s="543"/>
      <c r="K798" s="543"/>
      <c r="L798" s="543"/>
      <c r="M798" s="543"/>
      <c r="N798" s="543"/>
      <c r="O798" s="543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542"/>
      <c r="B799" s="567"/>
      <c r="C799" s="543"/>
      <c r="D799" s="543"/>
      <c r="E799" s="543"/>
      <c r="F799" s="543"/>
      <c r="G799" s="543"/>
      <c r="H799" s="543"/>
      <c r="I799" s="543"/>
      <c r="J799" s="543"/>
      <c r="K799" s="543"/>
      <c r="L799" s="543"/>
      <c r="M799" s="543"/>
      <c r="N799" s="543"/>
      <c r="O799" s="543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542"/>
      <c r="B800" s="567"/>
      <c r="C800" s="543"/>
      <c r="D800" s="543"/>
      <c r="E800" s="543"/>
      <c r="F800" s="543"/>
      <c r="G800" s="543"/>
      <c r="H800" s="543"/>
      <c r="I800" s="543"/>
      <c r="J800" s="543"/>
      <c r="K800" s="543"/>
      <c r="L800" s="543"/>
      <c r="M800" s="543"/>
      <c r="N800" s="543"/>
      <c r="O800" s="543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542"/>
      <c r="B801" s="567"/>
      <c r="C801" s="543"/>
      <c r="D801" s="543"/>
      <c r="E801" s="543"/>
      <c r="F801" s="543"/>
      <c r="G801" s="543"/>
      <c r="H801" s="543"/>
      <c r="I801" s="543"/>
      <c r="J801" s="543"/>
      <c r="K801" s="543"/>
      <c r="L801" s="543"/>
      <c r="M801" s="543"/>
      <c r="N801" s="543"/>
      <c r="O801" s="543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542"/>
      <c r="B802" s="567"/>
      <c r="C802" s="543"/>
      <c r="D802" s="543"/>
      <c r="E802" s="543"/>
      <c r="F802" s="543"/>
      <c r="G802" s="543"/>
      <c r="H802" s="543"/>
      <c r="I802" s="543"/>
      <c r="J802" s="543"/>
      <c r="K802" s="543"/>
      <c r="L802" s="543"/>
      <c r="M802" s="543"/>
      <c r="N802" s="543"/>
      <c r="O802" s="543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542"/>
      <c r="B803" s="567"/>
      <c r="C803" s="543"/>
      <c r="D803" s="543"/>
      <c r="E803" s="543"/>
      <c r="F803" s="543"/>
      <c r="G803" s="543"/>
      <c r="H803" s="543"/>
      <c r="I803" s="543"/>
      <c r="J803" s="543"/>
      <c r="K803" s="543"/>
      <c r="L803" s="543"/>
      <c r="M803" s="543"/>
      <c r="N803" s="543"/>
      <c r="O803" s="543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542"/>
      <c r="B804" s="567"/>
      <c r="C804" s="543"/>
      <c r="D804" s="543"/>
      <c r="E804" s="543"/>
      <c r="F804" s="543"/>
      <c r="G804" s="543"/>
      <c r="H804" s="543"/>
      <c r="I804" s="543"/>
      <c r="J804" s="543"/>
      <c r="K804" s="543"/>
      <c r="L804" s="543"/>
      <c r="M804" s="543"/>
      <c r="N804" s="543"/>
      <c r="O804" s="543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542"/>
      <c r="B805" s="567"/>
      <c r="C805" s="543"/>
      <c r="D805" s="543"/>
      <c r="E805" s="543"/>
      <c r="F805" s="543"/>
      <c r="G805" s="543"/>
      <c r="H805" s="543"/>
      <c r="I805" s="543"/>
      <c r="J805" s="543"/>
      <c r="K805" s="543"/>
      <c r="L805" s="543"/>
      <c r="M805" s="543"/>
      <c r="N805" s="543"/>
      <c r="O805" s="543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542"/>
      <c r="B806" s="567"/>
      <c r="C806" s="543"/>
      <c r="D806" s="543"/>
      <c r="E806" s="543"/>
      <c r="F806" s="543"/>
      <c r="G806" s="543"/>
      <c r="H806" s="543"/>
      <c r="I806" s="543"/>
      <c r="J806" s="543"/>
      <c r="K806" s="543"/>
      <c r="L806" s="543"/>
      <c r="M806" s="543"/>
      <c r="N806" s="543"/>
      <c r="O806" s="543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542"/>
      <c r="B807" s="567"/>
      <c r="C807" s="543"/>
      <c r="D807" s="543"/>
      <c r="E807" s="543"/>
      <c r="F807" s="543"/>
      <c r="G807" s="543"/>
      <c r="H807" s="543"/>
      <c r="I807" s="543"/>
      <c r="J807" s="543"/>
      <c r="K807" s="543"/>
      <c r="L807" s="543"/>
      <c r="M807" s="543"/>
      <c r="N807" s="543"/>
      <c r="O807" s="543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542"/>
      <c r="B808" s="567"/>
      <c r="C808" s="543"/>
      <c r="D808" s="543"/>
      <c r="E808" s="543"/>
      <c r="F808" s="543"/>
      <c r="G808" s="543"/>
      <c r="H808" s="543"/>
      <c r="I808" s="543"/>
      <c r="J808" s="543"/>
      <c r="K808" s="543"/>
      <c r="L808" s="543"/>
      <c r="M808" s="543"/>
      <c r="N808" s="543"/>
      <c r="O808" s="543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542"/>
      <c r="B809" s="567"/>
      <c r="C809" s="543"/>
      <c r="D809" s="543"/>
      <c r="E809" s="543"/>
      <c r="F809" s="543"/>
      <c r="G809" s="543"/>
      <c r="H809" s="543"/>
      <c r="I809" s="543"/>
      <c r="J809" s="543"/>
      <c r="K809" s="543"/>
      <c r="L809" s="543"/>
      <c r="M809" s="543"/>
      <c r="N809" s="543"/>
      <c r="O809" s="543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542"/>
      <c r="B810" s="567"/>
      <c r="C810" s="543"/>
      <c r="D810" s="543"/>
      <c r="E810" s="543"/>
      <c r="F810" s="543"/>
      <c r="G810" s="543"/>
      <c r="H810" s="543"/>
      <c r="I810" s="543"/>
      <c r="J810" s="543"/>
      <c r="K810" s="543"/>
      <c r="L810" s="543"/>
      <c r="M810" s="543"/>
      <c r="N810" s="543"/>
      <c r="O810" s="543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542"/>
      <c r="B811" s="567"/>
      <c r="C811" s="543"/>
      <c r="D811" s="543"/>
      <c r="E811" s="543"/>
      <c r="F811" s="543"/>
      <c r="G811" s="543"/>
      <c r="H811" s="543"/>
      <c r="I811" s="543"/>
      <c r="J811" s="543"/>
      <c r="K811" s="543"/>
      <c r="L811" s="543"/>
      <c r="M811" s="543"/>
      <c r="N811" s="543"/>
      <c r="O811" s="543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542"/>
      <c r="B812" s="567"/>
      <c r="C812" s="543"/>
      <c r="D812" s="543"/>
      <c r="E812" s="543"/>
      <c r="F812" s="543"/>
      <c r="G812" s="543"/>
      <c r="H812" s="543"/>
      <c r="I812" s="543"/>
      <c r="J812" s="543"/>
      <c r="K812" s="543"/>
      <c r="L812" s="543"/>
      <c r="M812" s="543"/>
      <c r="N812" s="543"/>
      <c r="O812" s="543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542"/>
      <c r="B813" s="567"/>
      <c r="C813" s="543"/>
      <c r="D813" s="543"/>
      <c r="E813" s="543"/>
      <c r="F813" s="543"/>
      <c r="G813" s="543"/>
      <c r="H813" s="543"/>
      <c r="I813" s="543"/>
      <c r="J813" s="543"/>
      <c r="K813" s="543"/>
      <c r="L813" s="543"/>
      <c r="M813" s="543"/>
      <c r="N813" s="543"/>
      <c r="O813" s="543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542"/>
      <c r="B814" s="567"/>
      <c r="C814" s="543"/>
      <c r="D814" s="543"/>
      <c r="E814" s="543"/>
      <c r="F814" s="543"/>
      <c r="G814" s="543"/>
      <c r="H814" s="543"/>
      <c r="I814" s="543"/>
      <c r="J814" s="543"/>
      <c r="K814" s="543"/>
      <c r="L814" s="543"/>
      <c r="M814" s="543"/>
      <c r="N814" s="543"/>
      <c r="O814" s="543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542"/>
      <c r="B815" s="567"/>
      <c r="C815" s="543"/>
      <c r="D815" s="543"/>
      <c r="E815" s="543"/>
      <c r="F815" s="543"/>
      <c r="G815" s="543"/>
      <c r="H815" s="543"/>
      <c r="I815" s="543"/>
      <c r="J815" s="543"/>
      <c r="K815" s="543"/>
      <c r="L815" s="543"/>
      <c r="M815" s="543"/>
      <c r="N815" s="543"/>
      <c r="O815" s="543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542"/>
      <c r="B816" s="567"/>
      <c r="C816" s="543"/>
      <c r="D816" s="543"/>
      <c r="E816" s="543"/>
      <c r="F816" s="543"/>
      <c r="G816" s="543"/>
      <c r="H816" s="543"/>
      <c r="I816" s="543"/>
      <c r="J816" s="543"/>
      <c r="K816" s="543"/>
      <c r="L816" s="543"/>
      <c r="M816" s="543"/>
      <c r="N816" s="543"/>
      <c r="O816" s="543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542"/>
      <c r="B817" s="567"/>
      <c r="C817" s="543"/>
      <c r="D817" s="543"/>
      <c r="E817" s="543"/>
      <c r="F817" s="543"/>
      <c r="G817" s="543"/>
      <c r="H817" s="543"/>
      <c r="I817" s="543"/>
      <c r="J817" s="543"/>
      <c r="K817" s="543"/>
      <c r="L817" s="543"/>
      <c r="M817" s="543"/>
      <c r="N817" s="543"/>
      <c r="O817" s="543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542"/>
      <c r="B818" s="567"/>
      <c r="C818" s="543"/>
      <c r="D818" s="543"/>
      <c r="E818" s="543"/>
      <c r="F818" s="543"/>
      <c r="G818" s="543"/>
      <c r="H818" s="543"/>
      <c r="I818" s="543"/>
      <c r="J818" s="543"/>
      <c r="K818" s="543"/>
      <c r="L818" s="543"/>
      <c r="M818" s="543"/>
      <c r="N818" s="543"/>
      <c r="O818" s="543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542"/>
      <c r="B819" s="567"/>
      <c r="C819" s="543"/>
      <c r="D819" s="543"/>
      <c r="E819" s="543"/>
      <c r="F819" s="543"/>
      <c r="G819" s="543"/>
      <c r="H819" s="543"/>
      <c r="I819" s="543"/>
      <c r="J819" s="543"/>
      <c r="K819" s="543"/>
      <c r="L819" s="543"/>
      <c r="M819" s="543"/>
      <c r="N819" s="543"/>
      <c r="O819" s="543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542"/>
      <c r="B820" s="567"/>
      <c r="C820" s="543"/>
      <c r="D820" s="543"/>
      <c r="E820" s="543"/>
      <c r="F820" s="543"/>
      <c r="G820" s="543"/>
      <c r="H820" s="543"/>
      <c r="I820" s="543"/>
      <c r="J820" s="543"/>
      <c r="K820" s="543"/>
      <c r="L820" s="543"/>
      <c r="M820" s="543"/>
      <c r="N820" s="543"/>
      <c r="O820" s="543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542"/>
      <c r="B821" s="567"/>
      <c r="C821" s="543"/>
      <c r="D821" s="543"/>
      <c r="E821" s="543"/>
      <c r="F821" s="543"/>
      <c r="G821" s="543"/>
      <c r="H821" s="543"/>
      <c r="I821" s="543"/>
      <c r="J821" s="543"/>
      <c r="K821" s="543"/>
      <c r="L821" s="543"/>
      <c r="M821" s="543"/>
      <c r="N821" s="543"/>
      <c r="O821" s="543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542"/>
      <c r="B822" s="567"/>
      <c r="C822" s="543"/>
      <c r="D822" s="543"/>
      <c r="E822" s="543"/>
      <c r="F822" s="543"/>
      <c r="G822" s="543"/>
      <c r="H822" s="543"/>
      <c r="I822" s="543"/>
      <c r="J822" s="543"/>
      <c r="K822" s="543"/>
      <c r="L822" s="543"/>
      <c r="M822" s="543"/>
      <c r="N822" s="543"/>
      <c r="O822" s="543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542"/>
      <c r="B823" s="567"/>
      <c r="C823" s="543"/>
      <c r="D823" s="543"/>
      <c r="E823" s="543"/>
      <c r="F823" s="543"/>
      <c r="G823" s="543"/>
      <c r="H823" s="543"/>
      <c r="I823" s="543"/>
      <c r="J823" s="543"/>
      <c r="K823" s="543"/>
      <c r="L823" s="543"/>
      <c r="M823" s="543"/>
      <c r="N823" s="543"/>
      <c r="O823" s="543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542"/>
      <c r="B824" s="567"/>
      <c r="C824" s="543"/>
      <c r="D824" s="543"/>
      <c r="E824" s="543"/>
      <c r="F824" s="543"/>
      <c r="G824" s="543"/>
      <c r="H824" s="543"/>
      <c r="I824" s="543"/>
      <c r="J824" s="543"/>
      <c r="K824" s="543"/>
      <c r="L824" s="543"/>
      <c r="M824" s="543"/>
      <c r="N824" s="543"/>
      <c r="O824" s="543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542"/>
      <c r="B825" s="567"/>
      <c r="C825" s="543"/>
      <c r="D825" s="543"/>
      <c r="E825" s="543"/>
      <c r="F825" s="543"/>
      <c r="G825" s="543"/>
      <c r="H825" s="543"/>
      <c r="I825" s="543"/>
      <c r="J825" s="543"/>
      <c r="K825" s="543"/>
      <c r="L825" s="543"/>
      <c r="M825" s="543"/>
      <c r="N825" s="543"/>
      <c r="O825" s="543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542"/>
      <c r="B826" s="567"/>
      <c r="C826" s="543"/>
      <c r="D826" s="543"/>
      <c r="E826" s="543"/>
      <c r="F826" s="543"/>
      <c r="G826" s="543"/>
      <c r="H826" s="543"/>
      <c r="I826" s="543"/>
      <c r="J826" s="543"/>
      <c r="K826" s="543"/>
      <c r="L826" s="543"/>
      <c r="M826" s="543"/>
      <c r="N826" s="543"/>
      <c r="O826" s="543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542"/>
      <c r="B827" s="567"/>
      <c r="C827" s="543"/>
      <c r="D827" s="543"/>
      <c r="E827" s="543"/>
      <c r="F827" s="543"/>
      <c r="G827" s="543"/>
      <c r="H827" s="543"/>
      <c r="I827" s="543"/>
      <c r="J827" s="543"/>
      <c r="K827" s="543"/>
      <c r="L827" s="543"/>
      <c r="M827" s="543"/>
      <c r="N827" s="543"/>
      <c r="O827" s="543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542"/>
      <c r="B828" s="567"/>
      <c r="C828" s="543"/>
      <c r="D828" s="543"/>
      <c r="E828" s="543"/>
      <c r="F828" s="543"/>
      <c r="G828" s="543"/>
      <c r="H828" s="543"/>
      <c r="I828" s="543"/>
      <c r="J828" s="543"/>
      <c r="K828" s="543"/>
      <c r="L828" s="543"/>
      <c r="M828" s="543"/>
      <c r="N828" s="543"/>
      <c r="O828" s="543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542"/>
      <c r="B829" s="567"/>
      <c r="C829" s="543"/>
      <c r="D829" s="543"/>
      <c r="E829" s="543"/>
      <c r="F829" s="543"/>
      <c r="G829" s="543"/>
      <c r="H829" s="543"/>
      <c r="I829" s="543"/>
      <c r="J829" s="543"/>
      <c r="K829" s="543"/>
      <c r="L829" s="543"/>
      <c r="M829" s="543"/>
      <c r="N829" s="543"/>
      <c r="O829" s="543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542"/>
      <c r="B830" s="567"/>
      <c r="C830" s="543"/>
      <c r="D830" s="543"/>
      <c r="E830" s="543"/>
      <c r="F830" s="543"/>
      <c r="G830" s="543"/>
      <c r="H830" s="543"/>
      <c r="I830" s="543"/>
      <c r="J830" s="543"/>
      <c r="K830" s="543"/>
      <c r="L830" s="543"/>
      <c r="M830" s="543"/>
      <c r="N830" s="543"/>
      <c r="O830" s="543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542"/>
      <c r="B831" s="567"/>
      <c r="C831" s="543"/>
      <c r="D831" s="543"/>
      <c r="E831" s="543"/>
      <c r="F831" s="543"/>
      <c r="G831" s="543"/>
      <c r="H831" s="543"/>
      <c r="I831" s="543"/>
      <c r="J831" s="543"/>
      <c r="K831" s="543"/>
      <c r="L831" s="543"/>
      <c r="M831" s="543"/>
      <c r="N831" s="543"/>
      <c r="O831" s="543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542"/>
      <c r="B832" s="567"/>
      <c r="C832" s="543"/>
      <c r="D832" s="543"/>
      <c r="E832" s="543"/>
      <c r="F832" s="543"/>
      <c r="G832" s="543"/>
      <c r="H832" s="543"/>
      <c r="I832" s="543"/>
      <c r="J832" s="543"/>
      <c r="K832" s="543"/>
      <c r="L832" s="543"/>
      <c r="M832" s="543"/>
      <c r="N832" s="543"/>
      <c r="O832" s="543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542"/>
      <c r="B833" s="567"/>
      <c r="C833" s="543"/>
      <c r="D833" s="543"/>
      <c r="E833" s="543"/>
      <c r="F833" s="543"/>
      <c r="G833" s="543"/>
      <c r="H833" s="543"/>
      <c r="I833" s="543"/>
      <c r="J833" s="543"/>
      <c r="K833" s="543"/>
      <c r="L833" s="543"/>
      <c r="M833" s="543"/>
      <c r="N833" s="543"/>
      <c r="O833" s="543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542"/>
      <c r="B834" s="567"/>
      <c r="C834" s="543"/>
      <c r="D834" s="543"/>
      <c r="E834" s="543"/>
      <c r="F834" s="543"/>
      <c r="G834" s="543"/>
      <c r="H834" s="543"/>
      <c r="I834" s="543"/>
      <c r="J834" s="543"/>
      <c r="K834" s="543"/>
      <c r="L834" s="543"/>
      <c r="M834" s="543"/>
      <c r="N834" s="543"/>
      <c r="O834" s="543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542"/>
      <c r="B835" s="567"/>
      <c r="C835" s="543"/>
      <c r="D835" s="543"/>
      <c r="E835" s="543"/>
      <c r="F835" s="543"/>
      <c r="G835" s="543"/>
      <c r="H835" s="543"/>
      <c r="I835" s="543"/>
      <c r="J835" s="543"/>
      <c r="K835" s="543"/>
      <c r="L835" s="543"/>
      <c r="M835" s="543"/>
      <c r="N835" s="543"/>
      <c r="O835" s="543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542"/>
      <c r="B836" s="567"/>
      <c r="C836" s="543"/>
      <c r="D836" s="543"/>
      <c r="E836" s="543"/>
      <c r="F836" s="543"/>
      <c r="G836" s="543"/>
      <c r="H836" s="543"/>
      <c r="I836" s="543"/>
      <c r="J836" s="543"/>
      <c r="K836" s="543"/>
      <c r="L836" s="543"/>
      <c r="M836" s="543"/>
      <c r="N836" s="543"/>
      <c r="O836" s="543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542"/>
      <c r="B837" s="567"/>
      <c r="C837" s="543"/>
      <c r="D837" s="543"/>
      <c r="E837" s="543"/>
      <c r="F837" s="543"/>
      <c r="G837" s="543"/>
      <c r="H837" s="543"/>
      <c r="I837" s="543"/>
      <c r="J837" s="543"/>
      <c r="K837" s="543"/>
      <c r="L837" s="543"/>
      <c r="M837" s="543"/>
      <c r="N837" s="543"/>
      <c r="O837" s="543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542"/>
      <c r="B838" s="567"/>
      <c r="C838" s="543"/>
      <c r="D838" s="543"/>
      <c r="E838" s="543"/>
      <c r="F838" s="543"/>
      <c r="G838" s="543"/>
      <c r="H838" s="543"/>
      <c r="I838" s="543"/>
      <c r="J838" s="543"/>
      <c r="K838" s="543"/>
      <c r="L838" s="543"/>
      <c r="M838" s="543"/>
      <c r="N838" s="543"/>
      <c r="O838" s="543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542"/>
      <c r="B839" s="567"/>
      <c r="C839" s="543"/>
      <c r="D839" s="543"/>
      <c r="E839" s="543"/>
      <c r="F839" s="543"/>
      <c r="G839" s="543"/>
      <c r="H839" s="543"/>
      <c r="I839" s="543"/>
      <c r="J839" s="543"/>
      <c r="K839" s="543"/>
      <c r="L839" s="543"/>
      <c r="M839" s="543"/>
      <c r="N839" s="543"/>
      <c r="O839" s="543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542"/>
      <c r="B840" s="567"/>
      <c r="C840" s="543"/>
      <c r="D840" s="543"/>
      <c r="E840" s="543"/>
      <c r="F840" s="543"/>
      <c r="G840" s="543"/>
      <c r="H840" s="543"/>
      <c r="I840" s="543"/>
      <c r="J840" s="543"/>
      <c r="K840" s="543"/>
      <c r="L840" s="543"/>
      <c r="M840" s="543"/>
      <c r="N840" s="543"/>
      <c r="O840" s="543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542"/>
      <c r="B841" s="567"/>
      <c r="C841" s="543"/>
      <c r="D841" s="543"/>
      <c r="E841" s="543"/>
      <c r="F841" s="543"/>
      <c r="G841" s="543"/>
      <c r="H841" s="543"/>
      <c r="I841" s="543"/>
      <c r="J841" s="543"/>
      <c r="K841" s="543"/>
      <c r="L841" s="543"/>
      <c r="M841" s="543"/>
      <c r="N841" s="543"/>
      <c r="O841" s="543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542"/>
      <c r="B842" s="567"/>
      <c r="C842" s="543"/>
      <c r="D842" s="543"/>
      <c r="E842" s="543"/>
      <c r="F842" s="543"/>
      <c r="G842" s="543"/>
      <c r="H842" s="543"/>
      <c r="I842" s="543"/>
      <c r="J842" s="543"/>
      <c r="K842" s="543"/>
      <c r="L842" s="543"/>
      <c r="M842" s="543"/>
      <c r="N842" s="543"/>
      <c r="O842" s="543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542"/>
      <c r="B843" s="567"/>
      <c r="C843" s="543"/>
      <c r="D843" s="543"/>
      <c r="E843" s="543"/>
      <c r="F843" s="543"/>
      <c r="G843" s="543"/>
      <c r="H843" s="543"/>
      <c r="I843" s="543"/>
      <c r="J843" s="543"/>
      <c r="K843" s="543"/>
      <c r="L843" s="543"/>
      <c r="M843" s="543"/>
      <c r="N843" s="543"/>
      <c r="O843" s="543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542"/>
      <c r="B844" s="567"/>
      <c r="C844" s="543"/>
      <c r="D844" s="543"/>
      <c r="E844" s="543"/>
      <c r="F844" s="543"/>
      <c r="G844" s="543"/>
      <c r="H844" s="543"/>
      <c r="I844" s="543"/>
      <c r="J844" s="543"/>
      <c r="K844" s="543"/>
      <c r="L844" s="543"/>
      <c r="M844" s="543"/>
      <c r="N844" s="543"/>
      <c r="O844" s="543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542"/>
      <c r="B845" s="567"/>
      <c r="C845" s="543"/>
      <c r="D845" s="543"/>
      <c r="E845" s="543"/>
      <c r="F845" s="543"/>
      <c r="G845" s="543"/>
      <c r="H845" s="543"/>
      <c r="I845" s="543"/>
      <c r="J845" s="543"/>
      <c r="K845" s="543"/>
      <c r="L845" s="543"/>
      <c r="M845" s="543"/>
      <c r="N845" s="543"/>
      <c r="O845" s="543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542"/>
      <c r="B846" s="567"/>
      <c r="C846" s="543"/>
      <c r="D846" s="543"/>
      <c r="E846" s="543"/>
      <c r="F846" s="543"/>
      <c r="G846" s="543"/>
      <c r="H846" s="543"/>
      <c r="I846" s="543"/>
      <c r="J846" s="543"/>
      <c r="K846" s="543"/>
      <c r="L846" s="543"/>
      <c r="M846" s="543"/>
      <c r="N846" s="543"/>
      <c r="O846" s="543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542"/>
      <c r="B847" s="567"/>
      <c r="C847" s="543"/>
      <c r="D847" s="543"/>
      <c r="E847" s="543"/>
      <c r="F847" s="543"/>
      <c r="G847" s="543"/>
      <c r="H847" s="543"/>
      <c r="I847" s="543"/>
      <c r="J847" s="543"/>
      <c r="K847" s="543"/>
      <c r="L847" s="543"/>
      <c r="M847" s="543"/>
      <c r="N847" s="543"/>
      <c r="O847" s="543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542"/>
      <c r="B848" s="567"/>
      <c r="C848" s="543"/>
      <c r="D848" s="543"/>
      <c r="E848" s="543"/>
      <c r="F848" s="543"/>
      <c r="G848" s="543"/>
      <c r="H848" s="543"/>
      <c r="I848" s="543"/>
      <c r="J848" s="543"/>
      <c r="K848" s="543"/>
      <c r="L848" s="543"/>
      <c r="M848" s="543"/>
      <c r="N848" s="543"/>
      <c r="O848" s="543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542"/>
      <c r="B849" s="567"/>
      <c r="C849" s="543"/>
      <c r="D849" s="543"/>
      <c r="E849" s="543"/>
      <c r="F849" s="543"/>
      <c r="G849" s="543"/>
      <c r="H849" s="543"/>
      <c r="I849" s="543"/>
      <c r="J849" s="543"/>
      <c r="K849" s="543"/>
      <c r="L849" s="543"/>
      <c r="M849" s="543"/>
      <c r="N849" s="543"/>
      <c r="O849" s="543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542"/>
      <c r="B850" s="567"/>
      <c r="C850" s="543"/>
      <c r="D850" s="543"/>
      <c r="E850" s="543"/>
      <c r="F850" s="543"/>
      <c r="G850" s="543"/>
      <c r="H850" s="543"/>
      <c r="I850" s="543"/>
      <c r="J850" s="543"/>
      <c r="K850" s="543"/>
      <c r="L850" s="543"/>
      <c r="M850" s="543"/>
      <c r="N850" s="543"/>
      <c r="O850" s="543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542"/>
      <c r="B851" s="567"/>
      <c r="C851" s="543"/>
      <c r="D851" s="543"/>
      <c r="E851" s="543"/>
      <c r="F851" s="543"/>
      <c r="G851" s="543"/>
      <c r="H851" s="543"/>
      <c r="I851" s="543"/>
      <c r="J851" s="543"/>
      <c r="K851" s="543"/>
      <c r="L851" s="543"/>
      <c r="M851" s="543"/>
      <c r="N851" s="543"/>
      <c r="O851" s="543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542"/>
      <c r="B852" s="567"/>
      <c r="C852" s="543"/>
      <c r="D852" s="543"/>
      <c r="E852" s="543"/>
      <c r="F852" s="543"/>
      <c r="G852" s="543"/>
      <c r="H852" s="543"/>
      <c r="I852" s="543"/>
      <c r="J852" s="543"/>
      <c r="K852" s="543"/>
      <c r="L852" s="543"/>
      <c r="M852" s="543"/>
      <c r="N852" s="543"/>
      <c r="O852" s="543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542"/>
      <c r="B853" s="567"/>
      <c r="C853" s="543"/>
      <c r="D853" s="543"/>
      <c r="E853" s="543"/>
      <c r="F853" s="543"/>
      <c r="G853" s="543"/>
      <c r="H853" s="543"/>
      <c r="I853" s="543"/>
      <c r="J853" s="543"/>
      <c r="K853" s="543"/>
      <c r="L853" s="543"/>
      <c r="M853" s="543"/>
      <c r="N853" s="543"/>
      <c r="O853" s="543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542"/>
      <c r="B854" s="567"/>
      <c r="C854" s="543"/>
      <c r="D854" s="543"/>
      <c r="E854" s="543"/>
      <c r="F854" s="543"/>
      <c r="G854" s="543"/>
      <c r="H854" s="543"/>
      <c r="I854" s="543"/>
      <c r="J854" s="543"/>
      <c r="K854" s="543"/>
      <c r="L854" s="543"/>
      <c r="M854" s="543"/>
      <c r="N854" s="543"/>
      <c r="O854" s="543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542"/>
      <c r="B855" s="567"/>
      <c r="C855" s="543"/>
      <c r="D855" s="543"/>
      <c r="E855" s="543"/>
      <c r="F855" s="543"/>
      <c r="G855" s="543"/>
      <c r="H855" s="543"/>
      <c r="I855" s="543"/>
      <c r="J855" s="543"/>
      <c r="K855" s="543"/>
      <c r="L855" s="543"/>
      <c r="M855" s="543"/>
      <c r="N855" s="543"/>
      <c r="O855" s="543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542"/>
      <c r="B856" s="567"/>
      <c r="C856" s="543"/>
      <c r="D856" s="543"/>
      <c r="E856" s="543"/>
      <c r="F856" s="543"/>
      <c r="G856" s="543"/>
      <c r="H856" s="543"/>
      <c r="I856" s="543"/>
      <c r="J856" s="543"/>
      <c r="K856" s="543"/>
      <c r="L856" s="543"/>
      <c r="M856" s="543"/>
      <c r="N856" s="543"/>
      <c r="O856" s="543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542"/>
      <c r="B857" s="567"/>
      <c r="C857" s="543"/>
      <c r="D857" s="543"/>
      <c r="E857" s="543"/>
      <c r="F857" s="543"/>
      <c r="G857" s="543"/>
      <c r="H857" s="543"/>
      <c r="I857" s="543"/>
      <c r="J857" s="543"/>
      <c r="K857" s="543"/>
      <c r="L857" s="543"/>
      <c r="M857" s="543"/>
      <c r="N857" s="543"/>
      <c r="O857" s="543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542"/>
      <c r="B858" s="567"/>
      <c r="C858" s="543"/>
      <c r="D858" s="543"/>
      <c r="E858" s="543"/>
      <c r="F858" s="543"/>
      <c r="G858" s="543"/>
      <c r="H858" s="543"/>
      <c r="I858" s="543"/>
      <c r="J858" s="543"/>
      <c r="K858" s="543"/>
      <c r="L858" s="543"/>
      <c r="M858" s="543"/>
      <c r="N858" s="543"/>
      <c r="O858" s="543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542"/>
      <c r="B859" s="567"/>
      <c r="C859" s="543"/>
      <c r="D859" s="543"/>
      <c r="E859" s="543"/>
      <c r="F859" s="543"/>
      <c r="G859" s="543"/>
      <c r="H859" s="543"/>
      <c r="I859" s="543"/>
      <c r="J859" s="543"/>
      <c r="K859" s="543"/>
      <c r="L859" s="543"/>
      <c r="M859" s="543"/>
      <c r="N859" s="543"/>
      <c r="O859" s="543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542"/>
      <c r="B860" s="567"/>
      <c r="C860" s="543"/>
      <c r="D860" s="543"/>
      <c r="E860" s="543"/>
      <c r="F860" s="543"/>
      <c r="G860" s="543"/>
      <c r="H860" s="543"/>
      <c r="I860" s="543"/>
      <c r="J860" s="543"/>
      <c r="K860" s="543"/>
      <c r="L860" s="543"/>
      <c r="M860" s="543"/>
      <c r="N860" s="543"/>
      <c r="O860" s="543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542"/>
      <c r="B861" s="567"/>
      <c r="C861" s="543"/>
      <c r="D861" s="543"/>
      <c r="E861" s="543"/>
      <c r="F861" s="543"/>
      <c r="G861" s="543"/>
      <c r="H861" s="543"/>
      <c r="I861" s="543"/>
      <c r="J861" s="543"/>
      <c r="K861" s="543"/>
      <c r="L861" s="543"/>
      <c r="M861" s="543"/>
      <c r="N861" s="543"/>
      <c r="O861" s="543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542"/>
      <c r="B862" s="567"/>
      <c r="C862" s="543"/>
      <c r="D862" s="543"/>
      <c r="E862" s="543"/>
      <c r="F862" s="543"/>
      <c r="G862" s="543"/>
      <c r="H862" s="543"/>
      <c r="I862" s="543"/>
      <c r="J862" s="543"/>
      <c r="K862" s="543"/>
      <c r="L862" s="543"/>
      <c r="M862" s="543"/>
      <c r="N862" s="543"/>
      <c r="O862" s="543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542"/>
      <c r="B863" s="567"/>
      <c r="C863" s="543"/>
      <c r="D863" s="543"/>
      <c r="E863" s="543"/>
      <c r="F863" s="543"/>
      <c r="G863" s="543"/>
      <c r="H863" s="543"/>
      <c r="I863" s="543"/>
      <c r="J863" s="543"/>
      <c r="K863" s="543"/>
      <c r="L863" s="543"/>
      <c r="M863" s="543"/>
      <c r="N863" s="543"/>
      <c r="O863" s="543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542"/>
      <c r="B864" s="567"/>
      <c r="C864" s="543"/>
      <c r="D864" s="543"/>
      <c r="E864" s="543"/>
      <c r="F864" s="543"/>
      <c r="G864" s="543"/>
      <c r="H864" s="543"/>
      <c r="I864" s="543"/>
      <c r="J864" s="543"/>
      <c r="K864" s="543"/>
      <c r="L864" s="543"/>
      <c r="M864" s="543"/>
      <c r="N864" s="543"/>
      <c r="O864" s="543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542"/>
      <c r="B865" s="567"/>
      <c r="C865" s="543"/>
      <c r="D865" s="543"/>
      <c r="E865" s="543"/>
      <c r="F865" s="543"/>
      <c r="G865" s="543"/>
      <c r="H865" s="543"/>
      <c r="I865" s="543"/>
      <c r="J865" s="543"/>
      <c r="K865" s="543"/>
      <c r="L865" s="543"/>
      <c r="M865" s="543"/>
      <c r="N865" s="543"/>
      <c r="O865" s="543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542"/>
      <c r="B866" s="567"/>
      <c r="C866" s="543"/>
      <c r="D866" s="543"/>
      <c r="E866" s="543"/>
      <c r="F866" s="543"/>
      <c r="G866" s="543"/>
      <c r="H866" s="543"/>
      <c r="I866" s="543"/>
      <c r="J866" s="543"/>
      <c r="K866" s="543"/>
      <c r="L866" s="543"/>
      <c r="M866" s="543"/>
      <c r="N866" s="543"/>
      <c r="O866" s="543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542"/>
      <c r="B867" s="567"/>
      <c r="C867" s="543"/>
      <c r="D867" s="543"/>
      <c r="E867" s="543"/>
      <c r="F867" s="543"/>
      <c r="G867" s="543"/>
      <c r="H867" s="543"/>
      <c r="I867" s="543"/>
      <c r="J867" s="543"/>
      <c r="K867" s="543"/>
      <c r="L867" s="543"/>
      <c r="M867" s="543"/>
      <c r="N867" s="543"/>
      <c r="O867" s="543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542"/>
      <c r="B868" s="567"/>
      <c r="C868" s="543"/>
      <c r="D868" s="543"/>
      <c r="E868" s="543"/>
      <c r="F868" s="543"/>
      <c r="G868" s="543"/>
      <c r="H868" s="543"/>
      <c r="I868" s="543"/>
      <c r="J868" s="543"/>
      <c r="K868" s="543"/>
      <c r="L868" s="543"/>
      <c r="M868" s="543"/>
      <c r="N868" s="543"/>
      <c r="O868" s="543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542"/>
      <c r="B869" s="567"/>
      <c r="C869" s="543"/>
      <c r="D869" s="543"/>
      <c r="E869" s="543"/>
      <c r="F869" s="543"/>
      <c r="G869" s="543"/>
      <c r="H869" s="543"/>
      <c r="I869" s="543"/>
      <c r="J869" s="543"/>
      <c r="K869" s="543"/>
      <c r="L869" s="543"/>
      <c r="M869" s="543"/>
      <c r="N869" s="543"/>
      <c r="O869" s="543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542"/>
      <c r="B870" s="567"/>
      <c r="C870" s="543"/>
      <c r="D870" s="543"/>
      <c r="E870" s="543"/>
      <c r="F870" s="543"/>
      <c r="G870" s="543"/>
      <c r="H870" s="543"/>
      <c r="I870" s="543"/>
      <c r="J870" s="543"/>
      <c r="K870" s="543"/>
      <c r="L870" s="543"/>
      <c r="M870" s="543"/>
      <c r="N870" s="543"/>
      <c r="O870" s="543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542"/>
      <c r="B871" s="567"/>
      <c r="C871" s="543"/>
      <c r="D871" s="543"/>
      <c r="E871" s="543"/>
      <c r="F871" s="543"/>
      <c r="G871" s="543"/>
      <c r="H871" s="543"/>
      <c r="I871" s="543"/>
      <c r="J871" s="543"/>
      <c r="K871" s="543"/>
      <c r="L871" s="543"/>
      <c r="M871" s="543"/>
      <c r="N871" s="543"/>
      <c r="O871" s="543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542"/>
      <c r="B872" s="567"/>
      <c r="C872" s="543"/>
      <c r="D872" s="543"/>
      <c r="E872" s="543"/>
      <c r="F872" s="543"/>
      <c r="G872" s="543"/>
      <c r="H872" s="543"/>
      <c r="I872" s="543"/>
      <c r="J872" s="543"/>
      <c r="K872" s="543"/>
      <c r="L872" s="543"/>
      <c r="M872" s="543"/>
      <c r="N872" s="543"/>
      <c r="O872" s="543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542"/>
      <c r="B873" s="567"/>
      <c r="C873" s="543"/>
      <c r="D873" s="543"/>
      <c r="E873" s="543"/>
      <c r="F873" s="543"/>
      <c r="G873" s="543"/>
      <c r="H873" s="543"/>
      <c r="I873" s="543"/>
      <c r="J873" s="543"/>
      <c r="K873" s="543"/>
      <c r="L873" s="543"/>
      <c r="M873" s="543"/>
      <c r="N873" s="543"/>
      <c r="O873" s="543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542"/>
      <c r="B874" s="567"/>
      <c r="C874" s="543"/>
      <c r="D874" s="543"/>
      <c r="E874" s="543"/>
      <c r="F874" s="543"/>
      <c r="G874" s="543"/>
      <c r="H874" s="543"/>
      <c r="I874" s="543"/>
      <c r="J874" s="543"/>
      <c r="K874" s="543"/>
      <c r="L874" s="543"/>
      <c r="M874" s="543"/>
      <c r="N874" s="543"/>
      <c r="O874" s="543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542"/>
      <c r="B875" s="567"/>
      <c r="C875" s="543"/>
      <c r="D875" s="543"/>
      <c r="E875" s="543"/>
      <c r="F875" s="543"/>
      <c r="G875" s="543"/>
      <c r="H875" s="543"/>
      <c r="I875" s="543"/>
      <c r="J875" s="543"/>
      <c r="K875" s="543"/>
      <c r="L875" s="543"/>
      <c r="M875" s="543"/>
      <c r="N875" s="543"/>
      <c r="O875" s="543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542"/>
      <c r="B876" s="567"/>
      <c r="C876" s="543"/>
      <c r="D876" s="543"/>
      <c r="E876" s="543"/>
      <c r="F876" s="543"/>
      <c r="G876" s="543"/>
      <c r="H876" s="543"/>
      <c r="I876" s="543"/>
      <c r="J876" s="543"/>
      <c r="K876" s="543"/>
      <c r="L876" s="543"/>
      <c r="M876" s="543"/>
      <c r="N876" s="543"/>
      <c r="O876" s="543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542"/>
      <c r="B877" s="567"/>
      <c r="C877" s="543"/>
      <c r="D877" s="543"/>
      <c r="E877" s="543"/>
      <c r="F877" s="543"/>
      <c r="G877" s="543"/>
      <c r="H877" s="543"/>
      <c r="I877" s="543"/>
      <c r="J877" s="543"/>
      <c r="K877" s="543"/>
      <c r="L877" s="543"/>
      <c r="M877" s="543"/>
      <c r="N877" s="543"/>
      <c r="O877" s="543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542"/>
      <c r="B878" s="567"/>
      <c r="C878" s="543"/>
      <c r="D878" s="543"/>
      <c r="E878" s="543"/>
      <c r="F878" s="543"/>
      <c r="G878" s="543"/>
      <c r="H878" s="543"/>
      <c r="I878" s="543"/>
      <c r="J878" s="543"/>
      <c r="K878" s="543"/>
      <c r="L878" s="543"/>
      <c r="M878" s="543"/>
      <c r="N878" s="543"/>
      <c r="O878" s="543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542"/>
      <c r="B879" s="567"/>
      <c r="C879" s="543"/>
      <c r="D879" s="543"/>
      <c r="E879" s="543"/>
      <c r="F879" s="543"/>
      <c r="G879" s="543"/>
      <c r="H879" s="543"/>
      <c r="I879" s="543"/>
      <c r="J879" s="543"/>
      <c r="K879" s="543"/>
      <c r="L879" s="543"/>
      <c r="M879" s="543"/>
      <c r="N879" s="543"/>
      <c r="O879" s="543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542"/>
      <c r="B880" s="567"/>
      <c r="C880" s="543"/>
      <c r="D880" s="543"/>
      <c r="E880" s="543"/>
      <c r="F880" s="543"/>
      <c r="G880" s="543"/>
      <c r="H880" s="543"/>
      <c r="I880" s="543"/>
      <c r="J880" s="543"/>
      <c r="K880" s="543"/>
      <c r="L880" s="543"/>
      <c r="M880" s="543"/>
      <c r="N880" s="543"/>
      <c r="O880" s="543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542"/>
      <c r="B881" s="567"/>
      <c r="C881" s="543"/>
      <c r="D881" s="543"/>
      <c r="E881" s="543"/>
      <c r="F881" s="543"/>
      <c r="G881" s="543"/>
      <c r="H881" s="543"/>
      <c r="I881" s="543"/>
      <c r="J881" s="543"/>
      <c r="K881" s="543"/>
      <c r="L881" s="543"/>
      <c r="M881" s="543"/>
      <c r="N881" s="543"/>
      <c r="O881" s="543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542"/>
      <c r="B882" s="567"/>
      <c r="C882" s="543"/>
      <c r="D882" s="543"/>
      <c r="E882" s="543"/>
      <c r="F882" s="543"/>
      <c r="G882" s="543"/>
      <c r="H882" s="543"/>
      <c r="I882" s="543"/>
      <c r="J882" s="543"/>
      <c r="K882" s="543"/>
      <c r="L882" s="543"/>
      <c r="M882" s="543"/>
      <c r="N882" s="543"/>
      <c r="O882" s="543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542"/>
      <c r="B883" s="567"/>
      <c r="C883" s="543"/>
      <c r="D883" s="543"/>
      <c r="E883" s="543"/>
      <c r="F883" s="543"/>
      <c r="G883" s="543"/>
      <c r="H883" s="543"/>
      <c r="I883" s="543"/>
      <c r="J883" s="543"/>
      <c r="K883" s="543"/>
      <c r="L883" s="543"/>
      <c r="M883" s="543"/>
      <c r="N883" s="543"/>
      <c r="O883" s="543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542"/>
      <c r="B884" s="567"/>
      <c r="C884" s="543"/>
      <c r="D884" s="543"/>
      <c r="E884" s="543"/>
      <c r="F884" s="543"/>
      <c r="G884" s="543"/>
      <c r="H884" s="543"/>
      <c r="I884" s="543"/>
      <c r="J884" s="543"/>
      <c r="K884" s="543"/>
      <c r="L884" s="543"/>
      <c r="M884" s="543"/>
      <c r="N884" s="543"/>
      <c r="O884" s="543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542"/>
      <c r="B885" s="567"/>
      <c r="C885" s="543"/>
      <c r="D885" s="543"/>
      <c r="E885" s="543"/>
      <c r="F885" s="543"/>
      <c r="G885" s="543"/>
      <c r="H885" s="543"/>
      <c r="I885" s="543"/>
      <c r="J885" s="543"/>
      <c r="K885" s="543"/>
      <c r="L885" s="543"/>
      <c r="M885" s="543"/>
      <c r="N885" s="543"/>
      <c r="O885" s="543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542"/>
      <c r="B886" s="567"/>
      <c r="C886" s="543"/>
      <c r="D886" s="543"/>
      <c r="E886" s="543"/>
      <c r="F886" s="543"/>
      <c r="G886" s="543"/>
      <c r="H886" s="543"/>
      <c r="I886" s="543"/>
      <c r="J886" s="543"/>
      <c r="K886" s="543"/>
      <c r="L886" s="543"/>
      <c r="M886" s="543"/>
      <c r="N886" s="543"/>
      <c r="O886" s="543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542"/>
      <c r="B887" s="567"/>
      <c r="C887" s="543"/>
      <c r="D887" s="543"/>
      <c r="E887" s="543"/>
      <c r="F887" s="543"/>
      <c r="G887" s="543"/>
      <c r="H887" s="543"/>
      <c r="I887" s="543"/>
      <c r="J887" s="543"/>
      <c r="K887" s="543"/>
      <c r="L887" s="543"/>
      <c r="M887" s="543"/>
      <c r="N887" s="543"/>
      <c r="O887" s="543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542"/>
      <c r="B888" s="567"/>
      <c r="C888" s="543"/>
      <c r="D888" s="543"/>
      <c r="E888" s="543"/>
      <c r="F888" s="543"/>
      <c r="G888" s="543"/>
      <c r="H888" s="543"/>
      <c r="I888" s="543"/>
      <c r="J888" s="543"/>
      <c r="K888" s="543"/>
      <c r="L888" s="543"/>
      <c r="M888" s="543"/>
      <c r="N888" s="543"/>
      <c r="O888" s="543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542"/>
      <c r="B889" s="567"/>
      <c r="C889" s="543"/>
      <c r="D889" s="543"/>
      <c r="E889" s="543"/>
      <c r="F889" s="543"/>
      <c r="G889" s="543"/>
      <c r="H889" s="543"/>
      <c r="I889" s="543"/>
      <c r="J889" s="543"/>
      <c r="K889" s="543"/>
      <c r="L889" s="543"/>
      <c r="M889" s="543"/>
      <c r="N889" s="543"/>
      <c r="O889" s="543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542"/>
      <c r="B890" s="567"/>
      <c r="C890" s="543"/>
      <c r="D890" s="543"/>
      <c r="E890" s="543"/>
      <c r="F890" s="543"/>
      <c r="G890" s="543"/>
      <c r="H890" s="543"/>
      <c r="I890" s="543"/>
      <c r="J890" s="543"/>
      <c r="K890" s="543"/>
      <c r="L890" s="543"/>
      <c r="M890" s="543"/>
      <c r="N890" s="543"/>
      <c r="O890" s="543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542"/>
      <c r="B891" s="567"/>
      <c r="C891" s="543"/>
      <c r="D891" s="543"/>
      <c r="E891" s="543"/>
      <c r="F891" s="543"/>
      <c r="G891" s="543"/>
      <c r="H891" s="543"/>
      <c r="I891" s="543"/>
      <c r="J891" s="543"/>
      <c r="K891" s="543"/>
      <c r="L891" s="543"/>
      <c r="M891" s="543"/>
      <c r="N891" s="543"/>
      <c r="O891" s="543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542"/>
      <c r="B892" s="567"/>
      <c r="C892" s="543"/>
      <c r="D892" s="543"/>
      <c r="E892" s="543"/>
      <c r="F892" s="543"/>
      <c r="G892" s="543"/>
      <c r="H892" s="543"/>
      <c r="I892" s="543"/>
      <c r="J892" s="543"/>
      <c r="K892" s="543"/>
      <c r="L892" s="543"/>
      <c r="M892" s="543"/>
      <c r="N892" s="543"/>
      <c r="O892" s="543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542"/>
      <c r="B893" s="567"/>
      <c r="C893" s="543"/>
      <c r="D893" s="543"/>
      <c r="E893" s="543"/>
      <c r="F893" s="543"/>
      <c r="G893" s="543"/>
      <c r="H893" s="543"/>
      <c r="I893" s="543"/>
      <c r="J893" s="543"/>
      <c r="K893" s="543"/>
      <c r="L893" s="543"/>
      <c r="M893" s="543"/>
      <c r="N893" s="543"/>
      <c r="O893" s="543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542"/>
      <c r="B894" s="567"/>
      <c r="C894" s="543"/>
      <c r="D894" s="543"/>
      <c r="E894" s="543"/>
      <c r="F894" s="543"/>
      <c r="G894" s="543"/>
      <c r="H894" s="543"/>
      <c r="I894" s="543"/>
      <c r="J894" s="543"/>
      <c r="K894" s="543"/>
      <c r="L894" s="543"/>
      <c r="M894" s="543"/>
      <c r="N894" s="543"/>
      <c r="O894" s="543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542"/>
      <c r="B895" s="567"/>
      <c r="C895" s="543"/>
      <c r="D895" s="543"/>
      <c r="E895" s="543"/>
      <c r="F895" s="543"/>
      <c r="G895" s="543"/>
      <c r="H895" s="543"/>
      <c r="I895" s="543"/>
      <c r="J895" s="543"/>
      <c r="K895" s="543"/>
      <c r="L895" s="543"/>
      <c r="M895" s="543"/>
      <c r="N895" s="543"/>
      <c r="O895" s="543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542"/>
      <c r="B896" s="567"/>
      <c r="C896" s="543"/>
      <c r="D896" s="543"/>
      <c r="E896" s="543"/>
      <c r="F896" s="543"/>
      <c r="G896" s="543"/>
      <c r="H896" s="543"/>
      <c r="I896" s="543"/>
      <c r="J896" s="543"/>
      <c r="K896" s="543"/>
      <c r="L896" s="543"/>
      <c r="M896" s="543"/>
      <c r="N896" s="543"/>
      <c r="O896" s="543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542"/>
      <c r="B897" s="567"/>
      <c r="C897" s="543"/>
      <c r="D897" s="543"/>
      <c r="E897" s="543"/>
      <c r="F897" s="543"/>
      <c r="G897" s="543"/>
      <c r="H897" s="543"/>
      <c r="I897" s="543"/>
      <c r="J897" s="543"/>
      <c r="K897" s="543"/>
      <c r="L897" s="543"/>
      <c r="M897" s="543"/>
      <c r="N897" s="543"/>
      <c r="O897" s="543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542"/>
      <c r="B898" s="567"/>
      <c r="C898" s="543"/>
      <c r="D898" s="543"/>
      <c r="E898" s="543"/>
      <c r="F898" s="543"/>
      <c r="G898" s="543"/>
      <c r="H898" s="543"/>
      <c r="I898" s="543"/>
      <c r="J898" s="543"/>
      <c r="K898" s="543"/>
      <c r="L898" s="543"/>
      <c r="M898" s="543"/>
      <c r="N898" s="543"/>
      <c r="O898" s="543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542"/>
      <c r="B899" s="567"/>
      <c r="C899" s="543"/>
      <c r="D899" s="543"/>
      <c r="E899" s="543"/>
      <c r="F899" s="543"/>
      <c r="G899" s="543"/>
      <c r="H899" s="543"/>
      <c r="I899" s="543"/>
      <c r="J899" s="543"/>
      <c r="K899" s="543"/>
      <c r="L899" s="543"/>
      <c r="M899" s="543"/>
      <c r="N899" s="543"/>
      <c r="O899" s="543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542"/>
      <c r="B900" s="567"/>
      <c r="C900" s="543"/>
      <c r="D900" s="543"/>
      <c r="E900" s="543"/>
      <c r="F900" s="543"/>
      <c r="G900" s="543"/>
      <c r="H900" s="543"/>
      <c r="I900" s="543"/>
      <c r="J900" s="543"/>
      <c r="K900" s="543"/>
      <c r="L900" s="543"/>
      <c r="M900" s="543"/>
      <c r="N900" s="543"/>
      <c r="O900" s="543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542"/>
      <c r="B901" s="567"/>
      <c r="C901" s="543"/>
      <c r="D901" s="543"/>
      <c r="E901" s="543"/>
      <c r="F901" s="543"/>
      <c r="G901" s="543"/>
      <c r="H901" s="543"/>
      <c r="I901" s="543"/>
      <c r="J901" s="543"/>
      <c r="K901" s="543"/>
      <c r="L901" s="543"/>
      <c r="M901" s="543"/>
      <c r="N901" s="543"/>
      <c r="O901" s="543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542"/>
      <c r="B902" s="567"/>
      <c r="C902" s="543"/>
      <c r="D902" s="543"/>
      <c r="E902" s="543"/>
      <c r="F902" s="543"/>
      <c r="G902" s="543"/>
      <c r="H902" s="543"/>
      <c r="I902" s="543"/>
      <c r="J902" s="543"/>
      <c r="K902" s="543"/>
      <c r="L902" s="543"/>
      <c r="M902" s="543"/>
      <c r="N902" s="543"/>
      <c r="O902" s="543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542"/>
      <c r="B903" s="567"/>
      <c r="C903" s="543"/>
      <c r="D903" s="543"/>
      <c r="E903" s="543"/>
      <c r="F903" s="543"/>
      <c r="G903" s="543"/>
      <c r="H903" s="543"/>
      <c r="I903" s="543"/>
      <c r="J903" s="543"/>
      <c r="K903" s="543"/>
      <c r="L903" s="543"/>
      <c r="M903" s="543"/>
      <c r="N903" s="543"/>
      <c r="O903" s="543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542"/>
      <c r="B904" s="567"/>
      <c r="C904" s="543"/>
      <c r="D904" s="543"/>
      <c r="E904" s="543"/>
      <c r="F904" s="543"/>
      <c r="G904" s="543"/>
      <c r="H904" s="543"/>
      <c r="I904" s="543"/>
      <c r="J904" s="543"/>
      <c r="K904" s="543"/>
      <c r="L904" s="543"/>
      <c r="M904" s="543"/>
      <c r="N904" s="543"/>
      <c r="O904" s="543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542"/>
      <c r="B905" s="567"/>
      <c r="C905" s="543"/>
      <c r="D905" s="543"/>
      <c r="E905" s="543"/>
      <c r="F905" s="543"/>
      <c r="G905" s="543"/>
      <c r="H905" s="543"/>
      <c r="I905" s="543"/>
      <c r="J905" s="543"/>
      <c r="K905" s="543"/>
      <c r="L905" s="543"/>
      <c r="M905" s="543"/>
      <c r="N905" s="543"/>
      <c r="O905" s="543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542"/>
      <c r="B906" s="567"/>
      <c r="C906" s="543"/>
      <c r="D906" s="543"/>
      <c r="E906" s="543"/>
      <c r="F906" s="543"/>
      <c r="G906" s="543"/>
      <c r="H906" s="543"/>
      <c r="I906" s="543"/>
      <c r="J906" s="543"/>
      <c r="K906" s="543"/>
      <c r="L906" s="543"/>
      <c r="M906" s="543"/>
      <c r="N906" s="543"/>
      <c r="O906" s="543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542"/>
      <c r="B907" s="567"/>
      <c r="C907" s="543"/>
      <c r="D907" s="543"/>
      <c r="E907" s="543"/>
      <c r="F907" s="543"/>
      <c r="G907" s="543"/>
      <c r="H907" s="543"/>
      <c r="I907" s="543"/>
      <c r="J907" s="543"/>
      <c r="K907" s="543"/>
      <c r="L907" s="543"/>
      <c r="M907" s="543"/>
      <c r="N907" s="543"/>
      <c r="O907" s="543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542"/>
      <c r="B908" s="567"/>
      <c r="C908" s="543"/>
      <c r="D908" s="543"/>
      <c r="E908" s="543"/>
      <c r="F908" s="543"/>
      <c r="G908" s="543"/>
      <c r="H908" s="543"/>
      <c r="I908" s="543"/>
      <c r="J908" s="543"/>
      <c r="K908" s="543"/>
      <c r="L908" s="543"/>
      <c r="M908" s="543"/>
      <c r="N908" s="543"/>
      <c r="O908" s="543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542"/>
      <c r="B909" s="567"/>
      <c r="C909" s="543"/>
      <c r="D909" s="543"/>
      <c r="E909" s="543"/>
      <c r="F909" s="543"/>
      <c r="G909" s="543"/>
      <c r="H909" s="543"/>
      <c r="I909" s="543"/>
      <c r="J909" s="543"/>
      <c r="K909" s="543"/>
      <c r="L909" s="543"/>
      <c r="M909" s="543"/>
      <c r="N909" s="543"/>
      <c r="O909" s="543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542"/>
      <c r="B910" s="567"/>
      <c r="C910" s="543"/>
      <c r="D910" s="543"/>
      <c r="E910" s="543"/>
      <c r="F910" s="543"/>
      <c r="G910" s="543"/>
      <c r="H910" s="543"/>
      <c r="I910" s="543"/>
      <c r="J910" s="543"/>
      <c r="K910" s="543"/>
      <c r="L910" s="543"/>
      <c r="M910" s="543"/>
      <c r="N910" s="543"/>
      <c r="O910" s="543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542"/>
      <c r="B911" s="567"/>
      <c r="C911" s="543"/>
      <c r="D911" s="543"/>
      <c r="E911" s="543"/>
      <c r="F911" s="543"/>
      <c r="G911" s="543"/>
      <c r="H911" s="543"/>
      <c r="I911" s="543"/>
      <c r="J911" s="543"/>
      <c r="K911" s="543"/>
      <c r="L911" s="543"/>
      <c r="M911" s="543"/>
      <c r="N911" s="543"/>
      <c r="O911" s="543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542"/>
      <c r="B912" s="567"/>
      <c r="C912" s="543"/>
      <c r="D912" s="543"/>
      <c r="E912" s="543"/>
      <c r="F912" s="543"/>
      <c r="G912" s="543"/>
      <c r="H912" s="543"/>
      <c r="I912" s="543"/>
      <c r="J912" s="543"/>
      <c r="K912" s="543"/>
      <c r="L912" s="543"/>
      <c r="M912" s="543"/>
      <c r="N912" s="543"/>
      <c r="O912" s="543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542"/>
      <c r="B913" s="567"/>
      <c r="C913" s="543"/>
      <c r="D913" s="543"/>
      <c r="E913" s="543"/>
      <c r="F913" s="543"/>
      <c r="G913" s="543"/>
      <c r="H913" s="543"/>
      <c r="I913" s="543"/>
      <c r="J913" s="543"/>
      <c r="K913" s="543"/>
      <c r="L913" s="543"/>
      <c r="M913" s="543"/>
      <c r="N913" s="543"/>
      <c r="O913" s="543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542"/>
      <c r="B914" s="567"/>
      <c r="C914" s="543"/>
      <c r="D914" s="543"/>
      <c r="E914" s="543"/>
      <c r="F914" s="543"/>
      <c r="G914" s="543"/>
      <c r="H914" s="543"/>
      <c r="I914" s="543"/>
      <c r="J914" s="543"/>
      <c r="K914" s="543"/>
      <c r="L914" s="543"/>
      <c r="M914" s="543"/>
      <c r="N914" s="543"/>
      <c r="O914" s="543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542"/>
      <c r="B915" s="567"/>
      <c r="C915" s="543"/>
      <c r="D915" s="543"/>
      <c r="E915" s="543"/>
      <c r="F915" s="543"/>
      <c r="G915" s="543"/>
      <c r="H915" s="543"/>
      <c r="I915" s="543"/>
      <c r="J915" s="543"/>
      <c r="K915" s="543"/>
      <c r="L915" s="543"/>
      <c r="M915" s="543"/>
      <c r="N915" s="543"/>
      <c r="O915" s="543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542"/>
      <c r="B916" s="567"/>
      <c r="C916" s="543"/>
      <c r="D916" s="543"/>
      <c r="E916" s="543"/>
      <c r="F916" s="543"/>
      <c r="G916" s="543"/>
      <c r="H916" s="543"/>
      <c r="I916" s="543"/>
      <c r="J916" s="543"/>
      <c r="K916" s="543"/>
      <c r="L916" s="543"/>
      <c r="M916" s="543"/>
      <c r="N916" s="543"/>
      <c r="O916" s="543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542"/>
      <c r="B917" s="567"/>
      <c r="C917" s="543"/>
      <c r="D917" s="543"/>
      <c r="E917" s="543"/>
      <c r="F917" s="543"/>
      <c r="G917" s="543"/>
      <c r="H917" s="543"/>
      <c r="I917" s="543"/>
      <c r="J917" s="543"/>
      <c r="K917" s="543"/>
      <c r="L917" s="543"/>
      <c r="M917" s="543"/>
      <c r="N917" s="543"/>
      <c r="O917" s="543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542"/>
      <c r="B918" s="567"/>
      <c r="C918" s="543"/>
      <c r="D918" s="543"/>
      <c r="E918" s="543"/>
      <c r="F918" s="543"/>
      <c r="G918" s="543"/>
      <c r="H918" s="543"/>
      <c r="I918" s="543"/>
      <c r="J918" s="543"/>
      <c r="K918" s="543"/>
      <c r="L918" s="543"/>
      <c r="M918" s="543"/>
      <c r="N918" s="543"/>
      <c r="O918" s="543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542"/>
      <c r="B919" s="567"/>
      <c r="C919" s="543"/>
      <c r="D919" s="543"/>
      <c r="E919" s="543"/>
      <c r="F919" s="543"/>
      <c r="G919" s="543"/>
      <c r="H919" s="543"/>
      <c r="I919" s="543"/>
      <c r="J919" s="543"/>
      <c r="K919" s="543"/>
      <c r="L919" s="543"/>
      <c r="M919" s="543"/>
      <c r="N919" s="543"/>
      <c r="O919" s="543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542"/>
      <c r="B920" s="567"/>
      <c r="C920" s="543"/>
      <c r="D920" s="543"/>
      <c r="E920" s="543"/>
      <c r="F920" s="543"/>
      <c r="G920" s="543"/>
      <c r="H920" s="543"/>
      <c r="I920" s="543"/>
      <c r="J920" s="543"/>
      <c r="K920" s="543"/>
      <c r="L920" s="543"/>
      <c r="M920" s="543"/>
      <c r="N920" s="543"/>
      <c r="O920" s="543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542"/>
      <c r="B921" s="567"/>
      <c r="C921" s="543"/>
      <c r="D921" s="543"/>
      <c r="E921" s="543"/>
      <c r="F921" s="543"/>
      <c r="G921" s="543"/>
      <c r="H921" s="543"/>
      <c r="I921" s="543"/>
      <c r="J921" s="543"/>
      <c r="K921" s="543"/>
      <c r="L921" s="543"/>
      <c r="M921" s="543"/>
      <c r="N921" s="543"/>
      <c r="O921" s="543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542"/>
      <c r="B922" s="567"/>
      <c r="C922" s="543"/>
      <c r="D922" s="543"/>
      <c r="E922" s="543"/>
      <c r="F922" s="543"/>
      <c r="G922" s="543"/>
      <c r="H922" s="543"/>
      <c r="I922" s="543"/>
      <c r="J922" s="543"/>
      <c r="K922" s="543"/>
      <c r="L922" s="543"/>
      <c r="M922" s="543"/>
      <c r="N922" s="543"/>
      <c r="O922" s="543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542"/>
      <c r="B923" s="567"/>
      <c r="C923" s="543"/>
      <c r="D923" s="543"/>
      <c r="E923" s="543"/>
      <c r="F923" s="543"/>
      <c r="G923" s="543"/>
      <c r="H923" s="543"/>
      <c r="I923" s="543"/>
      <c r="J923" s="543"/>
      <c r="K923" s="543"/>
      <c r="L923" s="543"/>
      <c r="M923" s="543"/>
      <c r="N923" s="543"/>
      <c r="O923" s="543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542"/>
      <c r="B924" s="567"/>
      <c r="C924" s="543"/>
      <c r="D924" s="543"/>
      <c r="E924" s="543"/>
      <c r="F924" s="543"/>
      <c r="G924" s="543"/>
      <c r="H924" s="543"/>
      <c r="I924" s="543"/>
      <c r="J924" s="543"/>
      <c r="K924" s="543"/>
      <c r="L924" s="543"/>
      <c r="M924" s="543"/>
      <c r="N924" s="543"/>
      <c r="O924" s="543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542"/>
      <c r="B925" s="567"/>
      <c r="C925" s="543"/>
      <c r="D925" s="543"/>
      <c r="E925" s="543"/>
      <c r="F925" s="543"/>
      <c r="G925" s="543"/>
      <c r="H925" s="543"/>
      <c r="I925" s="543"/>
      <c r="J925" s="543"/>
      <c r="K925" s="543"/>
      <c r="L925" s="543"/>
      <c r="M925" s="543"/>
      <c r="N925" s="543"/>
      <c r="O925" s="543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542"/>
      <c r="B926" s="567"/>
      <c r="C926" s="543"/>
      <c r="D926" s="543"/>
      <c r="E926" s="543"/>
      <c r="F926" s="543"/>
      <c r="G926" s="543"/>
      <c r="H926" s="543"/>
      <c r="I926" s="543"/>
      <c r="J926" s="543"/>
      <c r="K926" s="543"/>
      <c r="L926" s="543"/>
      <c r="M926" s="543"/>
      <c r="N926" s="543"/>
      <c r="O926" s="543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542"/>
      <c r="B927" s="567"/>
      <c r="C927" s="543"/>
      <c r="D927" s="543"/>
      <c r="E927" s="543"/>
      <c r="F927" s="543"/>
      <c r="G927" s="543"/>
      <c r="H927" s="543"/>
      <c r="I927" s="543"/>
      <c r="J927" s="543"/>
      <c r="K927" s="543"/>
      <c r="L927" s="543"/>
      <c r="M927" s="543"/>
      <c r="N927" s="543"/>
      <c r="O927" s="543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542"/>
      <c r="B928" s="567"/>
      <c r="C928" s="543"/>
      <c r="D928" s="543"/>
      <c r="E928" s="543"/>
      <c r="F928" s="543"/>
      <c r="G928" s="543"/>
      <c r="H928" s="543"/>
      <c r="I928" s="543"/>
      <c r="J928" s="543"/>
      <c r="K928" s="543"/>
      <c r="L928" s="543"/>
      <c r="M928" s="543"/>
      <c r="N928" s="543"/>
      <c r="O928" s="543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542"/>
      <c r="B929" s="567"/>
      <c r="C929" s="543"/>
      <c r="D929" s="543"/>
      <c r="E929" s="543"/>
      <c r="F929" s="543"/>
      <c r="G929" s="543"/>
      <c r="H929" s="543"/>
      <c r="I929" s="543"/>
      <c r="J929" s="543"/>
      <c r="K929" s="543"/>
      <c r="L929" s="543"/>
      <c r="M929" s="543"/>
      <c r="N929" s="543"/>
      <c r="O929" s="543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542"/>
      <c r="B930" s="567"/>
      <c r="C930" s="543"/>
      <c r="D930" s="543"/>
      <c r="E930" s="543"/>
      <c r="F930" s="543"/>
      <c r="G930" s="543"/>
      <c r="H930" s="543"/>
      <c r="I930" s="543"/>
      <c r="J930" s="543"/>
      <c r="K930" s="543"/>
      <c r="L930" s="543"/>
      <c r="M930" s="543"/>
      <c r="N930" s="543"/>
      <c r="O930" s="543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542"/>
      <c r="B931" s="567"/>
      <c r="C931" s="543"/>
      <c r="D931" s="543"/>
      <c r="E931" s="543"/>
      <c r="F931" s="543"/>
      <c r="G931" s="543"/>
      <c r="H931" s="543"/>
      <c r="I931" s="543"/>
      <c r="J931" s="543"/>
      <c r="K931" s="543"/>
      <c r="L931" s="543"/>
      <c r="M931" s="543"/>
      <c r="N931" s="543"/>
      <c r="O931" s="543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542"/>
      <c r="B932" s="567"/>
      <c r="C932" s="543"/>
      <c r="D932" s="543"/>
      <c r="E932" s="543"/>
      <c r="F932" s="543"/>
      <c r="G932" s="543"/>
      <c r="H932" s="543"/>
      <c r="I932" s="543"/>
      <c r="J932" s="543"/>
      <c r="K932" s="543"/>
      <c r="L932" s="543"/>
      <c r="M932" s="543"/>
      <c r="N932" s="543"/>
      <c r="O932" s="543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542"/>
      <c r="B933" s="567"/>
      <c r="C933" s="543"/>
      <c r="D933" s="543"/>
      <c r="E933" s="543"/>
      <c r="F933" s="543"/>
      <c r="G933" s="543"/>
      <c r="H933" s="543"/>
      <c r="I933" s="543"/>
      <c r="J933" s="543"/>
      <c r="K933" s="543"/>
      <c r="L933" s="543"/>
      <c r="M933" s="543"/>
      <c r="N933" s="543"/>
      <c r="O933" s="543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542"/>
      <c r="B934" s="567"/>
      <c r="C934" s="543"/>
      <c r="D934" s="543"/>
      <c r="E934" s="543"/>
      <c r="F934" s="543"/>
      <c r="G934" s="543"/>
      <c r="H934" s="543"/>
      <c r="I934" s="543"/>
      <c r="J934" s="543"/>
      <c r="K934" s="543"/>
      <c r="L934" s="543"/>
      <c r="M934" s="543"/>
      <c r="N934" s="543"/>
      <c r="O934" s="543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542"/>
      <c r="B935" s="567"/>
      <c r="C935" s="543"/>
      <c r="D935" s="543"/>
      <c r="E935" s="543"/>
      <c r="F935" s="543"/>
      <c r="G935" s="543"/>
      <c r="H935" s="543"/>
      <c r="I935" s="543"/>
      <c r="J935" s="543"/>
      <c r="K935" s="543"/>
      <c r="L935" s="543"/>
      <c r="M935" s="543"/>
      <c r="N935" s="543"/>
      <c r="O935" s="543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542"/>
      <c r="B936" s="567"/>
      <c r="C936" s="543"/>
      <c r="D936" s="543"/>
      <c r="E936" s="543"/>
      <c r="F936" s="543"/>
      <c r="G936" s="543"/>
      <c r="H936" s="543"/>
      <c r="I936" s="543"/>
      <c r="J936" s="543"/>
      <c r="K936" s="543"/>
      <c r="L936" s="543"/>
      <c r="M936" s="543"/>
      <c r="N936" s="543"/>
      <c r="O936" s="543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542"/>
      <c r="B937" s="567"/>
      <c r="C937" s="543"/>
      <c r="D937" s="543"/>
      <c r="E937" s="543"/>
      <c r="F937" s="543"/>
      <c r="G937" s="543"/>
      <c r="H937" s="543"/>
      <c r="I937" s="543"/>
      <c r="J937" s="543"/>
      <c r="K937" s="543"/>
      <c r="L937" s="543"/>
      <c r="M937" s="543"/>
      <c r="N937" s="543"/>
      <c r="O937" s="543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542"/>
      <c r="B938" s="567"/>
      <c r="C938" s="543"/>
      <c r="D938" s="543"/>
      <c r="E938" s="543"/>
      <c r="F938" s="543"/>
      <c r="G938" s="543"/>
      <c r="H938" s="543"/>
      <c r="I938" s="543"/>
      <c r="J938" s="543"/>
      <c r="K938" s="543"/>
      <c r="L938" s="543"/>
      <c r="M938" s="543"/>
      <c r="N938" s="543"/>
      <c r="O938" s="543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542"/>
      <c r="B939" s="567"/>
      <c r="C939" s="543"/>
      <c r="D939" s="543"/>
      <c r="E939" s="543"/>
      <c r="F939" s="543"/>
      <c r="G939" s="543"/>
      <c r="H939" s="543"/>
      <c r="I939" s="543"/>
      <c r="J939" s="543"/>
      <c r="K939" s="543"/>
      <c r="L939" s="543"/>
      <c r="M939" s="543"/>
      <c r="N939" s="543"/>
      <c r="O939" s="543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542"/>
      <c r="B940" s="567"/>
      <c r="C940" s="543"/>
      <c r="D940" s="543"/>
      <c r="E940" s="543"/>
      <c r="F940" s="543"/>
      <c r="G940" s="543"/>
      <c r="H940" s="543"/>
      <c r="I940" s="543"/>
      <c r="J940" s="543"/>
      <c r="K940" s="543"/>
      <c r="L940" s="543"/>
      <c r="M940" s="543"/>
      <c r="N940" s="543"/>
      <c r="O940" s="543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542"/>
      <c r="B941" s="567"/>
      <c r="C941" s="543"/>
      <c r="D941" s="543"/>
      <c r="E941" s="543"/>
      <c r="F941" s="543"/>
      <c r="G941" s="543"/>
      <c r="H941" s="543"/>
      <c r="I941" s="543"/>
      <c r="J941" s="543"/>
      <c r="K941" s="543"/>
      <c r="L941" s="543"/>
      <c r="M941" s="543"/>
      <c r="N941" s="543"/>
      <c r="O941" s="543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542"/>
      <c r="B942" s="567"/>
      <c r="C942" s="543"/>
      <c r="D942" s="543"/>
      <c r="E942" s="543"/>
      <c r="F942" s="543"/>
      <c r="G942" s="543"/>
      <c r="H942" s="543"/>
      <c r="I942" s="543"/>
      <c r="J942" s="543"/>
      <c r="K942" s="543"/>
      <c r="L942" s="543"/>
      <c r="M942" s="543"/>
      <c r="N942" s="543"/>
      <c r="O942" s="543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542"/>
      <c r="B943" s="567"/>
      <c r="C943" s="543"/>
      <c r="D943" s="543"/>
      <c r="E943" s="543"/>
      <c r="F943" s="543"/>
      <c r="G943" s="543"/>
      <c r="H943" s="543"/>
      <c r="I943" s="543"/>
      <c r="J943" s="543"/>
      <c r="K943" s="543"/>
      <c r="L943" s="543"/>
      <c r="M943" s="543"/>
      <c r="N943" s="543"/>
      <c r="O943" s="543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542"/>
      <c r="B944" s="567"/>
      <c r="C944" s="543"/>
      <c r="D944" s="543"/>
      <c r="E944" s="543"/>
      <c r="F944" s="543"/>
      <c r="G944" s="543"/>
      <c r="H944" s="543"/>
      <c r="I944" s="543"/>
      <c r="J944" s="543"/>
      <c r="K944" s="543"/>
      <c r="L944" s="543"/>
      <c r="M944" s="543"/>
      <c r="N944" s="543"/>
      <c r="O944" s="543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542"/>
      <c r="B945" s="567"/>
      <c r="C945" s="543"/>
      <c r="D945" s="543"/>
      <c r="E945" s="543"/>
      <c r="F945" s="543"/>
      <c r="G945" s="543"/>
      <c r="H945" s="543"/>
      <c r="I945" s="543"/>
      <c r="J945" s="543"/>
      <c r="K945" s="543"/>
      <c r="L945" s="543"/>
      <c r="M945" s="543"/>
      <c r="N945" s="543"/>
      <c r="O945" s="543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542"/>
      <c r="B946" s="567"/>
      <c r="C946" s="543"/>
      <c r="D946" s="543"/>
      <c r="E946" s="543"/>
      <c r="F946" s="543"/>
      <c r="G946" s="543"/>
      <c r="H946" s="543"/>
      <c r="I946" s="543"/>
      <c r="J946" s="543"/>
      <c r="K946" s="543"/>
      <c r="L946" s="543"/>
      <c r="M946" s="543"/>
      <c r="N946" s="543"/>
      <c r="O946" s="543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542"/>
      <c r="B947" s="567"/>
      <c r="C947" s="543"/>
      <c r="D947" s="543"/>
      <c r="E947" s="543"/>
      <c r="F947" s="543"/>
      <c r="G947" s="543"/>
      <c r="H947" s="543"/>
      <c r="I947" s="543"/>
      <c r="J947" s="543"/>
      <c r="K947" s="543"/>
      <c r="L947" s="543"/>
      <c r="M947" s="543"/>
      <c r="N947" s="543"/>
      <c r="O947" s="543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542"/>
      <c r="B948" s="567"/>
      <c r="C948" s="543"/>
      <c r="D948" s="543"/>
      <c r="E948" s="543"/>
      <c r="F948" s="543"/>
      <c r="G948" s="543"/>
      <c r="H948" s="543"/>
      <c r="I948" s="543"/>
      <c r="J948" s="543"/>
      <c r="K948" s="543"/>
      <c r="L948" s="543"/>
      <c r="M948" s="543"/>
      <c r="N948" s="543"/>
      <c r="O948" s="543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542"/>
      <c r="B949" s="567"/>
      <c r="C949" s="543"/>
      <c r="D949" s="543"/>
      <c r="E949" s="543"/>
      <c r="F949" s="543"/>
      <c r="G949" s="543"/>
      <c r="H949" s="543"/>
      <c r="I949" s="543"/>
      <c r="J949" s="543"/>
      <c r="K949" s="543"/>
      <c r="L949" s="543"/>
      <c r="M949" s="543"/>
      <c r="N949" s="543"/>
      <c r="O949" s="543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542"/>
      <c r="B950" s="567"/>
      <c r="C950" s="543"/>
      <c r="D950" s="543"/>
      <c r="E950" s="543"/>
      <c r="F950" s="543"/>
      <c r="G950" s="543"/>
      <c r="H950" s="543"/>
      <c r="I950" s="543"/>
      <c r="J950" s="543"/>
      <c r="K950" s="543"/>
      <c r="L950" s="543"/>
      <c r="M950" s="543"/>
      <c r="N950" s="543"/>
      <c r="O950" s="543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542"/>
      <c r="B951" s="567"/>
      <c r="C951" s="543"/>
      <c r="D951" s="543"/>
      <c r="E951" s="543"/>
      <c r="F951" s="543"/>
      <c r="G951" s="543"/>
      <c r="H951" s="543"/>
      <c r="I951" s="543"/>
      <c r="J951" s="543"/>
      <c r="K951" s="543"/>
      <c r="L951" s="543"/>
      <c r="M951" s="543"/>
      <c r="N951" s="543"/>
      <c r="O951" s="543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542"/>
      <c r="B952" s="567"/>
      <c r="C952" s="543"/>
      <c r="D952" s="543"/>
      <c r="E952" s="543"/>
      <c r="F952" s="543"/>
      <c r="G952" s="543"/>
      <c r="H952" s="543"/>
      <c r="I952" s="543"/>
      <c r="J952" s="543"/>
      <c r="K952" s="543"/>
      <c r="L952" s="543"/>
      <c r="M952" s="543"/>
      <c r="N952" s="543"/>
      <c r="O952" s="543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542"/>
      <c r="B953" s="567"/>
      <c r="C953" s="543"/>
      <c r="D953" s="543"/>
      <c r="E953" s="543"/>
      <c r="F953" s="543"/>
      <c r="G953" s="543"/>
      <c r="H953" s="543"/>
      <c r="I953" s="543"/>
      <c r="J953" s="543"/>
      <c r="K953" s="543"/>
      <c r="L953" s="543"/>
      <c r="M953" s="543"/>
      <c r="N953" s="543"/>
      <c r="O953" s="543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542"/>
      <c r="B954" s="567"/>
      <c r="C954" s="543"/>
      <c r="D954" s="543"/>
      <c r="E954" s="543"/>
      <c r="F954" s="543"/>
      <c r="G954" s="543"/>
      <c r="H954" s="543"/>
      <c r="I954" s="543"/>
      <c r="J954" s="543"/>
      <c r="K954" s="543"/>
      <c r="L954" s="543"/>
      <c r="M954" s="543"/>
      <c r="N954" s="543"/>
      <c r="O954" s="543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542"/>
      <c r="B955" s="567"/>
      <c r="C955" s="543"/>
      <c r="D955" s="543"/>
      <c r="E955" s="543"/>
      <c r="F955" s="543"/>
      <c r="G955" s="543"/>
      <c r="H955" s="543"/>
      <c r="I955" s="543"/>
      <c r="J955" s="543"/>
      <c r="K955" s="543"/>
      <c r="L955" s="543"/>
      <c r="M955" s="543"/>
      <c r="N955" s="543"/>
      <c r="O955" s="543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542"/>
      <c r="B956" s="567"/>
      <c r="C956" s="543"/>
      <c r="D956" s="543"/>
      <c r="E956" s="543"/>
      <c r="F956" s="543"/>
      <c r="G956" s="543"/>
      <c r="H956" s="543"/>
      <c r="I956" s="543"/>
      <c r="J956" s="543"/>
      <c r="K956" s="543"/>
      <c r="L956" s="543"/>
      <c r="M956" s="543"/>
      <c r="N956" s="543"/>
      <c r="O956" s="543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542"/>
      <c r="B957" s="567"/>
      <c r="C957" s="543"/>
      <c r="D957" s="543"/>
      <c r="E957" s="543"/>
      <c r="F957" s="543"/>
      <c r="G957" s="543"/>
      <c r="H957" s="543"/>
      <c r="I957" s="543"/>
      <c r="J957" s="543"/>
      <c r="K957" s="543"/>
      <c r="L957" s="543"/>
      <c r="M957" s="543"/>
      <c r="N957" s="543"/>
      <c r="O957" s="543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542"/>
      <c r="B958" s="567"/>
      <c r="C958" s="543"/>
      <c r="D958" s="543"/>
      <c r="E958" s="543"/>
      <c r="F958" s="543"/>
      <c r="G958" s="543"/>
      <c r="H958" s="543"/>
      <c r="I958" s="543"/>
      <c r="J958" s="543"/>
      <c r="K958" s="543"/>
      <c r="L958" s="543"/>
      <c r="M958" s="543"/>
      <c r="N958" s="543"/>
      <c r="O958" s="543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542"/>
      <c r="B959" s="567"/>
      <c r="C959" s="543"/>
      <c r="D959" s="543"/>
      <c r="E959" s="543"/>
      <c r="F959" s="543"/>
      <c r="G959" s="543"/>
      <c r="H959" s="543"/>
      <c r="I959" s="543"/>
      <c r="J959" s="543"/>
      <c r="K959" s="543"/>
      <c r="L959" s="543"/>
      <c r="M959" s="543"/>
      <c r="N959" s="543"/>
      <c r="O959" s="543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542"/>
      <c r="B960" s="567"/>
      <c r="C960" s="543"/>
      <c r="D960" s="543"/>
      <c r="E960" s="543"/>
      <c r="F960" s="543"/>
      <c r="G960" s="543"/>
      <c r="H960" s="543"/>
      <c r="I960" s="543"/>
      <c r="J960" s="543"/>
      <c r="K960" s="543"/>
      <c r="L960" s="543"/>
      <c r="M960" s="543"/>
      <c r="N960" s="543"/>
      <c r="O960" s="543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542"/>
      <c r="B961" s="567"/>
      <c r="C961" s="543"/>
      <c r="D961" s="543"/>
      <c r="E961" s="543"/>
      <c r="F961" s="543"/>
      <c r="G961" s="543"/>
      <c r="H961" s="543"/>
      <c r="I961" s="543"/>
      <c r="J961" s="543"/>
      <c r="K961" s="543"/>
      <c r="L961" s="543"/>
      <c r="M961" s="543"/>
      <c r="N961" s="543"/>
      <c r="O961" s="543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542"/>
      <c r="B962" s="567"/>
      <c r="C962" s="543"/>
      <c r="D962" s="543"/>
      <c r="E962" s="543"/>
      <c r="F962" s="543"/>
      <c r="G962" s="543"/>
      <c r="H962" s="543"/>
      <c r="I962" s="543"/>
      <c r="J962" s="543"/>
      <c r="K962" s="543"/>
      <c r="L962" s="543"/>
      <c r="M962" s="543"/>
      <c r="N962" s="543"/>
      <c r="O962" s="543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542"/>
      <c r="B963" s="567"/>
      <c r="C963" s="543"/>
      <c r="D963" s="543"/>
      <c r="E963" s="543"/>
      <c r="F963" s="543"/>
      <c r="G963" s="543"/>
      <c r="H963" s="543"/>
      <c r="I963" s="543"/>
      <c r="J963" s="543"/>
      <c r="K963" s="543"/>
      <c r="L963" s="543"/>
      <c r="M963" s="543"/>
      <c r="N963" s="543"/>
      <c r="O963" s="543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542"/>
      <c r="B964" s="567"/>
      <c r="C964" s="543"/>
      <c r="D964" s="543"/>
      <c r="E964" s="543"/>
      <c r="F964" s="543"/>
      <c r="G964" s="543"/>
      <c r="H964" s="543"/>
      <c r="I964" s="543"/>
      <c r="J964" s="543"/>
      <c r="K964" s="543"/>
      <c r="L964" s="543"/>
      <c r="M964" s="543"/>
      <c r="N964" s="543"/>
      <c r="O964" s="543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542"/>
      <c r="B965" s="567"/>
      <c r="C965" s="543"/>
      <c r="D965" s="543"/>
      <c r="E965" s="543"/>
      <c r="F965" s="543"/>
      <c r="G965" s="543"/>
      <c r="H965" s="543"/>
      <c r="I965" s="543"/>
      <c r="J965" s="543"/>
      <c r="K965" s="543"/>
      <c r="L965" s="543"/>
      <c r="M965" s="543"/>
      <c r="N965" s="543"/>
      <c r="O965" s="543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542"/>
      <c r="B966" s="567"/>
      <c r="C966" s="543"/>
      <c r="D966" s="543"/>
      <c r="E966" s="543"/>
      <c r="F966" s="543"/>
      <c r="G966" s="543"/>
      <c r="H966" s="543"/>
      <c r="I966" s="543"/>
      <c r="J966" s="543"/>
      <c r="K966" s="543"/>
      <c r="L966" s="543"/>
      <c r="M966" s="543"/>
      <c r="N966" s="543"/>
      <c r="O966" s="543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542"/>
      <c r="B967" s="567"/>
      <c r="C967" s="543"/>
      <c r="D967" s="543"/>
      <c r="E967" s="543"/>
      <c r="F967" s="543"/>
      <c r="G967" s="543"/>
      <c r="H967" s="543"/>
      <c r="I967" s="543"/>
      <c r="J967" s="543"/>
      <c r="K967" s="543"/>
      <c r="L967" s="543"/>
      <c r="M967" s="543"/>
      <c r="N967" s="543"/>
      <c r="O967" s="543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542"/>
      <c r="B968" s="567"/>
      <c r="C968" s="543"/>
      <c r="D968" s="543"/>
      <c r="E968" s="543"/>
      <c r="F968" s="543"/>
      <c r="G968" s="543"/>
      <c r="H968" s="543"/>
      <c r="I968" s="543"/>
      <c r="J968" s="543"/>
      <c r="K968" s="543"/>
      <c r="L968" s="543"/>
      <c r="M968" s="543"/>
      <c r="N968" s="543"/>
      <c r="O968" s="543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542"/>
      <c r="B969" s="567"/>
      <c r="C969" s="543"/>
      <c r="D969" s="543"/>
      <c r="E969" s="543"/>
      <c r="F969" s="543"/>
      <c r="G969" s="543"/>
      <c r="H969" s="543"/>
      <c r="I969" s="543"/>
      <c r="J969" s="543"/>
      <c r="K969" s="543"/>
      <c r="L969" s="543"/>
      <c r="M969" s="543"/>
      <c r="N969" s="543"/>
      <c r="O969" s="543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542"/>
      <c r="B970" s="567"/>
      <c r="C970" s="543"/>
      <c r="D970" s="543"/>
      <c r="E970" s="543"/>
      <c r="F970" s="543"/>
      <c r="G970" s="543"/>
      <c r="H970" s="543"/>
      <c r="I970" s="543"/>
      <c r="J970" s="543"/>
      <c r="K970" s="543"/>
      <c r="L970" s="543"/>
      <c r="M970" s="543"/>
      <c r="N970" s="543"/>
      <c r="O970" s="543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542"/>
      <c r="B971" s="567"/>
      <c r="C971" s="543"/>
      <c r="D971" s="543"/>
      <c r="E971" s="543"/>
      <c r="F971" s="543"/>
      <c r="G971" s="543"/>
      <c r="H971" s="543"/>
      <c r="I971" s="543"/>
      <c r="J971" s="543"/>
      <c r="K971" s="543"/>
      <c r="L971" s="543"/>
      <c r="M971" s="543"/>
      <c r="N971" s="543"/>
      <c r="O971" s="543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542"/>
      <c r="B972" s="567"/>
      <c r="C972" s="543"/>
      <c r="D972" s="543"/>
      <c r="E972" s="543"/>
      <c r="F972" s="543"/>
      <c r="G972" s="543"/>
      <c r="H972" s="543"/>
      <c r="I972" s="543"/>
      <c r="J972" s="543"/>
      <c r="K972" s="543"/>
      <c r="L972" s="543"/>
      <c r="M972" s="543"/>
      <c r="N972" s="543"/>
      <c r="O972" s="543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542"/>
      <c r="B973" s="567"/>
      <c r="C973" s="543"/>
      <c r="D973" s="543"/>
      <c r="E973" s="543"/>
      <c r="F973" s="543"/>
      <c r="G973" s="543"/>
      <c r="H973" s="543"/>
      <c r="I973" s="543"/>
      <c r="J973" s="543"/>
      <c r="K973" s="543"/>
      <c r="L973" s="543"/>
      <c r="M973" s="543"/>
      <c r="N973" s="543"/>
      <c r="O973" s="543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542"/>
      <c r="B974" s="567"/>
      <c r="C974" s="543"/>
      <c r="D974" s="543"/>
      <c r="E974" s="543"/>
      <c r="F974" s="543"/>
      <c r="G974" s="543"/>
      <c r="H974" s="543"/>
      <c r="I974" s="543"/>
      <c r="J974" s="543"/>
      <c r="K974" s="543"/>
      <c r="L974" s="543"/>
      <c r="M974" s="543"/>
      <c r="N974" s="543"/>
      <c r="O974" s="543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542"/>
      <c r="B975" s="567"/>
      <c r="C975" s="543"/>
      <c r="D975" s="543"/>
      <c r="E975" s="543"/>
      <c r="F975" s="543"/>
      <c r="G975" s="543"/>
      <c r="H975" s="543"/>
      <c r="I975" s="543"/>
      <c r="J975" s="543"/>
      <c r="K975" s="543"/>
      <c r="L975" s="543"/>
      <c r="M975" s="543"/>
      <c r="N975" s="543"/>
      <c r="O975" s="543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542"/>
      <c r="B976" s="567"/>
      <c r="C976" s="543"/>
      <c r="D976" s="543"/>
      <c r="E976" s="543"/>
      <c r="F976" s="543"/>
      <c r="G976" s="543"/>
      <c r="H976" s="543"/>
      <c r="I976" s="543"/>
      <c r="J976" s="543"/>
      <c r="K976" s="543"/>
      <c r="L976" s="543"/>
      <c r="M976" s="543"/>
      <c r="N976" s="543"/>
      <c r="O976" s="543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542"/>
      <c r="B977" s="567"/>
      <c r="C977" s="543"/>
      <c r="D977" s="543"/>
      <c r="E977" s="543"/>
      <c r="F977" s="543"/>
      <c r="G977" s="543"/>
      <c r="H977" s="543"/>
      <c r="I977" s="543"/>
      <c r="J977" s="543"/>
      <c r="K977" s="543"/>
      <c r="L977" s="543"/>
      <c r="M977" s="543"/>
      <c r="N977" s="543"/>
      <c r="O977" s="543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542"/>
      <c r="B978" s="567"/>
      <c r="C978" s="543"/>
      <c r="D978" s="543"/>
      <c r="E978" s="543"/>
      <c r="F978" s="543"/>
      <c r="G978" s="543"/>
      <c r="H978" s="543"/>
      <c r="I978" s="543"/>
      <c r="J978" s="543"/>
      <c r="K978" s="543"/>
      <c r="L978" s="543"/>
      <c r="M978" s="543"/>
      <c r="N978" s="543"/>
      <c r="O978" s="543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542"/>
      <c r="B979" s="567"/>
      <c r="C979" s="543"/>
      <c r="D979" s="543"/>
      <c r="E979" s="543"/>
      <c r="F979" s="543"/>
      <c r="G979" s="543"/>
      <c r="H979" s="543"/>
      <c r="I979" s="543"/>
      <c r="J979" s="543"/>
      <c r="K979" s="543"/>
      <c r="L979" s="543"/>
      <c r="M979" s="543"/>
      <c r="N979" s="543"/>
      <c r="O979" s="543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542"/>
      <c r="B980" s="567"/>
      <c r="C980" s="543"/>
      <c r="D980" s="543"/>
      <c r="E980" s="543"/>
      <c r="F980" s="543"/>
      <c r="G980" s="543"/>
      <c r="H980" s="543"/>
      <c r="I980" s="543"/>
      <c r="J980" s="543"/>
      <c r="K980" s="543"/>
      <c r="L980" s="543"/>
      <c r="M980" s="543"/>
      <c r="N980" s="543"/>
      <c r="O980" s="543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542"/>
      <c r="B981" s="567"/>
      <c r="C981" s="543"/>
      <c r="D981" s="543"/>
      <c r="E981" s="543"/>
      <c r="F981" s="543"/>
      <c r="G981" s="543"/>
      <c r="H981" s="543"/>
      <c r="I981" s="543"/>
      <c r="J981" s="543"/>
      <c r="K981" s="543"/>
      <c r="L981" s="543"/>
      <c r="M981" s="543"/>
      <c r="N981" s="543"/>
      <c r="O981" s="543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542"/>
      <c r="B982" s="567"/>
      <c r="C982" s="543"/>
      <c r="D982" s="543"/>
      <c r="E982" s="543"/>
      <c r="F982" s="543"/>
      <c r="G982" s="543"/>
      <c r="H982" s="543"/>
      <c r="I982" s="543"/>
      <c r="J982" s="543"/>
      <c r="K982" s="543"/>
      <c r="L982" s="543"/>
      <c r="M982" s="543"/>
      <c r="N982" s="543"/>
      <c r="O982" s="543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542"/>
      <c r="B983" s="567"/>
      <c r="C983" s="543"/>
      <c r="D983" s="543"/>
      <c r="E983" s="543"/>
      <c r="F983" s="543"/>
      <c r="G983" s="543"/>
      <c r="H983" s="543"/>
      <c r="I983" s="543"/>
      <c r="J983" s="543"/>
      <c r="K983" s="543"/>
      <c r="L983" s="543"/>
      <c r="M983" s="543"/>
      <c r="N983" s="543"/>
      <c r="O983" s="543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542"/>
      <c r="B984" s="567"/>
      <c r="C984" s="543"/>
      <c r="D984" s="543"/>
      <c r="E984" s="543"/>
      <c r="F984" s="543"/>
      <c r="G984" s="543"/>
      <c r="H984" s="543"/>
      <c r="I984" s="543"/>
      <c r="J984" s="543"/>
      <c r="K984" s="543"/>
      <c r="L984" s="543"/>
      <c r="M984" s="543"/>
      <c r="N984" s="543"/>
      <c r="O984" s="543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542"/>
      <c r="B985" s="567"/>
      <c r="C985" s="543"/>
      <c r="D985" s="543"/>
      <c r="E985" s="543"/>
      <c r="F985" s="543"/>
      <c r="G985" s="543"/>
      <c r="H985" s="543"/>
      <c r="I985" s="543"/>
      <c r="J985" s="543"/>
      <c r="K985" s="543"/>
      <c r="L985" s="543"/>
      <c r="M985" s="543"/>
      <c r="N985" s="543"/>
      <c r="O985" s="543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542"/>
      <c r="B986" s="567"/>
      <c r="C986" s="543"/>
      <c r="D986" s="543"/>
      <c r="E986" s="543"/>
      <c r="F986" s="543"/>
      <c r="G986" s="543"/>
      <c r="H986" s="543"/>
      <c r="I986" s="543"/>
      <c r="J986" s="543"/>
      <c r="K986" s="543"/>
      <c r="L986" s="543"/>
      <c r="M986" s="543"/>
      <c r="N986" s="543"/>
      <c r="O986" s="543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542"/>
      <c r="B987" s="567"/>
      <c r="C987" s="543"/>
      <c r="D987" s="543"/>
      <c r="E987" s="543"/>
      <c r="F987" s="543"/>
      <c r="G987" s="543"/>
      <c r="H987" s="543"/>
      <c r="I987" s="543"/>
      <c r="J987" s="543"/>
      <c r="K987" s="543"/>
      <c r="L987" s="543"/>
      <c r="M987" s="543"/>
      <c r="N987" s="543"/>
      <c r="O987" s="543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542"/>
      <c r="B988" s="567"/>
      <c r="C988" s="543"/>
      <c r="D988" s="543"/>
      <c r="E988" s="543"/>
      <c r="F988" s="543"/>
      <c r="G988" s="543"/>
      <c r="H988" s="543"/>
      <c r="I988" s="543"/>
      <c r="J988" s="543"/>
      <c r="K988" s="543"/>
      <c r="L988" s="543"/>
      <c r="M988" s="543"/>
      <c r="N988" s="543"/>
      <c r="O988" s="543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542"/>
      <c r="B989" s="567"/>
      <c r="C989" s="543"/>
      <c r="D989" s="543"/>
      <c r="E989" s="543"/>
      <c r="F989" s="543"/>
      <c r="G989" s="543"/>
      <c r="H989" s="543"/>
      <c r="I989" s="543"/>
      <c r="J989" s="543"/>
      <c r="K989" s="543"/>
      <c r="L989" s="543"/>
      <c r="M989" s="543"/>
      <c r="N989" s="543"/>
      <c r="O989" s="543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542"/>
      <c r="B990" s="567"/>
      <c r="C990" s="543"/>
      <c r="D990" s="543"/>
      <c r="E990" s="543"/>
      <c r="F990" s="543"/>
      <c r="G990" s="543"/>
      <c r="H990" s="543"/>
      <c r="I990" s="543"/>
      <c r="J990" s="543"/>
      <c r="K990" s="543"/>
      <c r="L990" s="543"/>
      <c r="M990" s="543"/>
      <c r="N990" s="543"/>
      <c r="O990" s="543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542"/>
      <c r="B991" s="567"/>
      <c r="C991" s="543"/>
      <c r="D991" s="543"/>
      <c r="E991" s="543"/>
      <c r="F991" s="543"/>
      <c r="G991" s="543"/>
      <c r="H991" s="543"/>
      <c r="I991" s="543"/>
      <c r="J991" s="543"/>
      <c r="K991" s="543"/>
      <c r="L991" s="543"/>
      <c r="M991" s="543"/>
      <c r="N991" s="543"/>
      <c r="O991" s="543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542"/>
      <c r="B992" s="567"/>
      <c r="C992" s="543"/>
      <c r="D992" s="543"/>
      <c r="E992" s="543"/>
      <c r="F992" s="543"/>
      <c r="G992" s="543"/>
      <c r="H992" s="543"/>
      <c r="I992" s="543"/>
      <c r="J992" s="543"/>
      <c r="K992" s="543"/>
      <c r="L992" s="543"/>
      <c r="M992" s="543"/>
      <c r="N992" s="543"/>
      <c r="O992" s="543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542"/>
      <c r="B993" s="567"/>
      <c r="C993" s="543"/>
      <c r="D993" s="543"/>
      <c r="E993" s="543"/>
      <c r="F993" s="543"/>
      <c r="G993" s="543"/>
      <c r="H993" s="543"/>
      <c r="I993" s="543"/>
      <c r="J993" s="543"/>
      <c r="K993" s="543"/>
      <c r="L993" s="543"/>
      <c r="M993" s="543"/>
      <c r="N993" s="543"/>
      <c r="O993" s="543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542"/>
      <c r="B994" s="567"/>
      <c r="C994" s="543"/>
      <c r="D994" s="543"/>
      <c r="E994" s="543"/>
      <c r="F994" s="543"/>
      <c r="G994" s="543"/>
      <c r="H994" s="543"/>
      <c r="I994" s="543"/>
      <c r="J994" s="543"/>
      <c r="K994" s="543"/>
      <c r="L994" s="543"/>
      <c r="M994" s="543"/>
      <c r="N994" s="543"/>
      <c r="O994" s="543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542"/>
      <c r="B995" s="567"/>
      <c r="C995" s="543"/>
      <c r="D995" s="543"/>
      <c r="E995" s="543"/>
      <c r="F995" s="543"/>
      <c r="G995" s="543"/>
      <c r="H995" s="543"/>
      <c r="I995" s="543"/>
      <c r="J995" s="543"/>
      <c r="K995" s="543"/>
      <c r="L995" s="543"/>
      <c r="M995" s="543"/>
      <c r="N995" s="543"/>
      <c r="O995" s="543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542"/>
      <c r="B996" s="567"/>
      <c r="C996" s="543"/>
      <c r="D996" s="543"/>
      <c r="E996" s="543"/>
      <c r="F996" s="543"/>
      <c r="G996" s="543"/>
      <c r="H996" s="543"/>
      <c r="I996" s="543"/>
      <c r="J996" s="543"/>
      <c r="K996" s="543"/>
      <c r="L996" s="543"/>
      <c r="M996" s="543"/>
      <c r="N996" s="543"/>
      <c r="O996" s="543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542"/>
      <c r="B997" s="567"/>
      <c r="C997" s="543"/>
      <c r="D997" s="543"/>
      <c r="E997" s="543"/>
      <c r="F997" s="543"/>
      <c r="G997" s="543"/>
      <c r="H997" s="543"/>
      <c r="I997" s="543"/>
      <c r="J997" s="543"/>
      <c r="K997" s="543"/>
      <c r="L997" s="543"/>
      <c r="M997" s="543"/>
      <c r="N997" s="543"/>
      <c r="O997" s="543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542"/>
      <c r="B998" s="567"/>
      <c r="C998" s="543"/>
      <c r="D998" s="543"/>
      <c r="E998" s="543"/>
      <c r="F998" s="543"/>
      <c r="G998" s="543"/>
      <c r="H998" s="543"/>
      <c r="I998" s="543"/>
      <c r="J998" s="543"/>
      <c r="K998" s="543"/>
      <c r="L998" s="543"/>
      <c r="M998" s="543"/>
      <c r="N998" s="543"/>
      <c r="O998" s="543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542"/>
      <c r="B999" s="567"/>
      <c r="C999" s="543"/>
      <c r="D999" s="543"/>
      <c r="E999" s="543"/>
      <c r="F999" s="543"/>
      <c r="G999" s="543"/>
      <c r="H999" s="543"/>
      <c r="I999" s="543"/>
      <c r="J999" s="543"/>
      <c r="K999" s="543"/>
      <c r="L999" s="543"/>
      <c r="M999" s="543"/>
      <c r="N999" s="543"/>
      <c r="O999" s="543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542"/>
      <c r="B1000" s="567"/>
      <c r="C1000" s="543"/>
      <c r="D1000" s="543"/>
      <c r="E1000" s="543"/>
      <c r="F1000" s="543"/>
      <c r="G1000" s="543"/>
      <c r="H1000" s="543"/>
      <c r="I1000" s="543"/>
      <c r="J1000" s="543"/>
      <c r="K1000" s="543"/>
      <c r="L1000" s="543"/>
      <c r="M1000" s="543"/>
      <c r="N1000" s="543"/>
      <c r="O1000" s="543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P$6:$R$16"/>
  <mergeCells count="4">
    <mergeCell ref="A3:M3"/>
    <mergeCell ref="N3:P3"/>
    <mergeCell ref="B4:F4"/>
    <mergeCell ref="G4:N4"/>
  </mergeCells>
  <printOptions/>
  <pageMargins bottom="0.7480314960629921" footer="0.0" header="0.0" left="0.2362204724409449" right="0.2362204724409449" top="0.7480314960629921"/>
  <pageSetup paperSize="9" orientation="landscape"/>
  <headerFooter>
    <oddHeader>&amp;CDelta GRP</oddHeader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9.22"/>
    <col customWidth="1" min="2" max="2" width="2.89"/>
    <col customWidth="1" min="3" max="18" width="4.33"/>
    <col customWidth="1" min="19" max="26" width="6.78"/>
  </cols>
  <sheetData>
    <row r="1" ht="24.0" customHeight="1">
      <c r="A1" s="538" t="s">
        <v>16</v>
      </c>
      <c r="B1" s="539"/>
      <c r="C1" s="540"/>
      <c r="D1" s="540"/>
      <c r="E1" s="3"/>
      <c r="F1" s="541"/>
      <c r="G1" s="540"/>
      <c r="H1" s="3" t="s">
        <v>26</v>
      </c>
      <c r="I1" s="541">
        <f>'DELTA WOOD'!AC4</f>
        <v>0</v>
      </c>
      <c r="J1" s="541"/>
      <c r="K1" s="541"/>
      <c r="L1" s="541"/>
      <c r="M1" s="540"/>
      <c r="N1" s="540"/>
      <c r="O1" s="540"/>
      <c r="P1" s="2"/>
      <c r="Q1" s="2"/>
      <c r="R1" s="2"/>
    </row>
    <row r="2" ht="14.25" customHeight="1">
      <c r="A2" s="542" t="s">
        <v>504</v>
      </c>
      <c r="B2" s="539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1" t="s">
        <v>512</v>
      </c>
      <c r="Q2" s="545"/>
      <c r="R2" s="545"/>
    </row>
    <row r="3" ht="25.5" customHeight="1">
      <c r="A3" s="546" t="str">
        <f>'GRP - PRODUCTION LIST'!A3</f>
        <v/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568"/>
      <c r="O3" s="569"/>
      <c r="P3" s="570" t="str">
        <f>'GRP - PRODUCTION LIST'!N3</f>
        <v/>
      </c>
      <c r="Q3" s="444"/>
      <c r="R3" s="547"/>
    </row>
    <row r="4" ht="24.75" customHeight="1">
      <c r="A4" s="542"/>
      <c r="B4" s="550"/>
      <c r="C4" s="444"/>
      <c r="D4" s="444"/>
      <c r="E4" s="444"/>
      <c r="F4" s="444"/>
      <c r="G4" s="551"/>
      <c r="H4" s="552"/>
      <c r="I4" s="552"/>
      <c r="J4" s="552"/>
      <c r="K4" s="552"/>
      <c r="L4" s="552"/>
      <c r="M4" s="552"/>
      <c r="N4" s="553"/>
      <c r="O4" s="553"/>
      <c r="P4" s="554" t="str">
        <f t="shared" ref="P4:R4" si="1">SUM(P7:P85)</f>
        <v>#ERROR!</v>
      </c>
      <c r="Q4" s="555" t="str">
        <f t="shared" si="1"/>
        <v>#ERROR!</v>
      </c>
      <c r="R4" s="555" t="str">
        <f t="shared" si="1"/>
        <v>#ERROR!</v>
      </c>
    </row>
    <row r="5" ht="15.75" hidden="1" customHeight="1">
      <c r="A5" s="542"/>
      <c r="B5" s="556"/>
      <c r="C5" s="571" t="s">
        <v>77</v>
      </c>
      <c r="D5" s="571" t="s">
        <v>78</v>
      </c>
      <c r="E5" s="571" t="s">
        <v>79</v>
      </c>
      <c r="F5" s="571" t="s">
        <v>80</v>
      </c>
      <c r="G5" s="571" t="s">
        <v>81</v>
      </c>
      <c r="H5" s="571" t="s">
        <v>82</v>
      </c>
      <c r="I5" s="571" t="s">
        <v>83</v>
      </c>
      <c r="J5" s="571" t="s">
        <v>84</v>
      </c>
      <c r="K5" s="571" t="s">
        <v>85</v>
      </c>
      <c r="L5" s="571" t="s">
        <v>86</v>
      </c>
      <c r="M5" s="571" t="s">
        <v>87</v>
      </c>
      <c r="N5" s="124" t="s">
        <v>88</v>
      </c>
      <c r="O5" s="124" t="s">
        <v>89</v>
      </c>
      <c r="P5" s="554"/>
      <c r="Q5" s="555"/>
      <c r="R5" s="555"/>
    </row>
    <row r="6" ht="48.0" customHeight="1">
      <c r="A6" s="572" t="s">
        <v>506</v>
      </c>
      <c r="B6" s="560" t="s">
        <v>513</v>
      </c>
      <c r="C6" s="573" t="s">
        <v>194</v>
      </c>
      <c r="D6" s="573" t="s">
        <v>35</v>
      </c>
      <c r="E6" s="573" t="s">
        <v>195</v>
      </c>
      <c r="F6" s="573" t="s">
        <v>196</v>
      </c>
      <c r="G6" s="573" t="s">
        <v>197</v>
      </c>
      <c r="H6" s="573" t="s">
        <v>198</v>
      </c>
      <c r="I6" s="573" t="s">
        <v>199</v>
      </c>
      <c r="J6" s="573" t="s">
        <v>200</v>
      </c>
      <c r="K6" s="573" t="s">
        <v>61</v>
      </c>
      <c r="L6" s="573" t="s">
        <v>201</v>
      </c>
      <c r="M6" s="573" t="s">
        <v>63</v>
      </c>
      <c r="N6" s="573" t="s">
        <v>202</v>
      </c>
      <c r="O6" s="573" t="s">
        <v>203</v>
      </c>
      <c r="P6" s="560" t="s">
        <v>509</v>
      </c>
      <c r="Q6" s="561" t="s">
        <v>510</v>
      </c>
      <c r="R6" s="561" t="s">
        <v>511</v>
      </c>
    </row>
    <row r="7" ht="15.75" customHeight="1">
      <c r="A7" s="562" t="str">
        <f>'DELTA WOOD'!D12</f>
        <v>D-GI1-W</v>
      </c>
      <c r="B7" s="563" t="str">
        <f>IF('DELTA WOOD'!E12=0,"",'DELTA WOOD'!E12)</f>
        <v/>
      </c>
      <c r="C7" s="564">
        <f>IF('DELTA WOOD'!AC12=0,0,'DELTA WOOD'!AC12)+IF('DELTA WOOD'!AC$15=0,0,'DELTA WOOD'!AC$15)</f>
        <v>0</v>
      </c>
      <c r="D7" s="564">
        <f>IF('DELTA WOOD'!AD12=0,0,'DELTA WOOD'!AD12)+IF('DELTA WOOD'!AD$15=0,0,'DELTA WOOD'!AD$15)</f>
        <v>0</v>
      </c>
      <c r="E7" s="564">
        <f>IF('DELTA WOOD'!AE12=0,0,'DELTA WOOD'!AE12)+IF('DELTA WOOD'!AE$15=0,0,'DELTA WOOD'!AE$15)</f>
        <v>0</v>
      </c>
      <c r="F7" s="564">
        <f>IF('DELTA WOOD'!AF12=0,0,'DELTA WOOD'!AF12)+IF('DELTA WOOD'!AF$15=0,0,'DELTA WOOD'!AF$15)</f>
        <v>0</v>
      </c>
      <c r="G7" s="564">
        <f>IF('DELTA WOOD'!AG12=0,0,'DELTA WOOD'!AG12)+IF('DELTA WOOD'!AG$15=0,0,'DELTA WOOD'!AG$15)</f>
        <v>0</v>
      </c>
      <c r="H7" s="564">
        <f>IF('DELTA WOOD'!AH12=0,0,'DELTA WOOD'!AH12)+IF('DELTA WOOD'!AH$15=0,0,'DELTA WOOD'!AH$15)</f>
        <v>0</v>
      </c>
      <c r="I7" s="564">
        <f>IF('DELTA WOOD'!AI12=0,0,'DELTA WOOD'!AI12)+IF('DELTA WOOD'!AI$15=0,0,'DELTA WOOD'!AI$15)</f>
        <v>0</v>
      </c>
      <c r="J7" s="564">
        <f>IF('DELTA WOOD'!AJ12=0,0,'DELTA WOOD'!AJ12)+IF('DELTA WOOD'!AJ$15=0,0,'DELTA WOOD'!AJ$15)</f>
        <v>0</v>
      </c>
      <c r="K7" s="564">
        <f>IF('DELTA WOOD'!AK12=0,0,'DELTA WOOD'!AK12)+IF('DELTA WOOD'!AK$15=0,0,'DELTA WOOD'!AK$15)</f>
        <v>0</v>
      </c>
      <c r="L7" s="564">
        <f>IF('DELTA WOOD'!AL12=0,0,'DELTA WOOD'!AL12)+IF('DELTA WOOD'!AL$15=0,0,'DELTA WOOD'!AL$15)</f>
        <v>0</v>
      </c>
      <c r="M7" s="564">
        <f>IF('DELTA WOOD'!AM12=0,0,'DELTA WOOD'!AM12)+IF('DELTA WOOD'!AM$15=0,0,'DELTA WOOD'!AM$15)</f>
        <v>0</v>
      </c>
      <c r="N7" s="564">
        <f>IF('DELTA WOOD'!AN12=0,0,'DELTA WOOD'!AN12)+IF('DELTA WOOD'!AN$15=0,0,'DELTA WOOD'!AN$15)</f>
        <v>0</v>
      </c>
      <c r="O7" s="564">
        <f>IF('DELTA WOOD'!AO12=0,0,'DELTA WOOD'!AO12)+IF('DELTA WOOD'!AO$15=0,0,'DELTA WOOD'!AO$15)</f>
        <v>0</v>
      </c>
      <c r="P7" s="565">
        <f t="shared" ref="P7:P85" si="2">SUM(C7:O7)</f>
        <v>0</v>
      </c>
      <c r="Q7" s="566">
        <f>P7*'DELTA WOOD'!X12</f>
        <v>0</v>
      </c>
      <c r="R7" s="566">
        <f>P7*'DELTA WOOD'!U12</f>
        <v>0</v>
      </c>
    </row>
    <row r="8" ht="15.75" customHeight="1">
      <c r="A8" s="562" t="str">
        <f>'DELTA WOOD'!D13</f>
        <v>D-GI2-W</v>
      </c>
      <c r="B8" s="563" t="str">
        <f>IF('DELTA WOOD'!E13=0,"",'DELTA WOOD'!E13)</f>
        <v/>
      </c>
      <c r="C8" s="564">
        <f>IF('DELTA WOOD'!AC13=0,0,'DELTA WOOD'!AC13)+IF('DELTA WOOD'!AC$15=0,0,'DELTA WOOD'!AC$15)</f>
        <v>0</v>
      </c>
      <c r="D8" s="564">
        <f>IF('DELTA WOOD'!AD13=0,0,'DELTA WOOD'!AD13)+IF('DELTA WOOD'!AD$15=0,0,'DELTA WOOD'!AD$15)</f>
        <v>0</v>
      </c>
      <c r="E8" s="564">
        <f>IF('DELTA WOOD'!AE13=0,0,'DELTA WOOD'!AE13)+IF('DELTA WOOD'!AE$15=0,0,'DELTA WOOD'!AE$15)</f>
        <v>0</v>
      </c>
      <c r="F8" s="564">
        <f>IF('DELTA WOOD'!AF13=0,0,'DELTA WOOD'!AF13)+IF('DELTA WOOD'!AF$15=0,0,'DELTA WOOD'!AF$15)</f>
        <v>0</v>
      </c>
      <c r="G8" s="564">
        <f>IF('DELTA WOOD'!AG13=0,0,'DELTA WOOD'!AG13)+IF('DELTA WOOD'!AG$15=0,0,'DELTA WOOD'!AG$15)</f>
        <v>0</v>
      </c>
      <c r="H8" s="564">
        <f>IF('DELTA WOOD'!AH13=0,0,'DELTA WOOD'!AH13)+IF('DELTA WOOD'!AH$15=0,0,'DELTA WOOD'!AH$15)</f>
        <v>0</v>
      </c>
      <c r="I8" s="564">
        <f>IF('DELTA WOOD'!AI13=0,0,'DELTA WOOD'!AI13)+IF('DELTA WOOD'!AI$15=0,0,'DELTA WOOD'!AI$15)</f>
        <v>0</v>
      </c>
      <c r="J8" s="564">
        <f>IF('DELTA WOOD'!AJ13=0,0,'DELTA WOOD'!AJ13)+IF('DELTA WOOD'!AJ$15=0,0,'DELTA WOOD'!AJ$15)</f>
        <v>0</v>
      </c>
      <c r="K8" s="564">
        <f>IF('DELTA WOOD'!AK13=0,0,'DELTA WOOD'!AK13)+IF('DELTA WOOD'!AK$15=0,0,'DELTA WOOD'!AK$15)</f>
        <v>0</v>
      </c>
      <c r="L8" s="564">
        <f>IF('DELTA WOOD'!AL13=0,0,'DELTA WOOD'!AL13)+IF('DELTA WOOD'!AL$15=0,0,'DELTA WOOD'!AL$15)</f>
        <v>0</v>
      </c>
      <c r="M8" s="564">
        <f>IF('DELTA WOOD'!AM13=0,0,'DELTA WOOD'!AM13)+IF('DELTA WOOD'!AM$15=0,0,'DELTA WOOD'!AM$15)</f>
        <v>0</v>
      </c>
      <c r="N8" s="564">
        <f>IF('DELTA WOOD'!AN13=0,0,'DELTA WOOD'!AN13)+IF('DELTA WOOD'!AN$15=0,0,'DELTA WOOD'!AN$15)</f>
        <v>0</v>
      </c>
      <c r="O8" s="564">
        <f>IF('DELTA WOOD'!AO13=0,0,'DELTA WOOD'!AO13)+IF('DELTA WOOD'!AO$15=0,0,'DELTA WOOD'!AO$15)</f>
        <v>0</v>
      </c>
      <c r="P8" s="565">
        <f t="shared" si="2"/>
        <v>0</v>
      </c>
      <c r="Q8" s="566">
        <f>P8*'DELTA WOOD'!X13</f>
        <v>0</v>
      </c>
      <c r="R8" s="566">
        <f>P8*'DELTA WOOD'!U13</f>
        <v>0</v>
      </c>
    </row>
    <row r="9" ht="15.75" customHeight="1">
      <c r="A9" s="562" t="str">
        <f>'DELTA WOOD'!D14</f>
        <v>D-GI3-W</v>
      </c>
      <c r="B9" s="563" t="str">
        <f>IF('DELTA WOOD'!E14=0,"",'DELTA WOOD'!E14)</f>
        <v/>
      </c>
      <c r="C9" s="564">
        <f>IF('DELTA WOOD'!AC14=0,0,'DELTA WOOD'!AC14)+IF('DELTA WOOD'!AC$15=0,0,'DELTA WOOD'!AC$15)</f>
        <v>0</v>
      </c>
      <c r="D9" s="564">
        <f>IF('DELTA WOOD'!AD14=0,0,'DELTA WOOD'!AD14)+IF('DELTA WOOD'!AD$15=0,0,'DELTA WOOD'!AD$15)</f>
        <v>0</v>
      </c>
      <c r="E9" s="564">
        <f>IF('DELTA WOOD'!AE14=0,0,'DELTA WOOD'!AE14)+IF('DELTA WOOD'!AE$15=0,0,'DELTA WOOD'!AE$15)</f>
        <v>0</v>
      </c>
      <c r="F9" s="564">
        <f>IF('DELTA WOOD'!AF14=0,0,'DELTA WOOD'!AF14)+IF('DELTA WOOD'!AF$15=0,0,'DELTA WOOD'!AF$15)</f>
        <v>0</v>
      </c>
      <c r="G9" s="564">
        <f>IF('DELTA WOOD'!AG14=0,0,'DELTA WOOD'!AG14)+IF('DELTA WOOD'!AG$15=0,0,'DELTA WOOD'!AG$15)</f>
        <v>0</v>
      </c>
      <c r="H9" s="564">
        <f>IF('DELTA WOOD'!AH14=0,0,'DELTA WOOD'!AH14)+IF('DELTA WOOD'!AH$15=0,0,'DELTA WOOD'!AH$15)</f>
        <v>0</v>
      </c>
      <c r="I9" s="564">
        <f>IF('DELTA WOOD'!AI14=0,0,'DELTA WOOD'!AI14)+IF('DELTA WOOD'!AI$15=0,0,'DELTA WOOD'!AI$15)</f>
        <v>0</v>
      </c>
      <c r="J9" s="564">
        <f>IF('DELTA WOOD'!AJ14=0,0,'DELTA WOOD'!AJ14)+IF('DELTA WOOD'!AJ$15=0,0,'DELTA WOOD'!AJ$15)</f>
        <v>0</v>
      </c>
      <c r="K9" s="564">
        <f>IF('DELTA WOOD'!AK14=0,0,'DELTA WOOD'!AK14)+IF('DELTA WOOD'!AK$15=0,0,'DELTA WOOD'!AK$15)</f>
        <v>0</v>
      </c>
      <c r="L9" s="564">
        <f>IF('DELTA WOOD'!AL14=0,0,'DELTA WOOD'!AL14)+IF('DELTA WOOD'!AL$15=0,0,'DELTA WOOD'!AL$15)</f>
        <v>0</v>
      </c>
      <c r="M9" s="564">
        <f>IF('DELTA WOOD'!AM14=0,0,'DELTA WOOD'!AM14)+IF('DELTA WOOD'!AM$15=0,0,'DELTA WOOD'!AM$15)</f>
        <v>0</v>
      </c>
      <c r="N9" s="564">
        <f>IF('DELTA WOOD'!AN14=0,0,'DELTA WOOD'!AN14)+IF('DELTA WOOD'!AN$15=0,0,'DELTA WOOD'!AN$15)</f>
        <v>0</v>
      </c>
      <c r="O9" s="564">
        <f>IF('DELTA WOOD'!AO14=0,0,'DELTA WOOD'!AO14)+IF('DELTA WOOD'!AO$15=0,0,'DELTA WOOD'!AO$15)</f>
        <v>0</v>
      </c>
      <c r="P9" s="565">
        <f t="shared" si="2"/>
        <v>0</v>
      </c>
      <c r="Q9" s="566">
        <f>P9*'DELTA WOOD'!X14</f>
        <v>0</v>
      </c>
      <c r="R9" s="566">
        <f>P9*'DELTA WOOD'!U14</f>
        <v>0</v>
      </c>
    </row>
    <row r="10" ht="15.75" customHeight="1">
      <c r="A10" s="562"/>
      <c r="B10" s="563"/>
      <c r="C10" s="564"/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>
        <f t="shared" si="2"/>
        <v>0</v>
      </c>
      <c r="Q10" s="566">
        <f>P10*'DELTA WOOD'!X15</f>
        <v>0</v>
      </c>
      <c r="R10" s="566">
        <f>P10*'DELTA WOOD'!U15</f>
        <v>0</v>
      </c>
    </row>
    <row r="11" ht="15.75" customHeight="1">
      <c r="A11" s="562" t="str">
        <f>'DELTA WOOD'!D17</f>
        <v>D-PO1-W</v>
      </c>
      <c r="B11" s="563" t="str">
        <f>IF('DELTA WOOD'!E17=0,"",'DELTA WOOD'!E17)</f>
        <v/>
      </c>
      <c r="C11" s="564">
        <f>IF('DELTA WOOD'!AC17=0,0,'DELTA WOOD'!AC17)+IF('DELTA WOOD'!AC$21=0,0,'DELTA WOOD'!AC$21)</f>
        <v>0</v>
      </c>
      <c r="D11" s="564">
        <f>IF('DELTA WOOD'!AD17=0,0,'DELTA WOOD'!AD17)+IF('DELTA WOOD'!AD$21=0,0,'DELTA WOOD'!AD$21)</f>
        <v>0</v>
      </c>
      <c r="E11" s="564">
        <f>IF('DELTA WOOD'!AE17=0,0,'DELTA WOOD'!AE17)+IF('DELTA WOOD'!AE$21=0,0,'DELTA WOOD'!AE$21)</f>
        <v>0</v>
      </c>
      <c r="F11" s="564">
        <f>IF('DELTA WOOD'!AF17=0,0,'DELTA WOOD'!AF17)+IF('DELTA WOOD'!AF$21=0,0,'DELTA WOOD'!AF$21)</f>
        <v>0</v>
      </c>
      <c r="G11" s="564">
        <f>IF('DELTA WOOD'!AG17=0,0,'DELTA WOOD'!AG17)+IF('DELTA WOOD'!AG$21=0,0,'DELTA WOOD'!AG$21)</f>
        <v>0</v>
      </c>
      <c r="H11" s="564">
        <f>IF('DELTA WOOD'!AH17=0,0,'DELTA WOOD'!AH17)+IF('DELTA WOOD'!AH$21=0,0,'DELTA WOOD'!AH$21)</f>
        <v>0</v>
      </c>
      <c r="I11" s="564">
        <f>IF('DELTA WOOD'!AI17=0,0,'DELTA WOOD'!AI17)+IF('DELTA WOOD'!AI$21=0,0,'DELTA WOOD'!AI$21)</f>
        <v>0</v>
      </c>
      <c r="J11" s="564">
        <f>IF('DELTA WOOD'!AJ17=0,0,'DELTA WOOD'!AJ17)+IF('DELTA WOOD'!AJ$21=0,0,'DELTA WOOD'!AJ$21)</f>
        <v>0</v>
      </c>
      <c r="K11" s="564">
        <f>IF('DELTA WOOD'!AK17=0,0,'DELTA WOOD'!AK17)+IF('DELTA WOOD'!AK$21=0,0,'DELTA WOOD'!AK$21)</f>
        <v>0</v>
      </c>
      <c r="L11" s="564">
        <f>IF('DELTA WOOD'!AL17=0,0,'DELTA WOOD'!AL17)+IF('DELTA WOOD'!AL$21=0,0,'DELTA WOOD'!AL$21)</f>
        <v>0</v>
      </c>
      <c r="M11" s="564">
        <f>IF('DELTA WOOD'!AM17=0,0,'DELTA WOOD'!AM17)+IF('DELTA WOOD'!AM$21=0,0,'DELTA WOOD'!AM$21)</f>
        <v>0</v>
      </c>
      <c r="N11" s="564">
        <f>IF('DELTA WOOD'!AN17=0,0,'DELTA WOOD'!AN17)+IF('DELTA WOOD'!AN$21=0,0,'DELTA WOOD'!AN$21)</f>
        <v>0</v>
      </c>
      <c r="O11" s="564">
        <f>IF('DELTA WOOD'!AO17=0,0,'DELTA WOOD'!AO17)+IF('DELTA WOOD'!AO$21=0,0,'DELTA WOOD'!AO$21)</f>
        <v>0</v>
      </c>
      <c r="P11" s="565">
        <f t="shared" si="2"/>
        <v>0</v>
      </c>
      <c r="Q11" s="566">
        <f>P11*'DELTA WOOD'!X17</f>
        <v>0</v>
      </c>
      <c r="R11" s="566">
        <f>P11*'DELTA WOOD'!U17</f>
        <v>0</v>
      </c>
    </row>
    <row r="12" ht="15.75" customHeight="1">
      <c r="A12" s="562" t="str">
        <f>'DELTA WOOD'!D18</f>
        <v>D-PO2-W</v>
      </c>
      <c r="B12" s="563" t="str">
        <f>IF('DELTA WOOD'!E18=0,"",'DELTA WOOD'!E18)</f>
        <v/>
      </c>
      <c r="C12" s="564">
        <f>IF('DELTA WOOD'!AC18=0,0,'DELTA WOOD'!AC18)+IF('DELTA WOOD'!AC$21=0,0,'DELTA WOOD'!AC$21)</f>
        <v>0</v>
      </c>
      <c r="D12" s="564">
        <f>IF('DELTA WOOD'!AD18=0,0,'DELTA WOOD'!AD18)+IF('DELTA WOOD'!AD$21=0,0,'DELTA WOOD'!AD$21)</f>
        <v>0</v>
      </c>
      <c r="E12" s="564">
        <f>IF('DELTA WOOD'!AE18=0,0,'DELTA WOOD'!AE18)+IF('DELTA WOOD'!AE$21=0,0,'DELTA WOOD'!AE$21)</f>
        <v>0</v>
      </c>
      <c r="F12" s="564">
        <f>IF('DELTA WOOD'!AF18=0,0,'DELTA WOOD'!AF18)+IF('DELTA WOOD'!AF$21=0,0,'DELTA WOOD'!AF$21)</f>
        <v>0</v>
      </c>
      <c r="G12" s="564">
        <f>IF('DELTA WOOD'!AG18=0,0,'DELTA WOOD'!AG18)+IF('DELTA WOOD'!AG$21=0,0,'DELTA WOOD'!AG$21)</f>
        <v>0</v>
      </c>
      <c r="H12" s="564">
        <f>IF('DELTA WOOD'!AH18=0,0,'DELTA WOOD'!AH18)+IF('DELTA WOOD'!AH$21=0,0,'DELTA WOOD'!AH$21)</f>
        <v>0</v>
      </c>
      <c r="I12" s="564">
        <f>IF('DELTA WOOD'!AI18=0,0,'DELTA WOOD'!AI18)+IF('DELTA WOOD'!AI$21=0,0,'DELTA WOOD'!AI$21)</f>
        <v>0</v>
      </c>
      <c r="J12" s="564">
        <f>IF('DELTA WOOD'!AJ18=0,0,'DELTA WOOD'!AJ18)+IF('DELTA WOOD'!AJ$21=0,0,'DELTA WOOD'!AJ$21)</f>
        <v>0</v>
      </c>
      <c r="K12" s="564">
        <f>IF('DELTA WOOD'!AK18=0,0,'DELTA WOOD'!AK18)+IF('DELTA WOOD'!AK$21=0,0,'DELTA WOOD'!AK$21)</f>
        <v>0</v>
      </c>
      <c r="L12" s="564">
        <f>IF('DELTA WOOD'!AL18=0,0,'DELTA WOOD'!AL18)+IF('DELTA WOOD'!AL$21=0,0,'DELTA WOOD'!AL$21)</f>
        <v>0</v>
      </c>
      <c r="M12" s="564">
        <f>IF('DELTA WOOD'!AM18=0,0,'DELTA WOOD'!AM18)+IF('DELTA WOOD'!AM$21=0,0,'DELTA WOOD'!AM$21)</f>
        <v>0</v>
      </c>
      <c r="N12" s="564">
        <f>IF('DELTA WOOD'!AN18=0,0,'DELTA WOOD'!AN18)+IF('DELTA WOOD'!AN$21=0,0,'DELTA WOOD'!AN$21)</f>
        <v>0</v>
      </c>
      <c r="O12" s="564">
        <f>IF('DELTA WOOD'!AO18=0,0,'DELTA WOOD'!AO18)+IF('DELTA WOOD'!AO$21=0,0,'DELTA WOOD'!AO$21)</f>
        <v>0</v>
      </c>
      <c r="P12" s="565">
        <f t="shared" si="2"/>
        <v>0</v>
      </c>
      <c r="Q12" s="566">
        <f>P12*'DELTA WOOD'!X18</f>
        <v>0</v>
      </c>
      <c r="R12" s="566">
        <f>P12*'DELTA WOOD'!U18</f>
        <v>0</v>
      </c>
    </row>
    <row r="13" ht="15.75" customHeight="1">
      <c r="A13" s="562" t="str">
        <f>'DELTA WOOD'!D19</f>
        <v>D-PO3-W</v>
      </c>
      <c r="B13" s="563" t="str">
        <f>IF('DELTA WOOD'!E19=0,"",'DELTA WOOD'!E19)</f>
        <v/>
      </c>
      <c r="C13" s="564">
        <f>IF('DELTA WOOD'!AC19=0,0,'DELTA WOOD'!AC19)+IF('DELTA WOOD'!AC$21=0,0,'DELTA WOOD'!AC$21)</f>
        <v>0</v>
      </c>
      <c r="D13" s="564">
        <f>IF('DELTA WOOD'!AD19=0,0,'DELTA WOOD'!AD19)+IF('DELTA WOOD'!AD$21=0,0,'DELTA WOOD'!AD$21)</f>
        <v>0</v>
      </c>
      <c r="E13" s="564">
        <f>IF('DELTA WOOD'!AE19=0,0,'DELTA WOOD'!AE19)+IF('DELTA WOOD'!AE$21=0,0,'DELTA WOOD'!AE$21)</f>
        <v>0</v>
      </c>
      <c r="F13" s="564">
        <f>IF('DELTA WOOD'!AF19=0,0,'DELTA WOOD'!AF19)+IF('DELTA WOOD'!AF$21=0,0,'DELTA WOOD'!AF$21)</f>
        <v>0</v>
      </c>
      <c r="G13" s="564">
        <f>IF('DELTA WOOD'!AG19=0,0,'DELTA WOOD'!AG19)+IF('DELTA WOOD'!AG$21=0,0,'DELTA WOOD'!AG$21)</f>
        <v>0</v>
      </c>
      <c r="H13" s="564">
        <f>IF('DELTA WOOD'!AH19=0,0,'DELTA WOOD'!AH19)+IF('DELTA WOOD'!AH$21=0,0,'DELTA WOOD'!AH$21)</f>
        <v>0</v>
      </c>
      <c r="I13" s="564">
        <f>IF('DELTA WOOD'!AI19=0,0,'DELTA WOOD'!AI19)+IF('DELTA WOOD'!AI$21=0,0,'DELTA WOOD'!AI$21)</f>
        <v>0</v>
      </c>
      <c r="J13" s="564">
        <f>IF('DELTA WOOD'!AJ19=0,0,'DELTA WOOD'!AJ19)+IF('DELTA WOOD'!AJ$21=0,0,'DELTA WOOD'!AJ$21)</f>
        <v>0</v>
      </c>
      <c r="K13" s="564">
        <f>IF('DELTA WOOD'!AK19=0,0,'DELTA WOOD'!AK19)+IF('DELTA WOOD'!AK$21=0,0,'DELTA WOOD'!AK$21)</f>
        <v>0</v>
      </c>
      <c r="L13" s="564">
        <f>IF('DELTA WOOD'!AL19=0,0,'DELTA WOOD'!AL19)+IF('DELTA WOOD'!AL$21=0,0,'DELTA WOOD'!AL$21)</f>
        <v>0</v>
      </c>
      <c r="M13" s="564">
        <f>IF('DELTA WOOD'!AM19=0,0,'DELTA WOOD'!AM19)+IF('DELTA WOOD'!AM$21=0,0,'DELTA WOOD'!AM$21)</f>
        <v>0</v>
      </c>
      <c r="N13" s="564">
        <f>IF('DELTA WOOD'!AN19=0,0,'DELTA WOOD'!AN19)+IF('DELTA WOOD'!AN$21=0,0,'DELTA WOOD'!AN$21)</f>
        <v>0</v>
      </c>
      <c r="O13" s="564">
        <f>IF('DELTA WOOD'!AO19=0,0,'DELTA WOOD'!AO19)+IF('DELTA WOOD'!AO$21=0,0,'DELTA WOOD'!AO$21)</f>
        <v>0</v>
      </c>
      <c r="P13" s="565">
        <f t="shared" si="2"/>
        <v>0</v>
      </c>
      <c r="Q13" s="566">
        <f>P13*'DELTA WOOD'!X19</f>
        <v>0</v>
      </c>
      <c r="R13" s="566">
        <f>P13*'DELTA WOOD'!U19</f>
        <v>0</v>
      </c>
    </row>
    <row r="14" ht="15.75" customHeight="1">
      <c r="A14" s="562" t="str">
        <f>'DELTA WOOD'!D20</f>
        <v>D-PO4-W</v>
      </c>
      <c r="B14" s="563" t="str">
        <f>IF('DELTA WOOD'!E20=0,"",'DELTA WOOD'!E20)</f>
        <v/>
      </c>
      <c r="C14" s="564">
        <f>IF('DELTA WOOD'!AC20=0,0,'DELTA WOOD'!AC20)+IF('DELTA WOOD'!AC$21=0,0,'DELTA WOOD'!AC$21)</f>
        <v>0</v>
      </c>
      <c r="D14" s="564">
        <f>IF('DELTA WOOD'!AD20=0,0,'DELTA WOOD'!AD20)+IF('DELTA WOOD'!AD$21=0,0,'DELTA WOOD'!AD$21)</f>
        <v>0</v>
      </c>
      <c r="E14" s="564">
        <f>IF('DELTA WOOD'!AE20=0,0,'DELTA WOOD'!AE20)+IF('DELTA WOOD'!AE$21=0,0,'DELTA WOOD'!AE$21)</f>
        <v>0</v>
      </c>
      <c r="F14" s="564">
        <f>IF('DELTA WOOD'!AF20=0,0,'DELTA WOOD'!AF20)+IF('DELTA WOOD'!AF$21=0,0,'DELTA WOOD'!AF$21)</f>
        <v>0</v>
      </c>
      <c r="G14" s="564">
        <f>IF('DELTA WOOD'!AG20=0,0,'DELTA WOOD'!AG20)+IF('DELTA WOOD'!AG$21=0,0,'DELTA WOOD'!AG$21)</f>
        <v>0</v>
      </c>
      <c r="H14" s="564">
        <f>IF('DELTA WOOD'!AH20=0,0,'DELTA WOOD'!AH20)+IF('DELTA WOOD'!AH$21=0,0,'DELTA WOOD'!AH$21)</f>
        <v>0</v>
      </c>
      <c r="I14" s="564">
        <f>IF('DELTA WOOD'!AI20=0,0,'DELTA WOOD'!AI20)+IF('DELTA WOOD'!AI$21=0,0,'DELTA WOOD'!AI$21)</f>
        <v>0</v>
      </c>
      <c r="J14" s="564">
        <f>IF('DELTA WOOD'!AJ20=0,0,'DELTA WOOD'!AJ20)+IF('DELTA WOOD'!AJ$21=0,0,'DELTA WOOD'!AJ$21)</f>
        <v>0</v>
      </c>
      <c r="K14" s="564">
        <f>IF('DELTA WOOD'!AK20=0,0,'DELTA WOOD'!AK20)+IF('DELTA WOOD'!AK$21=0,0,'DELTA WOOD'!AK$21)</f>
        <v>0</v>
      </c>
      <c r="L14" s="564">
        <f>IF('DELTA WOOD'!AL20=0,0,'DELTA WOOD'!AL20)+IF('DELTA WOOD'!AL$21=0,0,'DELTA WOOD'!AL$21)</f>
        <v>0</v>
      </c>
      <c r="M14" s="564">
        <f>IF('DELTA WOOD'!AM20=0,0,'DELTA WOOD'!AM20)+IF('DELTA WOOD'!AM$21=0,0,'DELTA WOOD'!AM$21)</f>
        <v>0</v>
      </c>
      <c r="N14" s="564">
        <f>IF('DELTA WOOD'!AN20=0,0,'DELTA WOOD'!AN20)+IF('DELTA WOOD'!AN$21=0,0,'DELTA WOOD'!AN$21)</f>
        <v>0</v>
      </c>
      <c r="O14" s="564">
        <f>IF('DELTA WOOD'!AO20=0,0,'DELTA WOOD'!AO20)+IF('DELTA WOOD'!AO$21=0,0,'DELTA WOOD'!AO$21)</f>
        <v>0</v>
      </c>
      <c r="P14" s="565">
        <f t="shared" si="2"/>
        <v>0</v>
      </c>
      <c r="Q14" s="566">
        <f>P14*'DELTA WOOD'!X20</f>
        <v>0</v>
      </c>
      <c r="R14" s="566">
        <f>P14*'DELTA WOOD'!U20</f>
        <v>0</v>
      </c>
    </row>
    <row r="15" ht="15.75" customHeight="1">
      <c r="A15" s="562"/>
      <c r="B15" s="563"/>
      <c r="C15" s="564"/>
      <c r="D15" s="564"/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5">
        <f t="shared" si="2"/>
        <v>0</v>
      </c>
      <c r="Q15" s="566">
        <f>P15*'DELTA WOOD'!X20</f>
        <v>0</v>
      </c>
      <c r="R15" s="566">
        <f>P15*'DELTA WOOD'!U20</f>
        <v>0</v>
      </c>
    </row>
    <row r="16" ht="15.75" customHeight="1">
      <c r="A16" s="562" t="str">
        <f>'DELTA WOOD'!D23</f>
        <v>D-MX1.1-W</v>
      </c>
      <c r="B16" s="563" t="str">
        <f>IF('DELTA WOOD'!E23=0,"",'DELTA WOOD'!E23)</f>
        <v/>
      </c>
      <c r="C16" s="564">
        <f>IF('DELTA WOOD'!AC23=0,0,'DELTA WOOD'!AC23)+IF('DELTA WOOD'!AC$47=0,0,'DELTA WOOD'!AC$47)</f>
        <v>0</v>
      </c>
      <c r="D16" s="564">
        <f>IF('DELTA WOOD'!AD23=0,0,'DELTA WOOD'!AD23)+IF('DELTA WOOD'!AD$47=0,0,'DELTA WOOD'!AD$47)</f>
        <v>0</v>
      </c>
      <c r="E16" s="564">
        <f>IF('DELTA WOOD'!AE23=0,0,'DELTA WOOD'!AE23)+IF('DELTA WOOD'!AE$47=0,0,'DELTA WOOD'!AE$47)</f>
        <v>0</v>
      </c>
      <c r="F16" s="564">
        <f>IF('DELTA WOOD'!AF23=0,0,'DELTA WOOD'!AF23)+IF('DELTA WOOD'!AF$47=0,0,'DELTA WOOD'!AF$47)</f>
        <v>0</v>
      </c>
      <c r="G16" s="564">
        <f>IF('DELTA WOOD'!AG23=0,0,'DELTA WOOD'!AG23)+IF('DELTA WOOD'!AG$47=0,0,'DELTA WOOD'!AG$47)</f>
        <v>0</v>
      </c>
      <c r="H16" s="564">
        <f>IF('DELTA WOOD'!AH23=0,0,'DELTA WOOD'!AH23)+IF('DELTA WOOD'!AH$47=0,0,'DELTA WOOD'!AH$47)</f>
        <v>0</v>
      </c>
      <c r="I16" s="564">
        <f>IF('DELTA WOOD'!AI23=0,0,'DELTA WOOD'!AI23)+IF('DELTA WOOD'!AI$47=0,0,'DELTA WOOD'!AI$47)</f>
        <v>0</v>
      </c>
      <c r="J16" s="564">
        <f>IF('DELTA WOOD'!AJ23=0,0,'DELTA WOOD'!AJ23)+IF('DELTA WOOD'!AJ$47=0,0,'DELTA WOOD'!AJ$47)</f>
        <v>0</v>
      </c>
      <c r="K16" s="564">
        <f>IF('DELTA WOOD'!AK23=0,0,'DELTA WOOD'!AK23)+IF('DELTA WOOD'!AK$47=0,0,'DELTA WOOD'!AK$47)</f>
        <v>0</v>
      </c>
      <c r="L16" s="564">
        <f>IF('DELTA WOOD'!AL23=0,0,'DELTA WOOD'!AL23)+IF('DELTA WOOD'!AL$47=0,0,'DELTA WOOD'!AL$47)</f>
        <v>0</v>
      </c>
      <c r="M16" s="564">
        <f>IF('DELTA WOOD'!AM23=0,0,'DELTA WOOD'!AM23)+IF('DELTA WOOD'!AM$47=0,0,'DELTA WOOD'!AM$47)</f>
        <v>0</v>
      </c>
      <c r="N16" s="564">
        <f>IF('DELTA WOOD'!AN23=0,0,'DELTA WOOD'!AN23)+IF('DELTA WOOD'!AN$47=0,0,'DELTA WOOD'!AN$47)</f>
        <v>0</v>
      </c>
      <c r="O16" s="564">
        <f>IF('DELTA WOOD'!AO23=0,0,'DELTA WOOD'!AO23)+IF('DELTA WOOD'!AO$47=0,0,'DELTA WOOD'!AO$47)</f>
        <v>0</v>
      </c>
      <c r="P16" s="565">
        <f t="shared" si="2"/>
        <v>0</v>
      </c>
      <c r="Q16" s="566">
        <f>P16*'DELTA WOOD'!X23</f>
        <v>0</v>
      </c>
      <c r="R16" s="566">
        <f>P16*'DELTA WOOD'!U23</f>
        <v>0</v>
      </c>
    </row>
    <row r="17" ht="15.75" customHeight="1">
      <c r="A17" s="562" t="str">
        <f>'DELTA WOOD'!D24</f>
        <v>D-MX1.2-W</v>
      </c>
      <c r="B17" s="563" t="str">
        <f>IF('DELTA WOOD'!E24=0,"",'DELTA WOOD'!E24)</f>
        <v/>
      </c>
      <c r="C17" s="564">
        <f>IF('DELTA WOOD'!AC24=0,0,'DELTA WOOD'!AC24)+IF('DELTA WOOD'!AC$47=0,0,'DELTA WOOD'!AC$47)</f>
        <v>0</v>
      </c>
      <c r="D17" s="564">
        <f>IF('DELTA WOOD'!AD24=0,0,'DELTA WOOD'!AD24)+IF('DELTA WOOD'!AD$47=0,0,'DELTA WOOD'!AD$47)</f>
        <v>0</v>
      </c>
      <c r="E17" s="564">
        <f>IF('DELTA WOOD'!AE24=0,0,'DELTA WOOD'!AE24)+IF('DELTA WOOD'!AE$47=0,0,'DELTA WOOD'!AE$47)</f>
        <v>0</v>
      </c>
      <c r="F17" s="564">
        <f>IF('DELTA WOOD'!AF24=0,0,'DELTA WOOD'!AF24)+IF('DELTA WOOD'!AF$47=0,0,'DELTA WOOD'!AF$47)</f>
        <v>0</v>
      </c>
      <c r="G17" s="564">
        <f>IF('DELTA WOOD'!AG24=0,0,'DELTA WOOD'!AG24)+IF('DELTA WOOD'!AG$47=0,0,'DELTA WOOD'!AG$47)</f>
        <v>0</v>
      </c>
      <c r="H17" s="564">
        <f>IF('DELTA WOOD'!AH24=0,0,'DELTA WOOD'!AH24)+IF('DELTA WOOD'!AH$47=0,0,'DELTA WOOD'!AH$47)</f>
        <v>0</v>
      </c>
      <c r="I17" s="564">
        <f>IF('DELTA WOOD'!AI24=0,0,'DELTA WOOD'!AI24)+IF('DELTA WOOD'!AI$47=0,0,'DELTA WOOD'!AI$47)</f>
        <v>0</v>
      </c>
      <c r="J17" s="564">
        <f>IF('DELTA WOOD'!AJ24=0,0,'DELTA WOOD'!AJ24)+IF('DELTA WOOD'!AJ$47=0,0,'DELTA WOOD'!AJ$47)</f>
        <v>0</v>
      </c>
      <c r="K17" s="564">
        <f>IF('DELTA WOOD'!AK24=0,0,'DELTA WOOD'!AK24)+IF('DELTA WOOD'!AK$47=0,0,'DELTA WOOD'!AK$47)</f>
        <v>0</v>
      </c>
      <c r="L17" s="564">
        <f>IF('DELTA WOOD'!AL24=0,0,'DELTA WOOD'!AL24)+IF('DELTA WOOD'!AL$47=0,0,'DELTA WOOD'!AL$47)</f>
        <v>0</v>
      </c>
      <c r="M17" s="564">
        <f>IF('DELTA WOOD'!AM24=0,0,'DELTA WOOD'!AM24)+IF('DELTA WOOD'!AM$47=0,0,'DELTA WOOD'!AM$47)</f>
        <v>0</v>
      </c>
      <c r="N17" s="564">
        <f>IF('DELTA WOOD'!AN24=0,0,'DELTA WOOD'!AN24)+IF('DELTA WOOD'!AN$47=0,0,'DELTA WOOD'!AN$47)</f>
        <v>0</v>
      </c>
      <c r="O17" s="564">
        <f>IF('DELTA WOOD'!AO24=0,0,'DELTA WOOD'!AO24)+IF('DELTA WOOD'!AO$47=0,0,'DELTA WOOD'!AO$47)</f>
        <v>0</v>
      </c>
      <c r="P17" s="565">
        <f t="shared" si="2"/>
        <v>0</v>
      </c>
      <c r="Q17" s="566">
        <f>P17*'DELTA WOOD'!X24</f>
        <v>0</v>
      </c>
      <c r="R17" s="566">
        <f>P17*'DELTA WOOD'!U24</f>
        <v>0</v>
      </c>
    </row>
    <row r="18" ht="15.75" customHeight="1">
      <c r="A18" s="562" t="str">
        <f>'DELTA WOOD'!D25</f>
        <v>D-MX1.3-W</v>
      </c>
      <c r="B18" s="563" t="str">
        <f>IF('DELTA WOOD'!E25=0,"",'DELTA WOOD'!E25)</f>
        <v/>
      </c>
      <c r="C18" s="564">
        <f>IF('DELTA WOOD'!AC25=0,0,'DELTA WOOD'!AC25)+IF('DELTA WOOD'!AC$47=0,0,'DELTA WOOD'!AC$47)</f>
        <v>0</v>
      </c>
      <c r="D18" s="564">
        <f>IF('DELTA WOOD'!AD25=0,0,'DELTA WOOD'!AD25)+IF('DELTA WOOD'!AD$47=0,0,'DELTA WOOD'!AD$47)</f>
        <v>0</v>
      </c>
      <c r="E18" s="564">
        <f>IF('DELTA WOOD'!AE25=0,0,'DELTA WOOD'!AE25)+IF('DELTA WOOD'!AE$47=0,0,'DELTA WOOD'!AE$47)</f>
        <v>0</v>
      </c>
      <c r="F18" s="564">
        <f>IF('DELTA WOOD'!AF25=0,0,'DELTA WOOD'!AF25)+IF('DELTA WOOD'!AF$47=0,0,'DELTA WOOD'!AF$47)</f>
        <v>0</v>
      </c>
      <c r="G18" s="564">
        <f>IF('DELTA WOOD'!AG25=0,0,'DELTA WOOD'!AG25)+IF('DELTA WOOD'!AG$47=0,0,'DELTA WOOD'!AG$47)</f>
        <v>0</v>
      </c>
      <c r="H18" s="564">
        <f>IF('DELTA WOOD'!AH25=0,0,'DELTA WOOD'!AH25)+IF('DELTA WOOD'!AH$47=0,0,'DELTA WOOD'!AH$47)</f>
        <v>0</v>
      </c>
      <c r="I18" s="564">
        <f>IF('DELTA WOOD'!AI25=0,0,'DELTA WOOD'!AI25)+IF('DELTA WOOD'!AI$47=0,0,'DELTA WOOD'!AI$47)</f>
        <v>0</v>
      </c>
      <c r="J18" s="564">
        <f>IF('DELTA WOOD'!AJ25=0,0,'DELTA WOOD'!AJ25)+IF('DELTA WOOD'!AJ$47=0,0,'DELTA WOOD'!AJ$47)</f>
        <v>0</v>
      </c>
      <c r="K18" s="564">
        <f>IF('DELTA WOOD'!AK25=0,0,'DELTA WOOD'!AK25)+IF('DELTA WOOD'!AK$47=0,0,'DELTA WOOD'!AK$47)</f>
        <v>0</v>
      </c>
      <c r="L18" s="564">
        <f>IF('DELTA WOOD'!AL25=0,0,'DELTA WOOD'!AL25)+IF('DELTA WOOD'!AL$47=0,0,'DELTA WOOD'!AL$47)</f>
        <v>0</v>
      </c>
      <c r="M18" s="564">
        <f>IF('DELTA WOOD'!AM25=0,0,'DELTA WOOD'!AM25)+IF('DELTA WOOD'!AM$47=0,0,'DELTA WOOD'!AM$47)</f>
        <v>0</v>
      </c>
      <c r="N18" s="564">
        <f>IF('DELTA WOOD'!AN25=0,0,'DELTA WOOD'!AN25)+IF('DELTA WOOD'!AN$47=0,0,'DELTA WOOD'!AN$47)</f>
        <v>0</v>
      </c>
      <c r="O18" s="564">
        <f>IF('DELTA WOOD'!AO25=0,0,'DELTA WOOD'!AO25)+IF('DELTA WOOD'!AO$47=0,0,'DELTA WOOD'!AO$47)</f>
        <v>0</v>
      </c>
      <c r="P18" s="565">
        <f t="shared" si="2"/>
        <v>0</v>
      </c>
      <c r="Q18" s="566">
        <f>P18*'DELTA WOOD'!X25</f>
        <v>0</v>
      </c>
      <c r="R18" s="566">
        <f>P18*'DELTA WOOD'!U25</f>
        <v>0</v>
      </c>
    </row>
    <row r="19" ht="15.75" customHeight="1">
      <c r="A19" s="562" t="str">
        <f>'DELTA WOOD'!D26</f>
        <v>D-MX1.4-W</v>
      </c>
      <c r="B19" s="563" t="str">
        <f>IF('DELTA WOOD'!E26=0,"",'DELTA WOOD'!E26)</f>
        <v/>
      </c>
      <c r="C19" s="564">
        <f>IF('DELTA WOOD'!AC26=0,0,'DELTA WOOD'!AC26)+IF('DELTA WOOD'!AC$47=0,0,'DELTA WOOD'!AC$47)</f>
        <v>0</v>
      </c>
      <c r="D19" s="564">
        <f>IF('DELTA WOOD'!AD26=0,0,'DELTA WOOD'!AD26)+IF('DELTA WOOD'!AD$47=0,0,'DELTA WOOD'!AD$47)</f>
        <v>0</v>
      </c>
      <c r="E19" s="564">
        <f>IF('DELTA WOOD'!AE26=0,0,'DELTA WOOD'!AE26)+IF('DELTA WOOD'!AE$47=0,0,'DELTA WOOD'!AE$47)</f>
        <v>0</v>
      </c>
      <c r="F19" s="564">
        <f>IF('DELTA WOOD'!AF26=0,0,'DELTA WOOD'!AF26)+IF('DELTA WOOD'!AF$47=0,0,'DELTA WOOD'!AF$47)</f>
        <v>0</v>
      </c>
      <c r="G19" s="564">
        <f>IF('DELTA WOOD'!AG26=0,0,'DELTA WOOD'!AG26)+IF('DELTA WOOD'!AG$47=0,0,'DELTA WOOD'!AG$47)</f>
        <v>0</v>
      </c>
      <c r="H19" s="564">
        <f>IF('DELTA WOOD'!AH26=0,0,'DELTA WOOD'!AH26)+IF('DELTA WOOD'!AH$47=0,0,'DELTA WOOD'!AH$47)</f>
        <v>0</v>
      </c>
      <c r="I19" s="564">
        <f>IF('DELTA WOOD'!AI26=0,0,'DELTA WOOD'!AI26)+IF('DELTA WOOD'!AI$47=0,0,'DELTA WOOD'!AI$47)</f>
        <v>0</v>
      </c>
      <c r="J19" s="564">
        <f>IF('DELTA WOOD'!AJ26=0,0,'DELTA WOOD'!AJ26)+IF('DELTA WOOD'!AJ$47=0,0,'DELTA WOOD'!AJ$47)</f>
        <v>0</v>
      </c>
      <c r="K19" s="564">
        <f>IF('DELTA WOOD'!AK26=0,0,'DELTA WOOD'!AK26)+IF('DELTA WOOD'!AK$47=0,0,'DELTA WOOD'!AK$47)</f>
        <v>0</v>
      </c>
      <c r="L19" s="564">
        <f>IF('DELTA WOOD'!AL26=0,0,'DELTA WOOD'!AL26)+IF('DELTA WOOD'!AL$47=0,0,'DELTA WOOD'!AL$47)</f>
        <v>0</v>
      </c>
      <c r="M19" s="564">
        <f>IF('DELTA WOOD'!AM26=0,0,'DELTA WOOD'!AM26)+IF('DELTA WOOD'!AM$47=0,0,'DELTA WOOD'!AM$47)</f>
        <v>0</v>
      </c>
      <c r="N19" s="564">
        <f>IF('DELTA WOOD'!AN26=0,0,'DELTA WOOD'!AN26)+IF('DELTA WOOD'!AN$47=0,0,'DELTA WOOD'!AN$47)</f>
        <v>0</v>
      </c>
      <c r="O19" s="564">
        <f>IF('DELTA WOOD'!AO26=0,0,'DELTA WOOD'!AO26)+IF('DELTA WOOD'!AO$47=0,0,'DELTA WOOD'!AO$47)</f>
        <v>0</v>
      </c>
      <c r="P19" s="565">
        <f t="shared" si="2"/>
        <v>0</v>
      </c>
      <c r="Q19" s="566">
        <f>P19*'DELTA WOOD'!X26</f>
        <v>0</v>
      </c>
      <c r="R19" s="566">
        <f>P19*'DELTA WOOD'!U26</f>
        <v>0</v>
      </c>
    </row>
    <row r="20" ht="15.75" customHeight="1">
      <c r="A20" s="562" t="str">
        <f>'DELTA WOOD'!D27</f>
        <v>D-MX2.1-W</v>
      </c>
      <c r="B20" s="563" t="str">
        <f>IF('DELTA WOOD'!E27=0,"",'DELTA WOOD'!E27)</f>
        <v/>
      </c>
      <c r="C20" s="564">
        <f>IF('DELTA WOOD'!AC27=0,0,'DELTA WOOD'!AC27)+IF('DELTA WOOD'!AC$47=0,0,'DELTA WOOD'!AC$47)</f>
        <v>0</v>
      </c>
      <c r="D20" s="564">
        <f>IF('DELTA WOOD'!AD27=0,0,'DELTA WOOD'!AD27)+IF('DELTA WOOD'!AD$47=0,0,'DELTA WOOD'!AD$47)</f>
        <v>0</v>
      </c>
      <c r="E20" s="564">
        <f>IF('DELTA WOOD'!AE27=0,0,'DELTA WOOD'!AE27)+IF('DELTA WOOD'!AE$47=0,0,'DELTA WOOD'!AE$47)</f>
        <v>0</v>
      </c>
      <c r="F20" s="564">
        <f>IF('DELTA WOOD'!AF27=0,0,'DELTA WOOD'!AF27)+IF('DELTA WOOD'!AF$47=0,0,'DELTA WOOD'!AF$47)</f>
        <v>0</v>
      </c>
      <c r="G20" s="564">
        <f>IF('DELTA WOOD'!AG27=0,0,'DELTA WOOD'!AG27)+IF('DELTA WOOD'!AG$47=0,0,'DELTA WOOD'!AG$47)</f>
        <v>0</v>
      </c>
      <c r="H20" s="564">
        <f>IF('DELTA WOOD'!AH27=0,0,'DELTA WOOD'!AH27)+IF('DELTA WOOD'!AH$47=0,0,'DELTA WOOD'!AH$47)</f>
        <v>0</v>
      </c>
      <c r="I20" s="564">
        <f>IF('DELTA WOOD'!AI27=0,0,'DELTA WOOD'!AI27)+IF('DELTA WOOD'!AI$47=0,0,'DELTA WOOD'!AI$47)</f>
        <v>0</v>
      </c>
      <c r="J20" s="564">
        <f>IF('DELTA WOOD'!AJ27=0,0,'DELTA WOOD'!AJ27)+IF('DELTA WOOD'!AJ$47=0,0,'DELTA WOOD'!AJ$47)</f>
        <v>0</v>
      </c>
      <c r="K20" s="564">
        <f>IF('DELTA WOOD'!AK27=0,0,'DELTA WOOD'!AK27)+IF('DELTA WOOD'!AK$47=0,0,'DELTA WOOD'!AK$47)</f>
        <v>0</v>
      </c>
      <c r="L20" s="564">
        <f>IF('DELTA WOOD'!AL27=0,0,'DELTA WOOD'!AL27)+IF('DELTA WOOD'!AL$47=0,0,'DELTA WOOD'!AL$47)</f>
        <v>0</v>
      </c>
      <c r="M20" s="564">
        <f>IF('DELTA WOOD'!AM27=0,0,'DELTA WOOD'!AM27)+IF('DELTA WOOD'!AM$47=0,0,'DELTA WOOD'!AM$47)</f>
        <v>0</v>
      </c>
      <c r="N20" s="564">
        <f>IF('DELTA WOOD'!AN27=0,0,'DELTA WOOD'!AN27)+IF('DELTA WOOD'!AN$47=0,0,'DELTA WOOD'!AN$47)</f>
        <v>0</v>
      </c>
      <c r="O20" s="564">
        <f>IF('DELTA WOOD'!AO27=0,0,'DELTA WOOD'!AO27)+IF('DELTA WOOD'!AO$47=0,0,'DELTA WOOD'!AO$47)</f>
        <v>0</v>
      </c>
      <c r="P20" s="565">
        <f t="shared" si="2"/>
        <v>0</v>
      </c>
      <c r="Q20" s="566">
        <f>P20*'DELTA WOOD'!X27</f>
        <v>0</v>
      </c>
      <c r="R20" s="566">
        <f>P20*'DELTA WOOD'!U27</f>
        <v>0</v>
      </c>
    </row>
    <row r="21" ht="15.75" customHeight="1">
      <c r="A21" s="562" t="str">
        <f>'DELTA WOOD'!D28</f>
        <v>D-MX2.2-W</v>
      </c>
      <c r="B21" s="563" t="str">
        <f>IF('DELTA WOOD'!E28=0,"",'DELTA WOOD'!E28)</f>
        <v/>
      </c>
      <c r="C21" s="564">
        <f>IF('DELTA WOOD'!AC28=0,0,'DELTA WOOD'!AC28)+IF('DELTA WOOD'!AC$47=0,0,'DELTA WOOD'!AC$47)</f>
        <v>0</v>
      </c>
      <c r="D21" s="564">
        <f>IF('DELTA WOOD'!AD28=0,0,'DELTA WOOD'!AD28)+IF('DELTA WOOD'!AD$47=0,0,'DELTA WOOD'!AD$47)</f>
        <v>0</v>
      </c>
      <c r="E21" s="564">
        <f>IF('DELTA WOOD'!AE28=0,0,'DELTA WOOD'!AE28)+IF('DELTA WOOD'!AE$47=0,0,'DELTA WOOD'!AE$47)</f>
        <v>0</v>
      </c>
      <c r="F21" s="564">
        <f>IF('DELTA WOOD'!AF28=0,0,'DELTA WOOD'!AF28)+IF('DELTA WOOD'!AF$47=0,0,'DELTA WOOD'!AF$47)</f>
        <v>0</v>
      </c>
      <c r="G21" s="564">
        <f>IF('DELTA WOOD'!AG28=0,0,'DELTA WOOD'!AG28)+IF('DELTA WOOD'!AG$47=0,0,'DELTA WOOD'!AG$47)</f>
        <v>0</v>
      </c>
      <c r="H21" s="564">
        <f>IF('DELTA WOOD'!AH28=0,0,'DELTA WOOD'!AH28)+IF('DELTA WOOD'!AH$47=0,0,'DELTA WOOD'!AH$47)</f>
        <v>0</v>
      </c>
      <c r="I21" s="564">
        <f>IF('DELTA WOOD'!AI28=0,0,'DELTA WOOD'!AI28)+IF('DELTA WOOD'!AI$47=0,0,'DELTA WOOD'!AI$47)</f>
        <v>0</v>
      </c>
      <c r="J21" s="564">
        <f>IF('DELTA WOOD'!AJ28=0,0,'DELTA WOOD'!AJ28)+IF('DELTA WOOD'!AJ$47=0,0,'DELTA WOOD'!AJ$47)</f>
        <v>0</v>
      </c>
      <c r="K21" s="564">
        <f>IF('DELTA WOOD'!AK28=0,0,'DELTA WOOD'!AK28)+IF('DELTA WOOD'!AK$47=0,0,'DELTA WOOD'!AK$47)</f>
        <v>0</v>
      </c>
      <c r="L21" s="564">
        <f>IF('DELTA WOOD'!AL28=0,0,'DELTA WOOD'!AL28)+IF('DELTA WOOD'!AL$47=0,0,'DELTA WOOD'!AL$47)</f>
        <v>0</v>
      </c>
      <c r="M21" s="564">
        <f>IF('DELTA WOOD'!AM28=0,0,'DELTA WOOD'!AM28)+IF('DELTA WOOD'!AM$47=0,0,'DELTA WOOD'!AM$47)</f>
        <v>0</v>
      </c>
      <c r="N21" s="564">
        <f>IF('DELTA WOOD'!AN28=0,0,'DELTA WOOD'!AN28)+IF('DELTA WOOD'!AN$47=0,0,'DELTA WOOD'!AN$47)</f>
        <v>0</v>
      </c>
      <c r="O21" s="564">
        <f>IF('DELTA WOOD'!AO28=0,0,'DELTA WOOD'!AO28)+IF('DELTA WOOD'!AO$47=0,0,'DELTA WOOD'!AO$47)</f>
        <v>0</v>
      </c>
      <c r="P21" s="565">
        <f t="shared" si="2"/>
        <v>0</v>
      </c>
      <c r="Q21" s="566">
        <f>P21*'DELTA WOOD'!X28</f>
        <v>0</v>
      </c>
      <c r="R21" s="566">
        <f>P21*'DELTA WOOD'!U28</f>
        <v>0</v>
      </c>
    </row>
    <row r="22" ht="15.75" customHeight="1">
      <c r="A22" s="562" t="str">
        <f>'DELTA WOOD'!D29</f>
        <v>D-MX2.3-W</v>
      </c>
      <c r="B22" s="563" t="str">
        <f>IF('DELTA WOOD'!E29=0,"",'DELTA WOOD'!E29)</f>
        <v/>
      </c>
      <c r="C22" s="564">
        <f>IF('DELTA WOOD'!AC29=0,0,'DELTA WOOD'!AC29)+IF('DELTA WOOD'!AC$47=0,0,'DELTA WOOD'!AC$47)</f>
        <v>0</v>
      </c>
      <c r="D22" s="564">
        <f>IF('DELTA WOOD'!AD29=0,0,'DELTA WOOD'!AD29)+IF('DELTA WOOD'!AD$47=0,0,'DELTA WOOD'!AD$47)</f>
        <v>0</v>
      </c>
      <c r="E22" s="564">
        <f>IF('DELTA WOOD'!AE29=0,0,'DELTA WOOD'!AE29)+IF('DELTA WOOD'!AE$47=0,0,'DELTA WOOD'!AE$47)</f>
        <v>0</v>
      </c>
      <c r="F22" s="564">
        <f>IF('DELTA WOOD'!AF29=0,0,'DELTA WOOD'!AF29)+IF('DELTA WOOD'!AF$47=0,0,'DELTA WOOD'!AF$47)</f>
        <v>0</v>
      </c>
      <c r="G22" s="564">
        <f>IF('DELTA WOOD'!AG29=0,0,'DELTA WOOD'!AG29)+IF('DELTA WOOD'!AG$47=0,0,'DELTA WOOD'!AG$47)</f>
        <v>0</v>
      </c>
      <c r="H22" s="564">
        <f>IF('DELTA WOOD'!AH29=0,0,'DELTA WOOD'!AH29)+IF('DELTA WOOD'!AH$47=0,0,'DELTA WOOD'!AH$47)</f>
        <v>0</v>
      </c>
      <c r="I22" s="564">
        <f>IF('DELTA WOOD'!AI29=0,0,'DELTA WOOD'!AI29)+IF('DELTA WOOD'!AI$47=0,0,'DELTA WOOD'!AI$47)</f>
        <v>0</v>
      </c>
      <c r="J22" s="564">
        <f>IF('DELTA WOOD'!AJ29=0,0,'DELTA WOOD'!AJ29)+IF('DELTA WOOD'!AJ$47=0,0,'DELTA WOOD'!AJ$47)</f>
        <v>0</v>
      </c>
      <c r="K22" s="564">
        <f>IF('DELTA WOOD'!AK29=0,0,'DELTA WOOD'!AK29)+IF('DELTA WOOD'!AK$47=0,0,'DELTA WOOD'!AK$47)</f>
        <v>0</v>
      </c>
      <c r="L22" s="564">
        <f>IF('DELTA WOOD'!AL29=0,0,'DELTA WOOD'!AL29)+IF('DELTA WOOD'!AL$47=0,0,'DELTA WOOD'!AL$47)</f>
        <v>0</v>
      </c>
      <c r="M22" s="564">
        <f>IF('DELTA WOOD'!AM29=0,0,'DELTA WOOD'!AM29)+IF('DELTA WOOD'!AM$47=0,0,'DELTA WOOD'!AM$47)</f>
        <v>0</v>
      </c>
      <c r="N22" s="564">
        <f>IF('DELTA WOOD'!AN29=0,0,'DELTA WOOD'!AN29)+IF('DELTA WOOD'!AN$47=0,0,'DELTA WOOD'!AN$47)</f>
        <v>0</v>
      </c>
      <c r="O22" s="564">
        <f>IF('DELTA WOOD'!AO29=0,0,'DELTA WOOD'!AO29)+IF('DELTA WOOD'!AO$47=0,0,'DELTA WOOD'!AO$47)</f>
        <v>0</v>
      </c>
      <c r="P22" s="565">
        <f t="shared" si="2"/>
        <v>0</v>
      </c>
      <c r="Q22" s="566">
        <f>P22*'DELTA WOOD'!X29</f>
        <v>0</v>
      </c>
      <c r="R22" s="566">
        <f>P22*'DELTA WOOD'!U29</f>
        <v>0</v>
      </c>
    </row>
    <row r="23" ht="15.75" customHeight="1">
      <c r="A23" s="562" t="str">
        <f>'DELTA WOOD'!D30</f>
        <v>D-MX2.4-W</v>
      </c>
      <c r="B23" s="563" t="str">
        <f>IF('DELTA WOOD'!E30=0,"",'DELTA WOOD'!E30)</f>
        <v/>
      </c>
      <c r="C23" s="564">
        <f>IF('DELTA WOOD'!AC30=0,0,'DELTA WOOD'!AC30)+IF('DELTA WOOD'!AC$47=0,0,'DELTA WOOD'!AC$47)</f>
        <v>0</v>
      </c>
      <c r="D23" s="564">
        <f>IF('DELTA WOOD'!AD30=0,0,'DELTA WOOD'!AD30)+IF('DELTA WOOD'!AD$47=0,0,'DELTA WOOD'!AD$47)</f>
        <v>0</v>
      </c>
      <c r="E23" s="564">
        <f>IF('DELTA WOOD'!AE30=0,0,'DELTA WOOD'!AE30)+IF('DELTA WOOD'!AE$47=0,0,'DELTA WOOD'!AE$47)</f>
        <v>0</v>
      </c>
      <c r="F23" s="564">
        <f>IF('DELTA WOOD'!AF30=0,0,'DELTA WOOD'!AF30)+IF('DELTA WOOD'!AF$47=0,0,'DELTA WOOD'!AF$47)</f>
        <v>0</v>
      </c>
      <c r="G23" s="564">
        <f>IF('DELTA WOOD'!AG30=0,0,'DELTA WOOD'!AG30)+IF('DELTA WOOD'!AG$47=0,0,'DELTA WOOD'!AG$47)</f>
        <v>0</v>
      </c>
      <c r="H23" s="564">
        <f>IF('DELTA WOOD'!AH30=0,0,'DELTA WOOD'!AH30)+IF('DELTA WOOD'!AH$47=0,0,'DELTA WOOD'!AH$47)</f>
        <v>0</v>
      </c>
      <c r="I23" s="564">
        <f>IF('DELTA WOOD'!AI30=0,0,'DELTA WOOD'!AI30)+IF('DELTA WOOD'!AI$47=0,0,'DELTA WOOD'!AI$47)</f>
        <v>0</v>
      </c>
      <c r="J23" s="564">
        <f>IF('DELTA WOOD'!AJ30=0,0,'DELTA WOOD'!AJ30)+IF('DELTA WOOD'!AJ$47=0,0,'DELTA WOOD'!AJ$47)</f>
        <v>0</v>
      </c>
      <c r="K23" s="564">
        <f>IF('DELTA WOOD'!AK30=0,0,'DELTA WOOD'!AK30)+IF('DELTA WOOD'!AK$47=0,0,'DELTA WOOD'!AK$47)</f>
        <v>0</v>
      </c>
      <c r="L23" s="564">
        <f>IF('DELTA WOOD'!AL30=0,0,'DELTA WOOD'!AL30)+IF('DELTA WOOD'!AL$47=0,0,'DELTA WOOD'!AL$47)</f>
        <v>0</v>
      </c>
      <c r="M23" s="564">
        <f>IF('DELTA WOOD'!AM30=0,0,'DELTA WOOD'!AM30)+IF('DELTA WOOD'!AM$47=0,0,'DELTA WOOD'!AM$47)</f>
        <v>0</v>
      </c>
      <c r="N23" s="564">
        <f>IF('DELTA WOOD'!AN30=0,0,'DELTA WOOD'!AN30)+IF('DELTA WOOD'!AN$47=0,0,'DELTA WOOD'!AN$47)</f>
        <v>0</v>
      </c>
      <c r="O23" s="564">
        <f>IF('DELTA WOOD'!AO30=0,0,'DELTA WOOD'!AO30)+IF('DELTA WOOD'!AO$47=0,0,'DELTA WOOD'!AO$47)</f>
        <v>0</v>
      </c>
      <c r="P23" s="565">
        <f t="shared" si="2"/>
        <v>0</v>
      </c>
      <c r="Q23" s="566">
        <f>P23*'DELTA WOOD'!X30</f>
        <v>0</v>
      </c>
      <c r="R23" s="566">
        <f>P23*'DELTA WOOD'!U30</f>
        <v>0</v>
      </c>
    </row>
    <row r="24" ht="15.75" customHeight="1">
      <c r="A24" s="562" t="str">
        <f>'DELTA WOOD'!D31</f>
        <v>D-MX3.1-W</v>
      </c>
      <c r="B24" s="563" t="str">
        <f>IF('DELTA WOOD'!E31=0,"",'DELTA WOOD'!E31)</f>
        <v/>
      </c>
      <c r="C24" s="564">
        <f>IF('DELTA WOOD'!AC31=0,0,'DELTA WOOD'!AC31)+IF('DELTA WOOD'!AC$47=0,0,'DELTA WOOD'!AC$47)</f>
        <v>0</v>
      </c>
      <c r="D24" s="564">
        <f>IF('DELTA WOOD'!AD31=0,0,'DELTA WOOD'!AD31)+IF('DELTA WOOD'!AD$47=0,0,'DELTA WOOD'!AD$47)</f>
        <v>0</v>
      </c>
      <c r="E24" s="564">
        <f>IF('DELTA WOOD'!AE31=0,0,'DELTA WOOD'!AE31)+IF('DELTA WOOD'!AE$47=0,0,'DELTA WOOD'!AE$47)</f>
        <v>0</v>
      </c>
      <c r="F24" s="564">
        <f>IF('DELTA WOOD'!AF31=0,0,'DELTA WOOD'!AF31)+IF('DELTA WOOD'!AF$47=0,0,'DELTA WOOD'!AF$47)</f>
        <v>0</v>
      </c>
      <c r="G24" s="564">
        <f>IF('DELTA WOOD'!AG31=0,0,'DELTA WOOD'!AG31)+IF('DELTA WOOD'!AG$47=0,0,'DELTA WOOD'!AG$47)</f>
        <v>0</v>
      </c>
      <c r="H24" s="564">
        <f>IF('DELTA WOOD'!AH31=0,0,'DELTA WOOD'!AH31)+IF('DELTA WOOD'!AH$47=0,0,'DELTA WOOD'!AH$47)</f>
        <v>0</v>
      </c>
      <c r="I24" s="564">
        <f>IF('DELTA WOOD'!AI31=0,0,'DELTA WOOD'!AI31)+IF('DELTA WOOD'!AI$47=0,0,'DELTA WOOD'!AI$47)</f>
        <v>0</v>
      </c>
      <c r="J24" s="564">
        <f>IF('DELTA WOOD'!AJ31=0,0,'DELTA WOOD'!AJ31)+IF('DELTA WOOD'!AJ$47=0,0,'DELTA WOOD'!AJ$47)</f>
        <v>0</v>
      </c>
      <c r="K24" s="564">
        <f>IF('DELTA WOOD'!AK31=0,0,'DELTA WOOD'!AK31)+IF('DELTA WOOD'!AK$47=0,0,'DELTA WOOD'!AK$47)</f>
        <v>0</v>
      </c>
      <c r="L24" s="564">
        <f>IF('DELTA WOOD'!AL31=0,0,'DELTA WOOD'!AL31)+IF('DELTA WOOD'!AL$47=0,0,'DELTA WOOD'!AL$47)</f>
        <v>0</v>
      </c>
      <c r="M24" s="564">
        <f>IF('DELTA WOOD'!AM31=0,0,'DELTA WOOD'!AM31)+IF('DELTA WOOD'!AM$47=0,0,'DELTA WOOD'!AM$47)</f>
        <v>0</v>
      </c>
      <c r="N24" s="564">
        <f>IF('DELTA WOOD'!AN31=0,0,'DELTA WOOD'!AN31)+IF('DELTA WOOD'!AN$47=0,0,'DELTA WOOD'!AN$47)</f>
        <v>0</v>
      </c>
      <c r="O24" s="564">
        <f>IF('DELTA WOOD'!AO31=0,0,'DELTA WOOD'!AO31)+IF('DELTA WOOD'!AO$47=0,0,'DELTA WOOD'!AO$47)</f>
        <v>0</v>
      </c>
      <c r="P24" s="565">
        <f t="shared" si="2"/>
        <v>0</v>
      </c>
      <c r="Q24" s="566">
        <f>P24*'DELTA WOOD'!X31</f>
        <v>0</v>
      </c>
      <c r="R24" s="566">
        <f>P24*'DELTA WOOD'!U31</f>
        <v>0</v>
      </c>
    </row>
    <row r="25" ht="15.75" customHeight="1">
      <c r="A25" s="562" t="str">
        <f>'DELTA WOOD'!D32</f>
        <v>D-MX3.2-W</v>
      </c>
      <c r="B25" s="563" t="str">
        <f>IF('DELTA WOOD'!E32=0,"",'DELTA WOOD'!E32)</f>
        <v/>
      </c>
      <c r="C25" s="564">
        <f>IF('DELTA WOOD'!AC32=0,0,'DELTA WOOD'!AC32)+IF('DELTA WOOD'!AC$47=0,0,'DELTA WOOD'!AC$47)</f>
        <v>0</v>
      </c>
      <c r="D25" s="564">
        <f>IF('DELTA WOOD'!AD32=0,0,'DELTA WOOD'!AD32)+IF('DELTA WOOD'!AD$47=0,0,'DELTA WOOD'!AD$47)</f>
        <v>0</v>
      </c>
      <c r="E25" s="564">
        <f>IF('DELTA WOOD'!AE32=0,0,'DELTA WOOD'!AE32)+IF('DELTA WOOD'!AE$47=0,0,'DELTA WOOD'!AE$47)</f>
        <v>0</v>
      </c>
      <c r="F25" s="564">
        <f>IF('DELTA WOOD'!AF32=0,0,'DELTA WOOD'!AF32)+IF('DELTA WOOD'!AF$47=0,0,'DELTA WOOD'!AF$47)</f>
        <v>0</v>
      </c>
      <c r="G25" s="564">
        <f>IF('DELTA WOOD'!AG32=0,0,'DELTA WOOD'!AG32)+IF('DELTA WOOD'!AG$47=0,0,'DELTA WOOD'!AG$47)</f>
        <v>0</v>
      </c>
      <c r="H25" s="564">
        <f>IF('DELTA WOOD'!AH32=0,0,'DELTA WOOD'!AH32)+IF('DELTA WOOD'!AH$47=0,0,'DELTA WOOD'!AH$47)</f>
        <v>0</v>
      </c>
      <c r="I25" s="564">
        <f>IF('DELTA WOOD'!AI32=0,0,'DELTA WOOD'!AI32)+IF('DELTA WOOD'!AI$47=0,0,'DELTA WOOD'!AI$47)</f>
        <v>0</v>
      </c>
      <c r="J25" s="564">
        <f>IF('DELTA WOOD'!AJ32=0,0,'DELTA WOOD'!AJ32)+IF('DELTA WOOD'!AJ$47=0,0,'DELTA WOOD'!AJ$47)</f>
        <v>0</v>
      </c>
      <c r="K25" s="564">
        <f>IF('DELTA WOOD'!AK32=0,0,'DELTA WOOD'!AK32)+IF('DELTA WOOD'!AK$47=0,0,'DELTA WOOD'!AK$47)</f>
        <v>0</v>
      </c>
      <c r="L25" s="564">
        <f>IF('DELTA WOOD'!AL32=0,0,'DELTA WOOD'!AL32)+IF('DELTA WOOD'!AL$47=0,0,'DELTA WOOD'!AL$47)</f>
        <v>0</v>
      </c>
      <c r="M25" s="564">
        <f>IF('DELTA WOOD'!AM32=0,0,'DELTA WOOD'!AM32)+IF('DELTA WOOD'!AM$47=0,0,'DELTA WOOD'!AM$47)</f>
        <v>0</v>
      </c>
      <c r="N25" s="564">
        <f>IF('DELTA WOOD'!AN32=0,0,'DELTA WOOD'!AN32)+IF('DELTA WOOD'!AN$47=0,0,'DELTA WOOD'!AN$47)</f>
        <v>0</v>
      </c>
      <c r="O25" s="564">
        <f>IF('DELTA WOOD'!AO32=0,0,'DELTA WOOD'!AO32)+IF('DELTA WOOD'!AO$47=0,0,'DELTA WOOD'!AO$47)</f>
        <v>0</v>
      </c>
      <c r="P25" s="565">
        <f t="shared" si="2"/>
        <v>0</v>
      </c>
      <c r="Q25" s="566">
        <f>P25*'DELTA WOOD'!X32</f>
        <v>0</v>
      </c>
      <c r="R25" s="566">
        <f>P25*'DELTA WOOD'!U32</f>
        <v>0</v>
      </c>
    </row>
    <row r="26" ht="15.75" customHeight="1">
      <c r="A26" s="562" t="str">
        <f>'DELTA WOOD'!D33</f>
        <v>D-MX3.3-W</v>
      </c>
      <c r="B26" s="563" t="str">
        <f>IF('DELTA WOOD'!E33=0,"",'DELTA WOOD'!E33)</f>
        <v/>
      </c>
      <c r="C26" s="564">
        <f>IF('DELTA WOOD'!AC33=0,0,'DELTA WOOD'!AC33)+IF('DELTA WOOD'!AC$47=0,0,'DELTA WOOD'!AC$47)</f>
        <v>0</v>
      </c>
      <c r="D26" s="564">
        <f>IF('DELTA WOOD'!AD33=0,0,'DELTA WOOD'!AD33)+IF('DELTA WOOD'!AD$47=0,0,'DELTA WOOD'!AD$47)</f>
        <v>0</v>
      </c>
      <c r="E26" s="564">
        <f>IF('DELTA WOOD'!AE33=0,0,'DELTA WOOD'!AE33)+IF('DELTA WOOD'!AE$47=0,0,'DELTA WOOD'!AE$47)</f>
        <v>0</v>
      </c>
      <c r="F26" s="564">
        <f>IF('DELTA WOOD'!AF33=0,0,'DELTA WOOD'!AF33)+IF('DELTA WOOD'!AF$47=0,0,'DELTA WOOD'!AF$47)</f>
        <v>0</v>
      </c>
      <c r="G26" s="564">
        <f>IF('DELTA WOOD'!AG33=0,0,'DELTA WOOD'!AG33)+IF('DELTA WOOD'!AG$47=0,0,'DELTA WOOD'!AG$47)</f>
        <v>0</v>
      </c>
      <c r="H26" s="564">
        <f>IF('DELTA WOOD'!AH33=0,0,'DELTA WOOD'!AH33)+IF('DELTA WOOD'!AH$47=0,0,'DELTA WOOD'!AH$47)</f>
        <v>0</v>
      </c>
      <c r="I26" s="564">
        <f>IF('DELTA WOOD'!AI33=0,0,'DELTA WOOD'!AI33)+IF('DELTA WOOD'!AI$47=0,0,'DELTA WOOD'!AI$47)</f>
        <v>0</v>
      </c>
      <c r="J26" s="564">
        <f>IF('DELTA WOOD'!AJ33=0,0,'DELTA WOOD'!AJ33)+IF('DELTA WOOD'!AJ$47=0,0,'DELTA WOOD'!AJ$47)</f>
        <v>0</v>
      </c>
      <c r="K26" s="564">
        <f>IF('DELTA WOOD'!AK33=0,0,'DELTA WOOD'!AK33)+IF('DELTA WOOD'!AK$47=0,0,'DELTA WOOD'!AK$47)</f>
        <v>0</v>
      </c>
      <c r="L26" s="564">
        <f>IF('DELTA WOOD'!AL33=0,0,'DELTA WOOD'!AL33)+IF('DELTA WOOD'!AL$47=0,0,'DELTA WOOD'!AL$47)</f>
        <v>0</v>
      </c>
      <c r="M26" s="564">
        <f>IF('DELTA WOOD'!AM33=0,0,'DELTA WOOD'!AM33)+IF('DELTA WOOD'!AM$47=0,0,'DELTA WOOD'!AM$47)</f>
        <v>0</v>
      </c>
      <c r="N26" s="564">
        <f>IF('DELTA WOOD'!AN33=0,0,'DELTA WOOD'!AN33)+IF('DELTA WOOD'!AN$47=0,0,'DELTA WOOD'!AN$47)</f>
        <v>0</v>
      </c>
      <c r="O26" s="564">
        <f>IF('DELTA WOOD'!AO33=0,0,'DELTA WOOD'!AO33)+IF('DELTA WOOD'!AO$47=0,0,'DELTA WOOD'!AO$47)</f>
        <v>0</v>
      </c>
      <c r="P26" s="565">
        <f t="shared" si="2"/>
        <v>0</v>
      </c>
      <c r="Q26" s="566">
        <f>P26*'DELTA WOOD'!X33</f>
        <v>0</v>
      </c>
      <c r="R26" s="566">
        <f>P26*'DELTA WOOD'!U33</f>
        <v>0</v>
      </c>
    </row>
    <row r="27" ht="15.75" customHeight="1">
      <c r="A27" s="562" t="str">
        <f>'DELTA WOOD'!D34</f>
        <v>D-MX3.4-W</v>
      </c>
      <c r="B27" s="563" t="str">
        <f>IF('DELTA WOOD'!E34=0,"",'DELTA WOOD'!E34)</f>
        <v/>
      </c>
      <c r="C27" s="564">
        <f>IF('DELTA WOOD'!AC34=0,0,'DELTA WOOD'!AC34)+IF('DELTA WOOD'!AC$47=0,0,'DELTA WOOD'!AC$47)</f>
        <v>0</v>
      </c>
      <c r="D27" s="564">
        <f>IF('DELTA WOOD'!AD34=0,0,'DELTA WOOD'!AD34)+IF('DELTA WOOD'!AD$47=0,0,'DELTA WOOD'!AD$47)</f>
        <v>0</v>
      </c>
      <c r="E27" s="564">
        <f>IF('DELTA WOOD'!AE34=0,0,'DELTA WOOD'!AE34)+IF('DELTA WOOD'!AE$47=0,0,'DELTA WOOD'!AE$47)</f>
        <v>0</v>
      </c>
      <c r="F27" s="564">
        <f>IF('DELTA WOOD'!AF34=0,0,'DELTA WOOD'!AF34)+IF('DELTA WOOD'!AF$47=0,0,'DELTA WOOD'!AF$47)</f>
        <v>0</v>
      </c>
      <c r="G27" s="564">
        <f>IF('DELTA WOOD'!AG34=0,0,'DELTA WOOD'!AG34)+IF('DELTA WOOD'!AG$47=0,0,'DELTA WOOD'!AG$47)</f>
        <v>0</v>
      </c>
      <c r="H27" s="564">
        <f>IF('DELTA WOOD'!AH34=0,0,'DELTA WOOD'!AH34)+IF('DELTA WOOD'!AH$47=0,0,'DELTA WOOD'!AH$47)</f>
        <v>0</v>
      </c>
      <c r="I27" s="564">
        <f>IF('DELTA WOOD'!AI34=0,0,'DELTA WOOD'!AI34)+IF('DELTA WOOD'!AI$47=0,0,'DELTA WOOD'!AI$47)</f>
        <v>0</v>
      </c>
      <c r="J27" s="564">
        <f>IF('DELTA WOOD'!AJ34=0,0,'DELTA WOOD'!AJ34)+IF('DELTA WOOD'!AJ$47=0,0,'DELTA WOOD'!AJ$47)</f>
        <v>0</v>
      </c>
      <c r="K27" s="564">
        <f>IF('DELTA WOOD'!AK34=0,0,'DELTA WOOD'!AK34)+IF('DELTA WOOD'!AK$47=0,0,'DELTA WOOD'!AK$47)</f>
        <v>0</v>
      </c>
      <c r="L27" s="564">
        <f>IF('DELTA WOOD'!AL34=0,0,'DELTA WOOD'!AL34)+IF('DELTA WOOD'!AL$47=0,0,'DELTA WOOD'!AL$47)</f>
        <v>0</v>
      </c>
      <c r="M27" s="564">
        <f>IF('DELTA WOOD'!AM34=0,0,'DELTA WOOD'!AM34)+IF('DELTA WOOD'!AM$47=0,0,'DELTA WOOD'!AM$47)</f>
        <v>0</v>
      </c>
      <c r="N27" s="564">
        <f>IF('DELTA WOOD'!AN34=0,0,'DELTA WOOD'!AN34)+IF('DELTA WOOD'!AN$47=0,0,'DELTA WOOD'!AN$47)</f>
        <v>0</v>
      </c>
      <c r="O27" s="564">
        <f>IF('DELTA WOOD'!AO34=0,0,'DELTA WOOD'!AO34)+IF('DELTA WOOD'!AO$47=0,0,'DELTA WOOD'!AO$47)</f>
        <v>0</v>
      </c>
      <c r="P27" s="565">
        <f t="shared" si="2"/>
        <v>0</v>
      </c>
      <c r="Q27" s="566">
        <f>P27*'DELTA WOOD'!X34</f>
        <v>0</v>
      </c>
      <c r="R27" s="566">
        <f>P27*'DELTA WOOD'!U34</f>
        <v>0</v>
      </c>
    </row>
    <row r="28" ht="15.75" customHeight="1">
      <c r="A28" s="562" t="str">
        <f>'DELTA WOOD'!D35</f>
        <v>D-MX4.1-W</v>
      </c>
      <c r="B28" s="563" t="str">
        <f>IF('DELTA WOOD'!E35=0,"",'DELTA WOOD'!E35)</f>
        <v/>
      </c>
      <c r="C28" s="564">
        <f>IF('DELTA WOOD'!AC35=0,0,'DELTA WOOD'!AC35)+IF('DELTA WOOD'!AC$47=0,0,'DELTA WOOD'!AC$47)</f>
        <v>0</v>
      </c>
      <c r="D28" s="564">
        <f>IF('DELTA WOOD'!AD35=0,0,'DELTA WOOD'!AD35)+IF('DELTA WOOD'!AD$47=0,0,'DELTA WOOD'!AD$47)</f>
        <v>0</v>
      </c>
      <c r="E28" s="564">
        <f>IF('DELTA WOOD'!AE35=0,0,'DELTA WOOD'!AE35)+IF('DELTA WOOD'!AE$47=0,0,'DELTA WOOD'!AE$47)</f>
        <v>0</v>
      </c>
      <c r="F28" s="564">
        <f>IF('DELTA WOOD'!AF35=0,0,'DELTA WOOD'!AF35)+IF('DELTA WOOD'!AF$47=0,0,'DELTA WOOD'!AF$47)</f>
        <v>0</v>
      </c>
      <c r="G28" s="564">
        <f>IF('DELTA WOOD'!AG35=0,0,'DELTA WOOD'!AG35)+IF('DELTA WOOD'!AG$47=0,0,'DELTA WOOD'!AG$47)</f>
        <v>0</v>
      </c>
      <c r="H28" s="564">
        <f>IF('DELTA WOOD'!AH35=0,0,'DELTA WOOD'!AH35)+IF('DELTA WOOD'!AH$47=0,0,'DELTA WOOD'!AH$47)</f>
        <v>0</v>
      </c>
      <c r="I28" s="564">
        <f>IF('DELTA WOOD'!AI35=0,0,'DELTA WOOD'!AI35)+IF('DELTA WOOD'!AI$47=0,0,'DELTA WOOD'!AI$47)</f>
        <v>0</v>
      </c>
      <c r="J28" s="564">
        <f>IF('DELTA WOOD'!AJ35=0,0,'DELTA WOOD'!AJ35)+IF('DELTA WOOD'!AJ$47=0,0,'DELTA WOOD'!AJ$47)</f>
        <v>0</v>
      </c>
      <c r="K28" s="564">
        <f>IF('DELTA WOOD'!AK35=0,0,'DELTA WOOD'!AK35)+IF('DELTA WOOD'!AK$47=0,0,'DELTA WOOD'!AK$47)</f>
        <v>0</v>
      </c>
      <c r="L28" s="564">
        <f>IF('DELTA WOOD'!AL35=0,0,'DELTA WOOD'!AL35)+IF('DELTA WOOD'!AL$47=0,0,'DELTA WOOD'!AL$47)</f>
        <v>0</v>
      </c>
      <c r="M28" s="564">
        <f>IF('DELTA WOOD'!AM35=0,0,'DELTA WOOD'!AM35)+IF('DELTA WOOD'!AM$47=0,0,'DELTA WOOD'!AM$47)</f>
        <v>0</v>
      </c>
      <c r="N28" s="564">
        <f>IF('DELTA WOOD'!AN35=0,0,'DELTA WOOD'!AN35)+IF('DELTA WOOD'!AN$47=0,0,'DELTA WOOD'!AN$47)</f>
        <v>0</v>
      </c>
      <c r="O28" s="564">
        <f>IF('DELTA WOOD'!AO35=0,0,'DELTA WOOD'!AO35)+IF('DELTA WOOD'!AO$47=0,0,'DELTA WOOD'!AO$47)</f>
        <v>0</v>
      </c>
      <c r="P28" s="565">
        <f t="shared" si="2"/>
        <v>0</v>
      </c>
      <c r="Q28" s="566">
        <f>P28*'DELTA WOOD'!X35</f>
        <v>0</v>
      </c>
      <c r="R28" s="566">
        <f>P28*'DELTA WOOD'!U35</f>
        <v>0</v>
      </c>
    </row>
    <row r="29" ht="15.75" customHeight="1">
      <c r="A29" s="562" t="str">
        <f>'DELTA WOOD'!D36</f>
        <v>D-MX4.2-W</v>
      </c>
      <c r="B29" s="563" t="str">
        <f>IF('DELTA WOOD'!E36=0,"",'DELTA WOOD'!E36)</f>
        <v/>
      </c>
      <c r="C29" s="564">
        <f>IF('DELTA WOOD'!AC36=0,0,'DELTA WOOD'!AC36)+IF('DELTA WOOD'!AC$47=0,0,'DELTA WOOD'!AC$47)</f>
        <v>0</v>
      </c>
      <c r="D29" s="564">
        <f>IF('DELTA WOOD'!AD36=0,0,'DELTA WOOD'!AD36)+IF('DELTA WOOD'!AD$47=0,0,'DELTA WOOD'!AD$47)</f>
        <v>0</v>
      </c>
      <c r="E29" s="564">
        <f>IF('DELTA WOOD'!AE36=0,0,'DELTA WOOD'!AE36)+IF('DELTA WOOD'!AE$47=0,0,'DELTA WOOD'!AE$47)</f>
        <v>0</v>
      </c>
      <c r="F29" s="564">
        <f>IF('DELTA WOOD'!AF36=0,0,'DELTA WOOD'!AF36)+IF('DELTA WOOD'!AF$47=0,0,'DELTA WOOD'!AF$47)</f>
        <v>0</v>
      </c>
      <c r="G29" s="564">
        <f>IF('DELTA WOOD'!AG36=0,0,'DELTA WOOD'!AG36)+IF('DELTA WOOD'!AG$47=0,0,'DELTA WOOD'!AG$47)</f>
        <v>0</v>
      </c>
      <c r="H29" s="564">
        <f>IF('DELTA WOOD'!AH36=0,0,'DELTA WOOD'!AH36)+IF('DELTA WOOD'!AH$47=0,0,'DELTA WOOD'!AH$47)</f>
        <v>0</v>
      </c>
      <c r="I29" s="564">
        <f>IF('DELTA WOOD'!AI36=0,0,'DELTA WOOD'!AI36)+IF('DELTA WOOD'!AI$47=0,0,'DELTA WOOD'!AI$47)</f>
        <v>0</v>
      </c>
      <c r="J29" s="564">
        <f>IF('DELTA WOOD'!AJ36=0,0,'DELTA WOOD'!AJ36)+IF('DELTA WOOD'!AJ$47=0,0,'DELTA WOOD'!AJ$47)</f>
        <v>0</v>
      </c>
      <c r="K29" s="564">
        <f>IF('DELTA WOOD'!AK36=0,0,'DELTA WOOD'!AK36)+IF('DELTA WOOD'!AK$47=0,0,'DELTA WOOD'!AK$47)</f>
        <v>0</v>
      </c>
      <c r="L29" s="564">
        <f>IF('DELTA WOOD'!AL36=0,0,'DELTA WOOD'!AL36)+IF('DELTA WOOD'!AL$47=0,0,'DELTA WOOD'!AL$47)</f>
        <v>0</v>
      </c>
      <c r="M29" s="564">
        <f>IF('DELTA WOOD'!AM36=0,0,'DELTA WOOD'!AM36)+IF('DELTA WOOD'!AM$47=0,0,'DELTA WOOD'!AM$47)</f>
        <v>0</v>
      </c>
      <c r="N29" s="564">
        <f>IF('DELTA WOOD'!AN36=0,0,'DELTA WOOD'!AN36)+IF('DELTA WOOD'!AN$47=0,0,'DELTA WOOD'!AN$47)</f>
        <v>0</v>
      </c>
      <c r="O29" s="564">
        <f>IF('DELTA WOOD'!AO36=0,0,'DELTA WOOD'!AO36)+IF('DELTA WOOD'!AO$47=0,0,'DELTA WOOD'!AO$47)</f>
        <v>0</v>
      </c>
      <c r="P29" s="565">
        <f t="shared" si="2"/>
        <v>0</v>
      </c>
      <c r="Q29" s="566">
        <f>P29*'DELTA WOOD'!X36</f>
        <v>0</v>
      </c>
      <c r="R29" s="566">
        <f>P29*'DELTA WOOD'!U36</f>
        <v>0</v>
      </c>
    </row>
    <row r="30" ht="15.75" customHeight="1">
      <c r="A30" s="562" t="str">
        <f>'DELTA WOOD'!D37</f>
        <v>D-MX4.3-W</v>
      </c>
      <c r="B30" s="563" t="str">
        <f>IF('DELTA WOOD'!E37=0,"",'DELTA WOOD'!E37)</f>
        <v/>
      </c>
      <c r="C30" s="564">
        <f>IF('DELTA WOOD'!AC37=0,0,'DELTA WOOD'!AC37)+IF('DELTA WOOD'!AC$47=0,0,'DELTA WOOD'!AC$47)</f>
        <v>0</v>
      </c>
      <c r="D30" s="564">
        <f>IF('DELTA WOOD'!AD37=0,0,'DELTA WOOD'!AD37)+IF('DELTA WOOD'!AD$47=0,0,'DELTA WOOD'!AD$47)</f>
        <v>0</v>
      </c>
      <c r="E30" s="564">
        <f>IF('DELTA WOOD'!AE37=0,0,'DELTA WOOD'!AE37)+IF('DELTA WOOD'!AE$47=0,0,'DELTA WOOD'!AE$47)</f>
        <v>0</v>
      </c>
      <c r="F30" s="564">
        <f>IF('DELTA WOOD'!AF37=0,0,'DELTA WOOD'!AF37)+IF('DELTA WOOD'!AF$47=0,0,'DELTA WOOD'!AF$47)</f>
        <v>0</v>
      </c>
      <c r="G30" s="564">
        <f>IF('DELTA WOOD'!AG37=0,0,'DELTA WOOD'!AG37)+IF('DELTA WOOD'!AG$47=0,0,'DELTA WOOD'!AG$47)</f>
        <v>0</v>
      </c>
      <c r="H30" s="564">
        <f>IF('DELTA WOOD'!AH37=0,0,'DELTA WOOD'!AH37)+IF('DELTA WOOD'!AH$47=0,0,'DELTA WOOD'!AH$47)</f>
        <v>0</v>
      </c>
      <c r="I30" s="564">
        <f>IF('DELTA WOOD'!AI37=0,0,'DELTA WOOD'!AI37)+IF('DELTA WOOD'!AI$47=0,0,'DELTA WOOD'!AI$47)</f>
        <v>0</v>
      </c>
      <c r="J30" s="564">
        <f>IF('DELTA WOOD'!AJ37=0,0,'DELTA WOOD'!AJ37)+IF('DELTA WOOD'!AJ$47=0,0,'DELTA WOOD'!AJ$47)</f>
        <v>0</v>
      </c>
      <c r="K30" s="564">
        <f>IF('DELTA WOOD'!AK37=0,0,'DELTA WOOD'!AK37)+IF('DELTA WOOD'!AK$47=0,0,'DELTA WOOD'!AK$47)</f>
        <v>0</v>
      </c>
      <c r="L30" s="564">
        <f>IF('DELTA WOOD'!AL37=0,0,'DELTA WOOD'!AL37)+IF('DELTA WOOD'!AL$47=0,0,'DELTA WOOD'!AL$47)</f>
        <v>0</v>
      </c>
      <c r="M30" s="564">
        <f>IF('DELTA WOOD'!AM37=0,0,'DELTA WOOD'!AM37)+IF('DELTA WOOD'!AM$47=0,0,'DELTA WOOD'!AM$47)</f>
        <v>0</v>
      </c>
      <c r="N30" s="564">
        <f>IF('DELTA WOOD'!AN37=0,0,'DELTA WOOD'!AN37)+IF('DELTA WOOD'!AN$47=0,0,'DELTA WOOD'!AN$47)</f>
        <v>0</v>
      </c>
      <c r="O30" s="564">
        <f>IF('DELTA WOOD'!AO37=0,0,'DELTA WOOD'!AO37)+IF('DELTA WOOD'!AO$47=0,0,'DELTA WOOD'!AO$47)</f>
        <v>0</v>
      </c>
      <c r="P30" s="565">
        <f t="shared" si="2"/>
        <v>0</v>
      </c>
      <c r="Q30" s="566">
        <f>P30*'DELTA WOOD'!X37</f>
        <v>0</v>
      </c>
      <c r="R30" s="566">
        <f>P30*'DELTA WOOD'!U37</f>
        <v>0</v>
      </c>
    </row>
    <row r="31" ht="15.75" customHeight="1">
      <c r="A31" s="562" t="str">
        <f>'DELTA WOOD'!D38</f>
        <v>D-MX4.4-W</v>
      </c>
      <c r="B31" s="563" t="str">
        <f>IF('DELTA WOOD'!E38=0,"",'DELTA WOOD'!E38)</f>
        <v/>
      </c>
      <c r="C31" s="564">
        <f>IF('DELTA WOOD'!AC38=0,0,'DELTA WOOD'!AC38)+IF('DELTA WOOD'!AC$47=0,0,'DELTA WOOD'!AC$47)</f>
        <v>0</v>
      </c>
      <c r="D31" s="564">
        <f>IF('DELTA WOOD'!AD38=0,0,'DELTA WOOD'!AD38)+IF('DELTA WOOD'!AD$47=0,0,'DELTA WOOD'!AD$47)</f>
        <v>0</v>
      </c>
      <c r="E31" s="564">
        <f>IF('DELTA WOOD'!AE38=0,0,'DELTA WOOD'!AE38)+IF('DELTA WOOD'!AE$47=0,0,'DELTA WOOD'!AE$47)</f>
        <v>0</v>
      </c>
      <c r="F31" s="564">
        <f>IF('DELTA WOOD'!AF38=0,0,'DELTA WOOD'!AF38)+IF('DELTA WOOD'!AF$47=0,0,'DELTA WOOD'!AF$47)</f>
        <v>0</v>
      </c>
      <c r="G31" s="564">
        <f>IF('DELTA WOOD'!AG38=0,0,'DELTA WOOD'!AG38)+IF('DELTA WOOD'!AG$47=0,0,'DELTA WOOD'!AG$47)</f>
        <v>0</v>
      </c>
      <c r="H31" s="564">
        <f>IF('DELTA WOOD'!AH38=0,0,'DELTA WOOD'!AH38)+IF('DELTA WOOD'!AH$47=0,0,'DELTA WOOD'!AH$47)</f>
        <v>0</v>
      </c>
      <c r="I31" s="564">
        <f>IF('DELTA WOOD'!AI38=0,0,'DELTA WOOD'!AI38)+IF('DELTA WOOD'!AI$47=0,0,'DELTA WOOD'!AI$47)</f>
        <v>0</v>
      </c>
      <c r="J31" s="564">
        <f>IF('DELTA WOOD'!AJ38=0,0,'DELTA WOOD'!AJ38)+IF('DELTA WOOD'!AJ$47=0,0,'DELTA WOOD'!AJ$47)</f>
        <v>0</v>
      </c>
      <c r="K31" s="564">
        <f>IF('DELTA WOOD'!AK38=0,0,'DELTA WOOD'!AK38)+IF('DELTA WOOD'!AK$47=0,0,'DELTA WOOD'!AK$47)</f>
        <v>0</v>
      </c>
      <c r="L31" s="564">
        <f>IF('DELTA WOOD'!AL38=0,0,'DELTA WOOD'!AL38)+IF('DELTA WOOD'!AL$47=0,0,'DELTA WOOD'!AL$47)</f>
        <v>0</v>
      </c>
      <c r="M31" s="564">
        <f>IF('DELTA WOOD'!AM38=0,0,'DELTA WOOD'!AM38)+IF('DELTA WOOD'!AM$47=0,0,'DELTA WOOD'!AM$47)</f>
        <v>0</v>
      </c>
      <c r="N31" s="564">
        <f>IF('DELTA WOOD'!AN38=0,0,'DELTA WOOD'!AN38)+IF('DELTA WOOD'!AN$47=0,0,'DELTA WOOD'!AN$47)</f>
        <v>0</v>
      </c>
      <c r="O31" s="564">
        <f>IF('DELTA WOOD'!AO38=0,0,'DELTA WOOD'!AO38)+IF('DELTA WOOD'!AO$47=0,0,'DELTA WOOD'!AO$47)</f>
        <v>0</v>
      </c>
      <c r="P31" s="565">
        <f t="shared" si="2"/>
        <v>0</v>
      </c>
      <c r="Q31" s="566">
        <f>P31*'DELTA WOOD'!X38</f>
        <v>0</v>
      </c>
      <c r="R31" s="566">
        <f>P31*'DELTA WOOD'!U38</f>
        <v>0</v>
      </c>
    </row>
    <row r="32" ht="15.75" customHeight="1">
      <c r="A32" s="562" t="str">
        <f>'DELTA WOOD'!D39</f>
        <v>D-MX5.1-W</v>
      </c>
      <c r="B32" s="563" t="str">
        <f>IF('DELTA WOOD'!E39=0,"",'DELTA WOOD'!E39)</f>
        <v/>
      </c>
      <c r="C32" s="564">
        <f>IF('DELTA WOOD'!AC39=0,0,'DELTA WOOD'!AC39)+IF('DELTA WOOD'!AC$47=0,0,'DELTA WOOD'!AC$47)</f>
        <v>0</v>
      </c>
      <c r="D32" s="564">
        <f>IF('DELTA WOOD'!AD39=0,0,'DELTA WOOD'!AD39)+IF('DELTA WOOD'!AD$47=0,0,'DELTA WOOD'!AD$47)</f>
        <v>0</v>
      </c>
      <c r="E32" s="564">
        <f>IF('DELTA WOOD'!AE39=0,0,'DELTA WOOD'!AE39)+IF('DELTA WOOD'!AE$47=0,0,'DELTA WOOD'!AE$47)</f>
        <v>0</v>
      </c>
      <c r="F32" s="564">
        <f>IF('DELTA WOOD'!AF39=0,0,'DELTA WOOD'!AF39)+IF('DELTA WOOD'!AF$47=0,0,'DELTA WOOD'!AF$47)</f>
        <v>0</v>
      </c>
      <c r="G32" s="564">
        <f>IF('DELTA WOOD'!AG39=0,0,'DELTA WOOD'!AG39)+IF('DELTA WOOD'!AG$47=0,0,'DELTA WOOD'!AG$47)</f>
        <v>0</v>
      </c>
      <c r="H32" s="564">
        <f>IF('DELTA WOOD'!AH39=0,0,'DELTA WOOD'!AH39)+IF('DELTA WOOD'!AH$47=0,0,'DELTA WOOD'!AH$47)</f>
        <v>0</v>
      </c>
      <c r="I32" s="564">
        <f>IF('DELTA WOOD'!AI39=0,0,'DELTA WOOD'!AI39)+IF('DELTA WOOD'!AI$47=0,0,'DELTA WOOD'!AI$47)</f>
        <v>0</v>
      </c>
      <c r="J32" s="564">
        <f>IF('DELTA WOOD'!AJ39=0,0,'DELTA WOOD'!AJ39)+IF('DELTA WOOD'!AJ$47=0,0,'DELTA WOOD'!AJ$47)</f>
        <v>0</v>
      </c>
      <c r="K32" s="564">
        <f>IF('DELTA WOOD'!AK39=0,0,'DELTA WOOD'!AK39)+IF('DELTA WOOD'!AK$47=0,0,'DELTA WOOD'!AK$47)</f>
        <v>0</v>
      </c>
      <c r="L32" s="564">
        <f>IF('DELTA WOOD'!AL39=0,0,'DELTA WOOD'!AL39)+IF('DELTA WOOD'!AL$47=0,0,'DELTA WOOD'!AL$47)</f>
        <v>0</v>
      </c>
      <c r="M32" s="564">
        <f>IF('DELTA WOOD'!AM39=0,0,'DELTA WOOD'!AM39)+IF('DELTA WOOD'!AM$47=0,0,'DELTA WOOD'!AM$47)</f>
        <v>0</v>
      </c>
      <c r="N32" s="564">
        <f>IF('DELTA WOOD'!AN39=0,0,'DELTA WOOD'!AN39)+IF('DELTA WOOD'!AN$47=0,0,'DELTA WOOD'!AN$47)</f>
        <v>0</v>
      </c>
      <c r="O32" s="564">
        <f>IF('DELTA WOOD'!AO39=0,0,'DELTA WOOD'!AO39)+IF('DELTA WOOD'!AO$47=0,0,'DELTA WOOD'!AO$47)</f>
        <v>0</v>
      </c>
      <c r="P32" s="565">
        <f t="shared" si="2"/>
        <v>0</v>
      </c>
      <c r="Q32" s="566">
        <f>P32*'DELTA WOOD'!X39</f>
        <v>0</v>
      </c>
      <c r="R32" s="566">
        <f>P32*'DELTA WOOD'!U39</f>
        <v>0</v>
      </c>
    </row>
    <row r="33" ht="15.75" customHeight="1">
      <c r="A33" s="562" t="str">
        <f>'DELTA WOOD'!D40</f>
        <v>D-MX5.2-W</v>
      </c>
      <c r="B33" s="563" t="str">
        <f>IF('DELTA WOOD'!E40=0,"",'DELTA WOOD'!E40)</f>
        <v/>
      </c>
      <c r="C33" s="564">
        <f>IF('DELTA WOOD'!AC40=0,0,'DELTA WOOD'!AC40)+IF('DELTA WOOD'!AC$47=0,0,'DELTA WOOD'!AC$47)</f>
        <v>0</v>
      </c>
      <c r="D33" s="564">
        <f>IF('DELTA WOOD'!AD40=0,0,'DELTA WOOD'!AD40)+IF('DELTA WOOD'!AD$47=0,0,'DELTA WOOD'!AD$47)</f>
        <v>0</v>
      </c>
      <c r="E33" s="564">
        <f>IF('DELTA WOOD'!AE40=0,0,'DELTA WOOD'!AE40)+IF('DELTA WOOD'!AE$47=0,0,'DELTA WOOD'!AE$47)</f>
        <v>0</v>
      </c>
      <c r="F33" s="564">
        <f>IF('DELTA WOOD'!AF40=0,0,'DELTA WOOD'!AF40)+IF('DELTA WOOD'!AF$47=0,0,'DELTA WOOD'!AF$47)</f>
        <v>0</v>
      </c>
      <c r="G33" s="564">
        <f>IF('DELTA WOOD'!AG40=0,0,'DELTA WOOD'!AG40)+IF('DELTA WOOD'!AG$47=0,0,'DELTA WOOD'!AG$47)</f>
        <v>0</v>
      </c>
      <c r="H33" s="564">
        <f>IF('DELTA WOOD'!AH40=0,0,'DELTA WOOD'!AH40)+IF('DELTA WOOD'!AH$47=0,0,'DELTA WOOD'!AH$47)</f>
        <v>0</v>
      </c>
      <c r="I33" s="564">
        <f>IF('DELTA WOOD'!AI40=0,0,'DELTA WOOD'!AI40)+IF('DELTA WOOD'!AI$47=0,0,'DELTA WOOD'!AI$47)</f>
        <v>0</v>
      </c>
      <c r="J33" s="564">
        <f>IF('DELTA WOOD'!AJ40=0,0,'DELTA WOOD'!AJ40)+IF('DELTA WOOD'!AJ$47=0,0,'DELTA WOOD'!AJ$47)</f>
        <v>0</v>
      </c>
      <c r="K33" s="564">
        <f>IF('DELTA WOOD'!AK40=0,0,'DELTA WOOD'!AK40)+IF('DELTA WOOD'!AK$47=0,0,'DELTA WOOD'!AK$47)</f>
        <v>0</v>
      </c>
      <c r="L33" s="564">
        <f>IF('DELTA WOOD'!AL40=0,0,'DELTA WOOD'!AL40)+IF('DELTA WOOD'!AL$47=0,0,'DELTA WOOD'!AL$47)</f>
        <v>0</v>
      </c>
      <c r="M33" s="564">
        <f>IF('DELTA WOOD'!AM40=0,0,'DELTA WOOD'!AM40)+IF('DELTA WOOD'!AM$47=0,0,'DELTA WOOD'!AM$47)</f>
        <v>0</v>
      </c>
      <c r="N33" s="564">
        <f>IF('DELTA WOOD'!AN40=0,0,'DELTA WOOD'!AN40)+IF('DELTA WOOD'!AN$47=0,0,'DELTA WOOD'!AN$47)</f>
        <v>0</v>
      </c>
      <c r="O33" s="564">
        <f>IF('DELTA WOOD'!AO40=0,0,'DELTA WOOD'!AO40)+IF('DELTA WOOD'!AO$47=0,0,'DELTA WOOD'!AO$47)</f>
        <v>0</v>
      </c>
      <c r="P33" s="565">
        <f t="shared" si="2"/>
        <v>0</v>
      </c>
      <c r="Q33" s="566">
        <f>P33*'DELTA WOOD'!X40</f>
        <v>0</v>
      </c>
      <c r="R33" s="566">
        <f>P33*'DELTA WOOD'!U40</f>
        <v>0</v>
      </c>
    </row>
    <row r="34" ht="15.75" customHeight="1">
      <c r="A34" s="562" t="str">
        <f>'DELTA WOOD'!D41</f>
        <v>D-MX5.3-W</v>
      </c>
      <c r="B34" s="563" t="str">
        <f>IF('DELTA WOOD'!E41=0,"",'DELTA WOOD'!E41)</f>
        <v/>
      </c>
      <c r="C34" s="564">
        <f>IF('DELTA WOOD'!AC41=0,0,'DELTA WOOD'!AC41)+IF('DELTA WOOD'!AC$47=0,0,'DELTA WOOD'!AC$47)</f>
        <v>0</v>
      </c>
      <c r="D34" s="564">
        <f>IF('DELTA WOOD'!AD41=0,0,'DELTA WOOD'!AD41)+IF('DELTA WOOD'!AD$47=0,0,'DELTA WOOD'!AD$47)</f>
        <v>0</v>
      </c>
      <c r="E34" s="564">
        <f>IF('DELTA WOOD'!AE41=0,0,'DELTA WOOD'!AE41)+IF('DELTA WOOD'!AE$47=0,0,'DELTA WOOD'!AE$47)</f>
        <v>0</v>
      </c>
      <c r="F34" s="564">
        <f>IF('DELTA WOOD'!AF41=0,0,'DELTA WOOD'!AF41)+IF('DELTA WOOD'!AF$47=0,0,'DELTA WOOD'!AF$47)</f>
        <v>0</v>
      </c>
      <c r="G34" s="564">
        <f>IF('DELTA WOOD'!AG41=0,0,'DELTA WOOD'!AG41)+IF('DELTA WOOD'!AG$47=0,0,'DELTA WOOD'!AG$47)</f>
        <v>0</v>
      </c>
      <c r="H34" s="564">
        <f>IF('DELTA WOOD'!AH41=0,0,'DELTA WOOD'!AH41)+IF('DELTA WOOD'!AH$47=0,0,'DELTA WOOD'!AH$47)</f>
        <v>0</v>
      </c>
      <c r="I34" s="564">
        <f>IF('DELTA WOOD'!AI41=0,0,'DELTA WOOD'!AI41)+IF('DELTA WOOD'!AI$47=0,0,'DELTA WOOD'!AI$47)</f>
        <v>0</v>
      </c>
      <c r="J34" s="564">
        <f>IF('DELTA WOOD'!AJ41=0,0,'DELTA WOOD'!AJ41)+IF('DELTA WOOD'!AJ$47=0,0,'DELTA WOOD'!AJ$47)</f>
        <v>0</v>
      </c>
      <c r="K34" s="564">
        <f>IF('DELTA WOOD'!AK41=0,0,'DELTA WOOD'!AK41)+IF('DELTA WOOD'!AK$47=0,0,'DELTA WOOD'!AK$47)</f>
        <v>0</v>
      </c>
      <c r="L34" s="564">
        <f>IF('DELTA WOOD'!AL41=0,0,'DELTA WOOD'!AL41)+IF('DELTA WOOD'!AL$47=0,0,'DELTA WOOD'!AL$47)</f>
        <v>0</v>
      </c>
      <c r="M34" s="564">
        <f>IF('DELTA WOOD'!AM41=0,0,'DELTA WOOD'!AM41)+IF('DELTA WOOD'!AM$47=0,0,'DELTA WOOD'!AM$47)</f>
        <v>0</v>
      </c>
      <c r="N34" s="564">
        <f>IF('DELTA WOOD'!AN41=0,0,'DELTA WOOD'!AN41)+IF('DELTA WOOD'!AN$47=0,0,'DELTA WOOD'!AN$47)</f>
        <v>0</v>
      </c>
      <c r="O34" s="564">
        <f>IF('DELTA WOOD'!AO41=0,0,'DELTA WOOD'!AO41)+IF('DELTA WOOD'!AO$47=0,0,'DELTA WOOD'!AO$47)</f>
        <v>0</v>
      </c>
      <c r="P34" s="565">
        <f t="shared" si="2"/>
        <v>0</v>
      </c>
      <c r="Q34" s="566">
        <f>P34*'DELTA WOOD'!X41</f>
        <v>0</v>
      </c>
      <c r="R34" s="566">
        <f>P34*'DELTA WOOD'!U41</f>
        <v>0</v>
      </c>
    </row>
    <row r="35" ht="15.75" customHeight="1">
      <c r="A35" s="562" t="str">
        <f>'DELTA WOOD'!D42</f>
        <v>D-MX5.4-W</v>
      </c>
      <c r="B35" s="563" t="str">
        <f>IF('DELTA WOOD'!E42=0,"",'DELTA WOOD'!E42)</f>
        <v/>
      </c>
      <c r="C35" s="564">
        <f>IF('DELTA WOOD'!AC42=0,0,'DELTA WOOD'!AC42)+IF('DELTA WOOD'!AC$47=0,0,'DELTA WOOD'!AC$47)</f>
        <v>0</v>
      </c>
      <c r="D35" s="564">
        <f>IF('DELTA WOOD'!AD42=0,0,'DELTA WOOD'!AD42)+IF('DELTA WOOD'!AD$47=0,0,'DELTA WOOD'!AD$47)</f>
        <v>0</v>
      </c>
      <c r="E35" s="564">
        <f>IF('DELTA WOOD'!AE42=0,0,'DELTA WOOD'!AE42)+IF('DELTA WOOD'!AE$47=0,0,'DELTA WOOD'!AE$47)</f>
        <v>0</v>
      </c>
      <c r="F35" s="564">
        <f>IF('DELTA WOOD'!AF42=0,0,'DELTA WOOD'!AF42)+IF('DELTA WOOD'!AF$47=0,0,'DELTA WOOD'!AF$47)</f>
        <v>0</v>
      </c>
      <c r="G35" s="564">
        <f>IF('DELTA WOOD'!AG42=0,0,'DELTA WOOD'!AG42)+IF('DELTA WOOD'!AG$47=0,0,'DELTA WOOD'!AG$47)</f>
        <v>0</v>
      </c>
      <c r="H35" s="564">
        <f>IF('DELTA WOOD'!AH42=0,0,'DELTA WOOD'!AH42)+IF('DELTA WOOD'!AH$47=0,0,'DELTA WOOD'!AH$47)</f>
        <v>0</v>
      </c>
      <c r="I35" s="564">
        <f>IF('DELTA WOOD'!AI42=0,0,'DELTA WOOD'!AI42)+IF('DELTA WOOD'!AI$47=0,0,'DELTA WOOD'!AI$47)</f>
        <v>0</v>
      </c>
      <c r="J35" s="564">
        <f>IF('DELTA WOOD'!AJ42=0,0,'DELTA WOOD'!AJ42)+IF('DELTA WOOD'!AJ$47=0,0,'DELTA WOOD'!AJ$47)</f>
        <v>0</v>
      </c>
      <c r="K35" s="564">
        <f>IF('DELTA WOOD'!AK42=0,0,'DELTA WOOD'!AK42)+IF('DELTA WOOD'!AK$47=0,0,'DELTA WOOD'!AK$47)</f>
        <v>0</v>
      </c>
      <c r="L35" s="564">
        <f>IF('DELTA WOOD'!AL42=0,0,'DELTA WOOD'!AL42)+IF('DELTA WOOD'!AL$47=0,0,'DELTA WOOD'!AL$47)</f>
        <v>0</v>
      </c>
      <c r="M35" s="564">
        <f>IF('DELTA WOOD'!AM42=0,0,'DELTA WOOD'!AM42)+IF('DELTA WOOD'!AM$47=0,0,'DELTA WOOD'!AM$47)</f>
        <v>0</v>
      </c>
      <c r="N35" s="564">
        <f>IF('DELTA WOOD'!AN42=0,0,'DELTA WOOD'!AN42)+IF('DELTA WOOD'!AN$47=0,0,'DELTA WOOD'!AN$47)</f>
        <v>0</v>
      </c>
      <c r="O35" s="564">
        <f>IF('DELTA WOOD'!AO42=0,0,'DELTA WOOD'!AO42)+IF('DELTA WOOD'!AO$47=0,0,'DELTA WOOD'!AO$47)</f>
        <v>0</v>
      </c>
      <c r="P35" s="565">
        <f t="shared" si="2"/>
        <v>0</v>
      </c>
      <c r="Q35" s="566">
        <f>P35*'DELTA WOOD'!X42</f>
        <v>0</v>
      </c>
      <c r="R35" s="566">
        <f>P35*'DELTA WOOD'!U42</f>
        <v>0</v>
      </c>
    </row>
    <row r="36" ht="15.75" customHeight="1">
      <c r="A36" s="562" t="str">
        <f>'DELTA WOOD'!D43</f>
        <v>D-MX6.1-W</v>
      </c>
      <c r="B36" s="563" t="str">
        <f>IF('DELTA WOOD'!E43=0,"",'DELTA WOOD'!E43)</f>
        <v/>
      </c>
      <c r="C36" s="564">
        <f>IF('DELTA WOOD'!AC43=0,0,'DELTA WOOD'!AC43)+IF('DELTA WOOD'!AC$47=0,0,'DELTA WOOD'!AC$47)</f>
        <v>0</v>
      </c>
      <c r="D36" s="564">
        <f>IF('DELTA WOOD'!AD43=0,0,'DELTA WOOD'!AD43)+IF('DELTA WOOD'!AD$47=0,0,'DELTA WOOD'!AD$47)</f>
        <v>0</v>
      </c>
      <c r="E36" s="564">
        <f>IF('DELTA WOOD'!AE43=0,0,'DELTA WOOD'!AE43)+IF('DELTA WOOD'!AE$47=0,0,'DELTA WOOD'!AE$47)</f>
        <v>0</v>
      </c>
      <c r="F36" s="564">
        <f>IF('DELTA WOOD'!AF43=0,0,'DELTA WOOD'!AF43)+IF('DELTA WOOD'!AF$47=0,0,'DELTA WOOD'!AF$47)</f>
        <v>0</v>
      </c>
      <c r="G36" s="564">
        <f>IF('DELTA WOOD'!AG43=0,0,'DELTA WOOD'!AG43)+IF('DELTA WOOD'!AG$47=0,0,'DELTA WOOD'!AG$47)</f>
        <v>0</v>
      </c>
      <c r="H36" s="564">
        <f>IF('DELTA WOOD'!AH43=0,0,'DELTA WOOD'!AH43)+IF('DELTA WOOD'!AH$47=0,0,'DELTA WOOD'!AH$47)</f>
        <v>0</v>
      </c>
      <c r="I36" s="564">
        <f>IF('DELTA WOOD'!AI43=0,0,'DELTA WOOD'!AI43)+IF('DELTA WOOD'!AI$47=0,0,'DELTA WOOD'!AI$47)</f>
        <v>0</v>
      </c>
      <c r="J36" s="564">
        <f>IF('DELTA WOOD'!AJ43=0,0,'DELTA WOOD'!AJ43)+IF('DELTA WOOD'!AJ$47=0,0,'DELTA WOOD'!AJ$47)</f>
        <v>0</v>
      </c>
      <c r="K36" s="564">
        <f>IF('DELTA WOOD'!AK43=0,0,'DELTA WOOD'!AK43)+IF('DELTA WOOD'!AK$47=0,0,'DELTA WOOD'!AK$47)</f>
        <v>0</v>
      </c>
      <c r="L36" s="564">
        <f>IF('DELTA WOOD'!AL43=0,0,'DELTA WOOD'!AL43)+IF('DELTA WOOD'!AL$47=0,0,'DELTA WOOD'!AL$47)</f>
        <v>0</v>
      </c>
      <c r="M36" s="564">
        <f>IF('DELTA WOOD'!AM43=0,0,'DELTA WOOD'!AM43)+IF('DELTA WOOD'!AM$47=0,0,'DELTA WOOD'!AM$47)</f>
        <v>0</v>
      </c>
      <c r="N36" s="564">
        <f>IF('DELTA WOOD'!AN43=0,0,'DELTA WOOD'!AN43)+IF('DELTA WOOD'!AN$47=0,0,'DELTA WOOD'!AN$47)</f>
        <v>0</v>
      </c>
      <c r="O36" s="564">
        <f>IF('DELTA WOOD'!AO43=0,0,'DELTA WOOD'!AO43)+IF('DELTA WOOD'!AO$47=0,0,'DELTA WOOD'!AO$47)</f>
        <v>0</v>
      </c>
      <c r="P36" s="565">
        <f t="shared" si="2"/>
        <v>0</v>
      </c>
      <c r="Q36" s="566">
        <f>P36*'DELTA WOOD'!X43</f>
        <v>0</v>
      </c>
      <c r="R36" s="566">
        <f>P36*'DELTA WOOD'!U43</f>
        <v>0</v>
      </c>
    </row>
    <row r="37" ht="15.75" customHeight="1">
      <c r="A37" s="562" t="str">
        <f>'DELTA WOOD'!D44</f>
        <v>D-MX6.2-W</v>
      </c>
      <c r="B37" s="563" t="str">
        <f>IF('DELTA WOOD'!E44=0,"",'DELTA WOOD'!E44)</f>
        <v/>
      </c>
      <c r="C37" s="564">
        <f>IF('DELTA WOOD'!AC44=0,0,'DELTA WOOD'!AC44)+IF('DELTA WOOD'!AC$47=0,0,'DELTA WOOD'!AC$47)</f>
        <v>0</v>
      </c>
      <c r="D37" s="564">
        <f>IF('DELTA WOOD'!AD44=0,0,'DELTA WOOD'!AD44)+IF('DELTA WOOD'!AD$47=0,0,'DELTA WOOD'!AD$47)</f>
        <v>0</v>
      </c>
      <c r="E37" s="564">
        <f>IF('DELTA WOOD'!AE44=0,0,'DELTA WOOD'!AE44)+IF('DELTA WOOD'!AE$47=0,0,'DELTA WOOD'!AE$47)</f>
        <v>0</v>
      </c>
      <c r="F37" s="564">
        <f>IF('DELTA WOOD'!AF44=0,0,'DELTA WOOD'!AF44)+IF('DELTA WOOD'!AF$47=0,0,'DELTA WOOD'!AF$47)</f>
        <v>0</v>
      </c>
      <c r="G37" s="564">
        <f>IF('DELTA WOOD'!AG44=0,0,'DELTA WOOD'!AG44)+IF('DELTA WOOD'!AG$47=0,0,'DELTA WOOD'!AG$47)</f>
        <v>0</v>
      </c>
      <c r="H37" s="564">
        <f>IF('DELTA WOOD'!AH44=0,0,'DELTA WOOD'!AH44)+IF('DELTA WOOD'!AH$47=0,0,'DELTA WOOD'!AH$47)</f>
        <v>0</v>
      </c>
      <c r="I37" s="564">
        <f>IF('DELTA WOOD'!AI44=0,0,'DELTA WOOD'!AI44)+IF('DELTA WOOD'!AI$47=0,0,'DELTA WOOD'!AI$47)</f>
        <v>0</v>
      </c>
      <c r="J37" s="564">
        <f>IF('DELTA WOOD'!AJ44=0,0,'DELTA WOOD'!AJ44)+IF('DELTA WOOD'!AJ$47=0,0,'DELTA WOOD'!AJ$47)</f>
        <v>0</v>
      </c>
      <c r="K37" s="564">
        <f>IF('DELTA WOOD'!AK44=0,0,'DELTA WOOD'!AK44)+IF('DELTA WOOD'!AK$47=0,0,'DELTA WOOD'!AK$47)</f>
        <v>0</v>
      </c>
      <c r="L37" s="564">
        <f>IF('DELTA WOOD'!AL44=0,0,'DELTA WOOD'!AL44)+IF('DELTA WOOD'!AL$47=0,0,'DELTA WOOD'!AL$47)</f>
        <v>0</v>
      </c>
      <c r="M37" s="564">
        <f>IF('DELTA WOOD'!AM44=0,0,'DELTA WOOD'!AM44)+IF('DELTA WOOD'!AM$47=0,0,'DELTA WOOD'!AM$47)</f>
        <v>0</v>
      </c>
      <c r="N37" s="564">
        <f>IF('DELTA WOOD'!AN44=0,0,'DELTA WOOD'!AN44)+IF('DELTA WOOD'!AN$47=0,0,'DELTA WOOD'!AN$47)</f>
        <v>0</v>
      </c>
      <c r="O37" s="564">
        <f>IF('DELTA WOOD'!AO44=0,0,'DELTA WOOD'!AO44)+IF('DELTA WOOD'!AO$47=0,0,'DELTA WOOD'!AO$47)</f>
        <v>0</v>
      </c>
      <c r="P37" s="565">
        <f t="shared" si="2"/>
        <v>0</v>
      </c>
      <c r="Q37" s="566">
        <f>P37*'DELTA WOOD'!X44</f>
        <v>0</v>
      </c>
      <c r="R37" s="566">
        <f>P37*'DELTA WOOD'!U44</f>
        <v>0</v>
      </c>
    </row>
    <row r="38" ht="15.75" customHeight="1">
      <c r="A38" s="562" t="str">
        <f>'DELTA WOOD'!D45</f>
        <v>D-MX6.3-W</v>
      </c>
      <c r="B38" s="563" t="str">
        <f>IF('DELTA WOOD'!E45=0,"",'DELTA WOOD'!E45)</f>
        <v/>
      </c>
      <c r="C38" s="564">
        <f>IF('DELTA WOOD'!AC45=0,0,'DELTA WOOD'!AC45)+IF('DELTA WOOD'!AC$47=0,0,'DELTA WOOD'!AC$47)</f>
        <v>0</v>
      </c>
      <c r="D38" s="564">
        <f>IF('DELTA WOOD'!AD45=0,0,'DELTA WOOD'!AD45)+IF('DELTA WOOD'!AD$47=0,0,'DELTA WOOD'!AD$47)</f>
        <v>0</v>
      </c>
      <c r="E38" s="564">
        <f>IF('DELTA WOOD'!AE45=0,0,'DELTA WOOD'!AE45)+IF('DELTA WOOD'!AE$47=0,0,'DELTA WOOD'!AE$47)</f>
        <v>0</v>
      </c>
      <c r="F38" s="564">
        <f>IF('DELTA WOOD'!AF45=0,0,'DELTA WOOD'!AF45)+IF('DELTA WOOD'!AF$47=0,0,'DELTA WOOD'!AF$47)</f>
        <v>0</v>
      </c>
      <c r="G38" s="564">
        <f>IF('DELTA WOOD'!AG45=0,0,'DELTA WOOD'!AG45)+IF('DELTA WOOD'!AG$47=0,0,'DELTA WOOD'!AG$47)</f>
        <v>0</v>
      </c>
      <c r="H38" s="564">
        <f>IF('DELTA WOOD'!AH45=0,0,'DELTA WOOD'!AH45)+IF('DELTA WOOD'!AH$47=0,0,'DELTA WOOD'!AH$47)</f>
        <v>0</v>
      </c>
      <c r="I38" s="564">
        <f>IF('DELTA WOOD'!AI45=0,0,'DELTA WOOD'!AI45)+IF('DELTA WOOD'!AI$47=0,0,'DELTA WOOD'!AI$47)</f>
        <v>0</v>
      </c>
      <c r="J38" s="564">
        <f>IF('DELTA WOOD'!AJ45=0,0,'DELTA WOOD'!AJ45)+IF('DELTA WOOD'!AJ$47=0,0,'DELTA WOOD'!AJ$47)</f>
        <v>0</v>
      </c>
      <c r="K38" s="564">
        <f>IF('DELTA WOOD'!AK45=0,0,'DELTA WOOD'!AK45)+IF('DELTA WOOD'!AK$47=0,0,'DELTA WOOD'!AK$47)</f>
        <v>0</v>
      </c>
      <c r="L38" s="564">
        <f>IF('DELTA WOOD'!AL45=0,0,'DELTA WOOD'!AL45)+IF('DELTA WOOD'!AL$47=0,0,'DELTA WOOD'!AL$47)</f>
        <v>0</v>
      </c>
      <c r="M38" s="564">
        <f>IF('DELTA WOOD'!AM45=0,0,'DELTA WOOD'!AM45)+IF('DELTA WOOD'!AM$47=0,0,'DELTA WOOD'!AM$47)</f>
        <v>0</v>
      </c>
      <c r="N38" s="564">
        <f>IF('DELTA WOOD'!AN45=0,0,'DELTA WOOD'!AN45)+IF('DELTA WOOD'!AN$47=0,0,'DELTA WOOD'!AN$47)</f>
        <v>0</v>
      </c>
      <c r="O38" s="564">
        <f>IF('DELTA WOOD'!AO45=0,0,'DELTA WOOD'!AO45)+IF('DELTA WOOD'!AO$47=0,0,'DELTA WOOD'!AO$47)</f>
        <v>0</v>
      </c>
      <c r="P38" s="565">
        <f t="shared" si="2"/>
        <v>0</v>
      </c>
      <c r="Q38" s="566">
        <f>P38*'DELTA WOOD'!X45</f>
        <v>0</v>
      </c>
      <c r="R38" s="566">
        <f>P38*'DELTA WOOD'!U45</f>
        <v>0</v>
      </c>
    </row>
    <row r="39" ht="15.75" customHeight="1">
      <c r="A39" s="562" t="str">
        <f>'DELTA WOOD'!D46</f>
        <v>D-MX6.4-W</v>
      </c>
      <c r="B39" s="563" t="str">
        <f>IF('DELTA WOOD'!E46=0,"",'DELTA WOOD'!E46)</f>
        <v/>
      </c>
      <c r="C39" s="564">
        <f>IF('DELTA WOOD'!AC46=0,0,'DELTA WOOD'!AC46)+IF('DELTA WOOD'!AC$47=0,0,'DELTA WOOD'!AC$47)</f>
        <v>0</v>
      </c>
      <c r="D39" s="564">
        <f>IF('DELTA WOOD'!AD46=0,0,'DELTA WOOD'!AD46)+IF('DELTA WOOD'!AD$47=0,0,'DELTA WOOD'!AD$47)</f>
        <v>0</v>
      </c>
      <c r="E39" s="564">
        <f>IF('DELTA WOOD'!AE46=0,0,'DELTA WOOD'!AE46)+IF('DELTA WOOD'!AE$47=0,0,'DELTA WOOD'!AE$47)</f>
        <v>0</v>
      </c>
      <c r="F39" s="564">
        <f>IF('DELTA WOOD'!AF46=0,0,'DELTA WOOD'!AF46)+IF('DELTA WOOD'!AF$47=0,0,'DELTA WOOD'!AF$47)</f>
        <v>0</v>
      </c>
      <c r="G39" s="564">
        <f>IF('DELTA WOOD'!AG46=0,0,'DELTA WOOD'!AG46)+IF('DELTA WOOD'!AG$47=0,0,'DELTA WOOD'!AG$47)</f>
        <v>0</v>
      </c>
      <c r="H39" s="564">
        <f>IF('DELTA WOOD'!AH46=0,0,'DELTA WOOD'!AH46)+IF('DELTA WOOD'!AH$47=0,0,'DELTA WOOD'!AH$47)</f>
        <v>0</v>
      </c>
      <c r="I39" s="564">
        <f>IF('DELTA WOOD'!AI46=0,0,'DELTA WOOD'!AI46)+IF('DELTA WOOD'!AI$47=0,0,'DELTA WOOD'!AI$47)</f>
        <v>0</v>
      </c>
      <c r="J39" s="564">
        <f>IF('DELTA WOOD'!AJ46=0,0,'DELTA WOOD'!AJ46)+IF('DELTA WOOD'!AJ$47=0,0,'DELTA WOOD'!AJ$47)</f>
        <v>0</v>
      </c>
      <c r="K39" s="564">
        <f>IF('DELTA WOOD'!AK46=0,0,'DELTA WOOD'!AK46)+IF('DELTA WOOD'!AK$47=0,0,'DELTA WOOD'!AK$47)</f>
        <v>0</v>
      </c>
      <c r="L39" s="564">
        <f>IF('DELTA WOOD'!AL46=0,0,'DELTA WOOD'!AL46)+IF('DELTA WOOD'!AL$47=0,0,'DELTA WOOD'!AL$47)</f>
        <v>0</v>
      </c>
      <c r="M39" s="564">
        <f>IF('DELTA WOOD'!AM46=0,0,'DELTA WOOD'!AM46)+IF('DELTA WOOD'!AM$47=0,0,'DELTA WOOD'!AM$47)</f>
        <v>0</v>
      </c>
      <c r="N39" s="564">
        <f>IF('DELTA WOOD'!AN46=0,0,'DELTA WOOD'!AN46)+IF('DELTA WOOD'!AN$47=0,0,'DELTA WOOD'!AN$47)</f>
        <v>0</v>
      </c>
      <c r="O39" s="564">
        <f>IF('DELTA WOOD'!AO46=0,0,'DELTA WOOD'!AO46)+IF('DELTA WOOD'!AO$47=0,0,'DELTA WOOD'!AO$47)</f>
        <v>0</v>
      </c>
      <c r="P39" s="565">
        <f t="shared" si="2"/>
        <v>0</v>
      </c>
      <c r="Q39" s="566">
        <f>P39*'DELTA WOOD'!X46</f>
        <v>0</v>
      </c>
      <c r="R39" s="566">
        <f>P39*'DELTA WOOD'!U46</f>
        <v>0</v>
      </c>
    </row>
    <row r="40" ht="15.75" customHeight="1">
      <c r="A40" s="562"/>
      <c r="B40" s="563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5">
        <f t="shared" si="2"/>
        <v>0</v>
      </c>
      <c r="Q40" s="566">
        <f>P40*'DELTA WOOD'!X45</f>
        <v>0</v>
      </c>
      <c r="R40" s="566">
        <f>P40*'DELTA WOOD'!U45</f>
        <v>0</v>
      </c>
    </row>
    <row r="41" ht="15.75" customHeight="1">
      <c r="A41" s="562" t="str">
        <f>'DELTA WOOD'!D49</f>
        <v>D-BO1-W</v>
      </c>
      <c r="B41" s="563" t="str">
        <f>IF('DELTA WOOD'!E49=0,"",'DELTA WOOD'!E49)</f>
        <v/>
      </c>
      <c r="C41" s="564">
        <f>IF('DELTA WOOD'!AC49=0,0,'DELTA WOOD'!AC49)+IF('DELTA WOOD'!AC$54=0,0,'DELTA WOOD'!AC$54)</f>
        <v>0</v>
      </c>
      <c r="D41" s="564">
        <f>IF('DELTA WOOD'!AD49=0,0,'DELTA WOOD'!AD49)+IF('DELTA WOOD'!AD$54=0,0,'DELTA WOOD'!AD$54)</f>
        <v>0</v>
      </c>
      <c r="E41" s="564">
        <f>IF('DELTA WOOD'!AE49=0,0,'DELTA WOOD'!AE49)+IF('DELTA WOOD'!AE$54=0,0,'DELTA WOOD'!AE$54)</f>
        <v>0</v>
      </c>
      <c r="F41" s="564">
        <f>IF('DELTA WOOD'!AF49=0,0,'DELTA WOOD'!AF49)+IF('DELTA WOOD'!AF$54=0,0,'DELTA WOOD'!AF$54)</f>
        <v>0</v>
      </c>
      <c r="G41" s="564">
        <f>IF('DELTA WOOD'!AG49=0,0,'DELTA WOOD'!AG49)+IF('DELTA WOOD'!AG$54=0,0,'DELTA WOOD'!AG$54)</f>
        <v>0</v>
      </c>
      <c r="H41" s="564">
        <f>IF('DELTA WOOD'!AH49=0,0,'DELTA WOOD'!AH49)+IF('DELTA WOOD'!AH$54=0,0,'DELTA WOOD'!AH$54)</f>
        <v>0</v>
      </c>
      <c r="I41" s="564">
        <f>IF('DELTA WOOD'!AI49=0,0,'DELTA WOOD'!AI49)+IF('DELTA WOOD'!AI$54=0,0,'DELTA WOOD'!AI$54)</f>
        <v>0</v>
      </c>
      <c r="J41" s="564">
        <f>IF('DELTA WOOD'!AJ49=0,0,'DELTA WOOD'!AJ49)+IF('DELTA WOOD'!AJ$54=0,0,'DELTA WOOD'!AJ$54)</f>
        <v>0</v>
      </c>
      <c r="K41" s="564">
        <f>IF('DELTA WOOD'!AK49=0,0,'DELTA WOOD'!AK49)+IF('DELTA WOOD'!AK$54=0,0,'DELTA WOOD'!AK$54)</f>
        <v>0</v>
      </c>
      <c r="L41" s="564">
        <f>IF('DELTA WOOD'!AL49=0,0,'DELTA WOOD'!AL49)+IF('DELTA WOOD'!AL$54=0,0,'DELTA WOOD'!AL$54)</f>
        <v>0</v>
      </c>
      <c r="M41" s="564">
        <f>IF('DELTA WOOD'!AM49=0,0,'DELTA WOOD'!AM49)+IF('DELTA WOOD'!AM$54=0,0,'DELTA WOOD'!AM$54)</f>
        <v>0</v>
      </c>
      <c r="N41" s="564">
        <f>IF('DELTA WOOD'!AN49=0,0,'DELTA WOOD'!AN49)+IF('DELTA WOOD'!AN$54=0,0,'DELTA WOOD'!AN$54)</f>
        <v>0</v>
      </c>
      <c r="O41" s="564">
        <f>IF('DELTA WOOD'!AO49=0,0,'DELTA WOOD'!AO49)+IF('DELTA WOOD'!AO$54=0,0,'DELTA WOOD'!AO$54)</f>
        <v>0</v>
      </c>
      <c r="P41" s="565">
        <f t="shared" si="2"/>
        <v>0</v>
      </c>
      <c r="Q41" s="566">
        <f>P41*'DELTA WOOD'!X49</f>
        <v>0</v>
      </c>
      <c r="R41" s="566">
        <f>P41*'DELTA WOOD'!U49</f>
        <v>0</v>
      </c>
    </row>
    <row r="42" ht="15.75" customHeight="1">
      <c r="A42" s="562" t="str">
        <f>'DELTA WOOD'!D50</f>
        <v>D-BO2-W</v>
      </c>
      <c r="B42" s="563" t="str">
        <f>IF('DELTA WOOD'!E50=0,"",'DELTA WOOD'!E50)</f>
        <v/>
      </c>
      <c r="C42" s="564">
        <f>IF('DELTA WOOD'!AC50=0,0,'DELTA WOOD'!AC50)+IF('DELTA WOOD'!AC$54=0,0,'DELTA WOOD'!AC$54)</f>
        <v>0</v>
      </c>
      <c r="D42" s="564">
        <f>IF('DELTA WOOD'!AD50=0,0,'DELTA WOOD'!AD50)+IF('DELTA WOOD'!AD$54=0,0,'DELTA WOOD'!AD$54)</f>
        <v>0</v>
      </c>
      <c r="E42" s="564">
        <f>IF('DELTA WOOD'!AE50=0,0,'DELTA WOOD'!AE50)+IF('DELTA WOOD'!AE$54=0,0,'DELTA WOOD'!AE$54)</f>
        <v>0</v>
      </c>
      <c r="F42" s="564">
        <f>IF('DELTA WOOD'!AF50=0,0,'DELTA WOOD'!AF50)+IF('DELTA WOOD'!AF$54=0,0,'DELTA WOOD'!AF$54)</f>
        <v>0</v>
      </c>
      <c r="G42" s="564">
        <f>IF('DELTA WOOD'!AG50=0,0,'DELTA WOOD'!AG50)+IF('DELTA WOOD'!AG$54=0,0,'DELTA WOOD'!AG$54)</f>
        <v>0</v>
      </c>
      <c r="H42" s="564">
        <f>IF('DELTA WOOD'!AH50=0,0,'DELTA WOOD'!AH50)+IF('DELTA WOOD'!AH$54=0,0,'DELTA WOOD'!AH$54)</f>
        <v>0</v>
      </c>
      <c r="I42" s="564">
        <f>IF('DELTA WOOD'!AI50=0,0,'DELTA WOOD'!AI50)+IF('DELTA WOOD'!AI$54=0,0,'DELTA WOOD'!AI$54)</f>
        <v>0</v>
      </c>
      <c r="J42" s="564">
        <f>IF('DELTA WOOD'!AJ50=0,0,'DELTA WOOD'!AJ50)+IF('DELTA WOOD'!AJ$54=0,0,'DELTA WOOD'!AJ$54)</f>
        <v>0</v>
      </c>
      <c r="K42" s="564">
        <f>IF('DELTA WOOD'!AK50=0,0,'DELTA WOOD'!AK50)+IF('DELTA WOOD'!AK$54=0,0,'DELTA WOOD'!AK$54)</f>
        <v>0</v>
      </c>
      <c r="L42" s="564">
        <f>IF('DELTA WOOD'!AL50=0,0,'DELTA WOOD'!AL50)+IF('DELTA WOOD'!AL$54=0,0,'DELTA WOOD'!AL$54)</f>
        <v>0</v>
      </c>
      <c r="M42" s="564">
        <f>IF('DELTA WOOD'!AM50=0,0,'DELTA WOOD'!AM50)+IF('DELTA WOOD'!AM$54=0,0,'DELTA WOOD'!AM$54)</f>
        <v>0</v>
      </c>
      <c r="N42" s="564">
        <f>IF('DELTA WOOD'!AN50=0,0,'DELTA WOOD'!AN50)+IF('DELTA WOOD'!AN$54=0,0,'DELTA WOOD'!AN$54)</f>
        <v>0</v>
      </c>
      <c r="O42" s="564">
        <f>IF('DELTA WOOD'!AO50=0,0,'DELTA WOOD'!AO50)+IF('DELTA WOOD'!AO$54=0,0,'DELTA WOOD'!AO$54)</f>
        <v>0</v>
      </c>
      <c r="P42" s="565">
        <f t="shared" si="2"/>
        <v>0</v>
      </c>
      <c r="Q42" s="566">
        <f>P42*'DELTA WOOD'!X50</f>
        <v>0</v>
      </c>
      <c r="R42" s="566">
        <f>P42*'DELTA WOOD'!U50</f>
        <v>0</v>
      </c>
    </row>
    <row r="43" ht="15.75" customHeight="1">
      <c r="A43" s="562" t="str">
        <f>'DELTA WOOD'!D51</f>
        <v>D-BO3-W</v>
      </c>
      <c r="B43" s="563" t="str">
        <f>IF('DELTA WOOD'!E51=0,"",'DELTA WOOD'!E51)</f>
        <v/>
      </c>
      <c r="C43" s="564">
        <f>IF('DELTA WOOD'!AC51=0,0,'DELTA WOOD'!AC51)+IF('DELTA WOOD'!AC$54=0,0,'DELTA WOOD'!AC$54)</f>
        <v>0</v>
      </c>
      <c r="D43" s="564">
        <f>IF('DELTA WOOD'!AD51=0,0,'DELTA WOOD'!AD51)+IF('DELTA WOOD'!AD$54=0,0,'DELTA WOOD'!AD$54)</f>
        <v>0</v>
      </c>
      <c r="E43" s="564">
        <f>IF('DELTA WOOD'!AE51=0,0,'DELTA WOOD'!AE51)+IF('DELTA WOOD'!AE$54=0,0,'DELTA WOOD'!AE$54)</f>
        <v>0</v>
      </c>
      <c r="F43" s="564">
        <f>IF('DELTA WOOD'!AF51=0,0,'DELTA WOOD'!AF51)+IF('DELTA WOOD'!AF$54=0,0,'DELTA WOOD'!AF$54)</f>
        <v>0</v>
      </c>
      <c r="G43" s="564">
        <f>IF('DELTA WOOD'!AG51=0,0,'DELTA WOOD'!AG51)+IF('DELTA WOOD'!AG$54=0,0,'DELTA WOOD'!AG$54)</f>
        <v>0</v>
      </c>
      <c r="H43" s="564">
        <f>IF('DELTA WOOD'!AH51=0,0,'DELTA WOOD'!AH51)+IF('DELTA WOOD'!AH$54=0,0,'DELTA WOOD'!AH$54)</f>
        <v>0</v>
      </c>
      <c r="I43" s="564">
        <f>IF('DELTA WOOD'!AI51=0,0,'DELTA WOOD'!AI51)+IF('DELTA WOOD'!AI$54=0,0,'DELTA WOOD'!AI$54)</f>
        <v>0</v>
      </c>
      <c r="J43" s="564">
        <f>IF('DELTA WOOD'!AJ51=0,0,'DELTA WOOD'!AJ51)+IF('DELTA WOOD'!AJ$54=0,0,'DELTA WOOD'!AJ$54)</f>
        <v>0</v>
      </c>
      <c r="K43" s="564">
        <f>IF('DELTA WOOD'!AK51=0,0,'DELTA WOOD'!AK51)+IF('DELTA WOOD'!AK$54=0,0,'DELTA WOOD'!AK$54)</f>
        <v>0</v>
      </c>
      <c r="L43" s="564">
        <f>IF('DELTA WOOD'!AL51=0,0,'DELTA WOOD'!AL51)+IF('DELTA WOOD'!AL$54=0,0,'DELTA WOOD'!AL$54)</f>
        <v>0</v>
      </c>
      <c r="M43" s="564">
        <f>IF('DELTA WOOD'!AM51=0,0,'DELTA WOOD'!AM51)+IF('DELTA WOOD'!AM$54=0,0,'DELTA WOOD'!AM$54)</f>
        <v>0</v>
      </c>
      <c r="N43" s="564">
        <f>IF('DELTA WOOD'!AN51=0,0,'DELTA WOOD'!AN51)+IF('DELTA WOOD'!AN$54=0,0,'DELTA WOOD'!AN$54)</f>
        <v>0</v>
      </c>
      <c r="O43" s="564">
        <f>IF('DELTA WOOD'!AO51=0,0,'DELTA WOOD'!AO51)+IF('DELTA WOOD'!AO$54=0,0,'DELTA WOOD'!AO$54)</f>
        <v>0</v>
      </c>
      <c r="P43" s="565">
        <f t="shared" si="2"/>
        <v>0</v>
      </c>
      <c r="Q43" s="566">
        <f>P43*'DELTA WOOD'!X51</f>
        <v>0</v>
      </c>
      <c r="R43" s="566">
        <f>P43*'DELTA WOOD'!U51</f>
        <v>0</v>
      </c>
    </row>
    <row r="44" ht="15.75" customHeight="1">
      <c r="A44" s="562" t="str">
        <f>'DELTA WOOD'!D52</f>
        <v>D-BO4-W</v>
      </c>
      <c r="B44" s="563" t="str">
        <f>IF('DELTA WOOD'!E52=0,"",'DELTA WOOD'!E52)</f>
        <v/>
      </c>
      <c r="C44" s="564">
        <f>IF('DELTA WOOD'!AC52=0,0,'DELTA WOOD'!AC52)+IF('DELTA WOOD'!AC$54=0,0,'DELTA WOOD'!AC$54)</f>
        <v>0</v>
      </c>
      <c r="D44" s="564">
        <f>IF('DELTA WOOD'!AD52=0,0,'DELTA WOOD'!AD52)+IF('DELTA WOOD'!AD$54=0,0,'DELTA WOOD'!AD$54)</f>
        <v>0</v>
      </c>
      <c r="E44" s="564">
        <f>IF('DELTA WOOD'!AE52=0,0,'DELTA WOOD'!AE52)+IF('DELTA WOOD'!AE$54=0,0,'DELTA WOOD'!AE$54)</f>
        <v>0</v>
      </c>
      <c r="F44" s="564">
        <f>IF('DELTA WOOD'!AF52=0,0,'DELTA WOOD'!AF52)+IF('DELTA WOOD'!AF$54=0,0,'DELTA WOOD'!AF$54)</f>
        <v>0</v>
      </c>
      <c r="G44" s="564">
        <f>IF('DELTA WOOD'!AG52=0,0,'DELTA WOOD'!AG52)+IF('DELTA WOOD'!AG$54=0,0,'DELTA WOOD'!AG$54)</f>
        <v>0</v>
      </c>
      <c r="H44" s="564">
        <f>IF('DELTA WOOD'!AH52=0,0,'DELTA WOOD'!AH52)+IF('DELTA WOOD'!AH$54=0,0,'DELTA WOOD'!AH$54)</f>
        <v>0</v>
      </c>
      <c r="I44" s="564">
        <f>IF('DELTA WOOD'!AI52=0,0,'DELTA WOOD'!AI52)+IF('DELTA WOOD'!AI$54=0,0,'DELTA WOOD'!AI$54)</f>
        <v>0</v>
      </c>
      <c r="J44" s="564">
        <f>IF('DELTA WOOD'!AJ52=0,0,'DELTA WOOD'!AJ52)+IF('DELTA WOOD'!AJ$54=0,0,'DELTA WOOD'!AJ$54)</f>
        <v>0</v>
      </c>
      <c r="K44" s="564">
        <f>IF('DELTA WOOD'!AK52=0,0,'DELTA WOOD'!AK52)+IF('DELTA WOOD'!AK$54=0,0,'DELTA WOOD'!AK$54)</f>
        <v>0</v>
      </c>
      <c r="L44" s="564">
        <f>IF('DELTA WOOD'!AL52=0,0,'DELTA WOOD'!AL52)+IF('DELTA WOOD'!AL$54=0,0,'DELTA WOOD'!AL$54)</f>
        <v>0</v>
      </c>
      <c r="M44" s="564">
        <f>IF('DELTA WOOD'!AM52=0,0,'DELTA WOOD'!AM52)+IF('DELTA WOOD'!AM$54=0,0,'DELTA WOOD'!AM$54)</f>
        <v>0</v>
      </c>
      <c r="N44" s="564">
        <f>IF('DELTA WOOD'!AN52=0,0,'DELTA WOOD'!AN52)+IF('DELTA WOOD'!AN$54=0,0,'DELTA WOOD'!AN$54)</f>
        <v>0</v>
      </c>
      <c r="O44" s="564">
        <f>IF('DELTA WOOD'!AO52=0,0,'DELTA WOOD'!AO52)+IF('DELTA WOOD'!AO$54=0,0,'DELTA WOOD'!AO$54)</f>
        <v>0</v>
      </c>
      <c r="P44" s="565">
        <f t="shared" si="2"/>
        <v>0</v>
      </c>
      <c r="Q44" s="566">
        <f>P44*'DELTA WOOD'!X52</f>
        <v>0</v>
      </c>
      <c r="R44" s="566">
        <f>P44*'DELTA WOOD'!U52</f>
        <v>0</v>
      </c>
    </row>
    <row r="45" ht="15.75" customHeight="1">
      <c r="A45" s="562" t="str">
        <f>'DELTA WOOD'!D53</f>
        <v>D-BO5-W</v>
      </c>
      <c r="B45" s="563" t="str">
        <f>IF('DELTA WOOD'!E53=0,"",'DELTA WOOD'!E53)</f>
        <v/>
      </c>
      <c r="C45" s="564">
        <f>IF('DELTA WOOD'!AC53=0,0,'DELTA WOOD'!AC53)+IF('DELTA WOOD'!AC$54=0,0,'DELTA WOOD'!AC$54)</f>
        <v>0</v>
      </c>
      <c r="D45" s="564">
        <f>IF('DELTA WOOD'!AD53=0,0,'DELTA WOOD'!AD53)+IF('DELTA WOOD'!AD$54=0,0,'DELTA WOOD'!AD$54)</f>
        <v>0</v>
      </c>
      <c r="E45" s="564">
        <f>IF('DELTA WOOD'!AE53=0,0,'DELTA WOOD'!AE53)+IF('DELTA WOOD'!AE$54=0,0,'DELTA WOOD'!AE$54)</f>
        <v>0</v>
      </c>
      <c r="F45" s="564">
        <f>IF('DELTA WOOD'!AF53=0,0,'DELTA WOOD'!AF53)+IF('DELTA WOOD'!AF$54=0,0,'DELTA WOOD'!AF$54)</f>
        <v>0</v>
      </c>
      <c r="G45" s="564">
        <f>IF('DELTA WOOD'!AG53=0,0,'DELTA WOOD'!AG53)+IF('DELTA WOOD'!AG$54=0,0,'DELTA WOOD'!AG$54)</f>
        <v>0</v>
      </c>
      <c r="H45" s="564">
        <f>IF('DELTA WOOD'!AH53=0,0,'DELTA WOOD'!AH53)+IF('DELTA WOOD'!AH$54=0,0,'DELTA WOOD'!AH$54)</f>
        <v>0</v>
      </c>
      <c r="I45" s="564">
        <f>IF('DELTA WOOD'!AI53=0,0,'DELTA WOOD'!AI53)+IF('DELTA WOOD'!AI$54=0,0,'DELTA WOOD'!AI$54)</f>
        <v>0</v>
      </c>
      <c r="J45" s="564">
        <f>IF('DELTA WOOD'!AJ53=0,0,'DELTA WOOD'!AJ53)+IF('DELTA WOOD'!AJ$54=0,0,'DELTA WOOD'!AJ$54)</f>
        <v>0</v>
      </c>
      <c r="K45" s="564">
        <f>IF('DELTA WOOD'!AK53=0,0,'DELTA WOOD'!AK53)+IF('DELTA WOOD'!AK$54=0,0,'DELTA WOOD'!AK$54)</f>
        <v>0</v>
      </c>
      <c r="L45" s="564">
        <f>IF('DELTA WOOD'!AL53=0,0,'DELTA WOOD'!AL53)+IF('DELTA WOOD'!AL$54=0,0,'DELTA WOOD'!AL$54)</f>
        <v>0</v>
      </c>
      <c r="M45" s="564">
        <f>IF('DELTA WOOD'!AM53=0,0,'DELTA WOOD'!AM53)+IF('DELTA WOOD'!AM$54=0,0,'DELTA WOOD'!AM$54)</f>
        <v>0</v>
      </c>
      <c r="N45" s="564">
        <f>IF('DELTA WOOD'!AN53=0,0,'DELTA WOOD'!AN53)+IF('DELTA WOOD'!AN$54=0,0,'DELTA WOOD'!AN$54)</f>
        <v>0</v>
      </c>
      <c r="O45" s="564">
        <f>IF('DELTA WOOD'!AO53=0,0,'DELTA WOOD'!AO53)+IF('DELTA WOOD'!AO$54=0,0,'DELTA WOOD'!AO$54)</f>
        <v>0</v>
      </c>
      <c r="P45" s="565">
        <f t="shared" si="2"/>
        <v>0</v>
      </c>
      <c r="Q45" s="566">
        <f>P45*'DELTA WOOD'!X53</f>
        <v>0</v>
      </c>
      <c r="R45" s="566">
        <f>P45*'DELTA WOOD'!U53</f>
        <v>0</v>
      </c>
    </row>
    <row r="46" ht="15.75" customHeight="1">
      <c r="A46" s="562"/>
      <c r="B46" s="563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5">
        <f t="shared" si="2"/>
        <v>0</v>
      </c>
      <c r="Q46" s="566">
        <f>P46*'DELTA WOOD'!X51</f>
        <v>0</v>
      </c>
      <c r="R46" s="566">
        <f>P46*'DELTA WOOD'!U51</f>
        <v>0</v>
      </c>
    </row>
    <row r="47" ht="15.75" customHeight="1">
      <c r="A47" s="562" t="str">
        <f>'DELTA WOOD'!D56</f>
        <v>D-CLA1-W</v>
      </c>
      <c r="B47" s="563" t="str">
        <f>IF('DELTA WOOD'!E56=0,"",'DELTA WOOD'!E56)</f>
        <v/>
      </c>
      <c r="C47" s="564">
        <f>IF('DELTA WOOD'!AC56=0,0,'DELTA WOOD'!AC56)+IF('DELTA WOOD'!AC$61=0,0,'DELTA WOOD'!AC$61)</f>
        <v>0</v>
      </c>
      <c r="D47" s="564">
        <f>IF('DELTA WOOD'!AD56=0,0,'DELTA WOOD'!AD56)+IF('DELTA WOOD'!AD$61=0,0,'DELTA WOOD'!AD$61)</f>
        <v>0</v>
      </c>
      <c r="E47" s="564">
        <f>IF('DELTA WOOD'!AE56=0,0,'DELTA WOOD'!AE56)+IF('DELTA WOOD'!AE$61=0,0,'DELTA WOOD'!AE$61)</f>
        <v>0</v>
      </c>
      <c r="F47" s="564">
        <f>IF('DELTA WOOD'!AF56=0,0,'DELTA WOOD'!AF56)+IF('DELTA WOOD'!AF$61=0,0,'DELTA WOOD'!AF$61)</f>
        <v>0</v>
      </c>
      <c r="G47" s="564">
        <f>IF('DELTA WOOD'!AG56=0,0,'DELTA WOOD'!AG56)+IF('DELTA WOOD'!AG$61=0,0,'DELTA WOOD'!AG$61)</f>
        <v>0</v>
      </c>
      <c r="H47" s="564">
        <f>IF('DELTA WOOD'!AH56=0,0,'DELTA WOOD'!AH56)+IF('DELTA WOOD'!AH$61=0,0,'DELTA WOOD'!AH$61)</f>
        <v>0</v>
      </c>
      <c r="I47" s="564">
        <f>IF('DELTA WOOD'!AI56=0,0,'DELTA WOOD'!AI56)+IF('DELTA WOOD'!AI$61=0,0,'DELTA WOOD'!AI$61)</f>
        <v>0</v>
      </c>
      <c r="J47" s="564">
        <f>IF('DELTA WOOD'!AJ56=0,0,'DELTA WOOD'!AJ56)+IF('DELTA WOOD'!AJ$61=0,0,'DELTA WOOD'!AJ$61)</f>
        <v>0</v>
      </c>
      <c r="K47" s="564">
        <f>IF('DELTA WOOD'!AK56=0,0,'DELTA WOOD'!AK56)+IF('DELTA WOOD'!AK$61=0,0,'DELTA WOOD'!AK$61)</f>
        <v>0</v>
      </c>
      <c r="L47" s="564">
        <f>IF('DELTA WOOD'!AL56=0,0,'DELTA WOOD'!AL56)+IF('DELTA WOOD'!AL$61=0,0,'DELTA WOOD'!AL$61)</f>
        <v>0</v>
      </c>
      <c r="M47" s="564">
        <f>IF('DELTA WOOD'!AM56=0,0,'DELTA WOOD'!AM56)+IF('DELTA WOOD'!AM$61=0,0,'DELTA WOOD'!AM$61)</f>
        <v>0</v>
      </c>
      <c r="N47" s="564">
        <f>IF('DELTA WOOD'!AN56=0,0,'DELTA WOOD'!AN56)+IF('DELTA WOOD'!AN$61=0,0,'DELTA WOOD'!AN$61)</f>
        <v>0</v>
      </c>
      <c r="O47" s="564">
        <f>IF('DELTA WOOD'!AO56=0,0,'DELTA WOOD'!AO56)+IF('DELTA WOOD'!AO$61=0,0,'DELTA WOOD'!AO$61)</f>
        <v>0</v>
      </c>
      <c r="P47" s="565">
        <f t="shared" si="2"/>
        <v>0</v>
      </c>
      <c r="Q47" s="566">
        <f>P47*'DELTA WOOD'!X56</f>
        <v>0</v>
      </c>
      <c r="R47" s="566">
        <f>P47*'DELTA WOOD'!U56</f>
        <v>0</v>
      </c>
    </row>
    <row r="48" ht="15.75" customHeight="1">
      <c r="A48" s="562" t="str">
        <f>'DELTA WOOD'!D57</f>
        <v>D-CLA2-W</v>
      </c>
      <c r="B48" s="563" t="str">
        <f>IF('DELTA WOOD'!E57=0,"",'DELTA WOOD'!E57)</f>
        <v/>
      </c>
      <c r="C48" s="564">
        <f>IF('DELTA WOOD'!AC57=0,0,'DELTA WOOD'!AC57)+IF('DELTA WOOD'!AC$61=0,0,'DELTA WOOD'!AC$61)</f>
        <v>0</v>
      </c>
      <c r="D48" s="564">
        <f>IF('DELTA WOOD'!AD57=0,0,'DELTA WOOD'!AD57)+IF('DELTA WOOD'!AD$61=0,0,'DELTA WOOD'!AD$61)</f>
        <v>0</v>
      </c>
      <c r="E48" s="564">
        <f>IF('DELTA WOOD'!AE57=0,0,'DELTA WOOD'!AE57)+IF('DELTA WOOD'!AE$61=0,0,'DELTA WOOD'!AE$61)</f>
        <v>0</v>
      </c>
      <c r="F48" s="564">
        <f>IF('DELTA WOOD'!AF57=0,0,'DELTA WOOD'!AF57)+IF('DELTA WOOD'!AF$61=0,0,'DELTA WOOD'!AF$61)</f>
        <v>0</v>
      </c>
      <c r="G48" s="564">
        <f>IF('DELTA WOOD'!AG57=0,0,'DELTA WOOD'!AG57)+IF('DELTA WOOD'!AG$61=0,0,'DELTA WOOD'!AG$61)</f>
        <v>0</v>
      </c>
      <c r="H48" s="564">
        <f>IF('DELTA WOOD'!AH57=0,0,'DELTA WOOD'!AH57)+IF('DELTA WOOD'!AH$61=0,0,'DELTA WOOD'!AH$61)</f>
        <v>0</v>
      </c>
      <c r="I48" s="564">
        <f>IF('DELTA WOOD'!AI57=0,0,'DELTA WOOD'!AI57)+IF('DELTA WOOD'!AI$61=0,0,'DELTA WOOD'!AI$61)</f>
        <v>0</v>
      </c>
      <c r="J48" s="564">
        <f>IF('DELTA WOOD'!AJ57=0,0,'DELTA WOOD'!AJ57)+IF('DELTA WOOD'!AJ$61=0,0,'DELTA WOOD'!AJ$61)</f>
        <v>0</v>
      </c>
      <c r="K48" s="564">
        <f>IF('DELTA WOOD'!AK57=0,0,'DELTA WOOD'!AK57)+IF('DELTA WOOD'!AK$61=0,0,'DELTA WOOD'!AK$61)</f>
        <v>0</v>
      </c>
      <c r="L48" s="564">
        <f>IF('DELTA WOOD'!AL57=0,0,'DELTA WOOD'!AL57)+IF('DELTA WOOD'!AL$61=0,0,'DELTA WOOD'!AL$61)</f>
        <v>0</v>
      </c>
      <c r="M48" s="564">
        <f>IF('DELTA WOOD'!AM57=0,0,'DELTA WOOD'!AM57)+IF('DELTA WOOD'!AM$61=0,0,'DELTA WOOD'!AM$61)</f>
        <v>0</v>
      </c>
      <c r="N48" s="564">
        <f>IF('DELTA WOOD'!AN57=0,0,'DELTA WOOD'!AN57)+IF('DELTA WOOD'!AN$61=0,0,'DELTA WOOD'!AN$61)</f>
        <v>0</v>
      </c>
      <c r="O48" s="564">
        <f>IF('DELTA WOOD'!AO57=0,0,'DELTA WOOD'!AO57)+IF('DELTA WOOD'!AO$61=0,0,'DELTA WOOD'!AO$61)</f>
        <v>0</v>
      </c>
      <c r="P48" s="565">
        <f t="shared" si="2"/>
        <v>0</v>
      </c>
      <c r="Q48" s="566">
        <f>P48*'DELTA WOOD'!X57</f>
        <v>0</v>
      </c>
      <c r="R48" s="566">
        <f>P48*'DELTA WOOD'!U57</f>
        <v>0</v>
      </c>
    </row>
    <row r="49" ht="15.75" customHeight="1">
      <c r="A49" s="562" t="str">
        <f>'DELTA WOOD'!D58</f>
        <v>D-CLA3-W</v>
      </c>
      <c r="B49" s="563" t="str">
        <f>IF('DELTA WOOD'!E58=0,"",'DELTA WOOD'!E58)</f>
        <v/>
      </c>
      <c r="C49" s="564">
        <f>IF('DELTA WOOD'!AC58=0,0,'DELTA WOOD'!AC58)+IF('DELTA WOOD'!AC$61=0,0,'DELTA WOOD'!AC$61)</f>
        <v>0</v>
      </c>
      <c r="D49" s="564">
        <f>IF('DELTA WOOD'!AD58=0,0,'DELTA WOOD'!AD58)+IF('DELTA WOOD'!AD$61=0,0,'DELTA WOOD'!AD$61)</f>
        <v>0</v>
      </c>
      <c r="E49" s="564">
        <f>IF('DELTA WOOD'!AE58=0,0,'DELTA WOOD'!AE58)+IF('DELTA WOOD'!AE$61=0,0,'DELTA WOOD'!AE$61)</f>
        <v>0</v>
      </c>
      <c r="F49" s="564">
        <f>IF('DELTA WOOD'!AF58=0,0,'DELTA WOOD'!AF58)+IF('DELTA WOOD'!AF$61=0,0,'DELTA WOOD'!AF$61)</f>
        <v>0</v>
      </c>
      <c r="G49" s="564">
        <f>IF('DELTA WOOD'!AG58=0,0,'DELTA WOOD'!AG58)+IF('DELTA WOOD'!AG$61=0,0,'DELTA WOOD'!AG$61)</f>
        <v>0</v>
      </c>
      <c r="H49" s="564">
        <f>IF('DELTA WOOD'!AH58=0,0,'DELTA WOOD'!AH58)+IF('DELTA WOOD'!AH$61=0,0,'DELTA WOOD'!AH$61)</f>
        <v>0</v>
      </c>
      <c r="I49" s="564">
        <f>IF('DELTA WOOD'!AI58=0,0,'DELTA WOOD'!AI58)+IF('DELTA WOOD'!AI$61=0,0,'DELTA WOOD'!AI$61)</f>
        <v>0</v>
      </c>
      <c r="J49" s="564">
        <f>IF('DELTA WOOD'!AJ58=0,0,'DELTA WOOD'!AJ58)+IF('DELTA WOOD'!AJ$61=0,0,'DELTA WOOD'!AJ$61)</f>
        <v>0</v>
      </c>
      <c r="K49" s="564">
        <f>IF('DELTA WOOD'!AK58=0,0,'DELTA WOOD'!AK58)+IF('DELTA WOOD'!AK$61=0,0,'DELTA WOOD'!AK$61)</f>
        <v>0</v>
      </c>
      <c r="L49" s="564">
        <f>IF('DELTA WOOD'!AL58=0,0,'DELTA WOOD'!AL58)+IF('DELTA WOOD'!AL$61=0,0,'DELTA WOOD'!AL$61)</f>
        <v>0</v>
      </c>
      <c r="M49" s="564">
        <f>IF('DELTA WOOD'!AM58=0,0,'DELTA WOOD'!AM58)+IF('DELTA WOOD'!AM$61=0,0,'DELTA WOOD'!AM$61)</f>
        <v>0</v>
      </c>
      <c r="N49" s="564">
        <f>IF('DELTA WOOD'!AN58=0,0,'DELTA WOOD'!AN58)+IF('DELTA WOOD'!AN$61=0,0,'DELTA WOOD'!AN$61)</f>
        <v>0</v>
      </c>
      <c r="O49" s="564">
        <f>IF('DELTA WOOD'!AO58=0,0,'DELTA WOOD'!AO58)+IF('DELTA WOOD'!AO$61=0,0,'DELTA WOOD'!AO$61)</f>
        <v>0</v>
      </c>
      <c r="P49" s="565">
        <f t="shared" si="2"/>
        <v>0</v>
      </c>
      <c r="Q49" s="566">
        <f>P49*'DELTA WOOD'!X58</f>
        <v>0</v>
      </c>
      <c r="R49" s="566">
        <f>P49*'DELTA WOOD'!U58</f>
        <v>0</v>
      </c>
    </row>
    <row r="50" ht="15.75" customHeight="1">
      <c r="A50" s="562" t="str">
        <f>'DELTA WOOD'!D59</f>
        <v>D-CLA4-W</v>
      </c>
      <c r="B50" s="563" t="str">
        <f>IF('DELTA WOOD'!E59=0,"",'DELTA WOOD'!E59)</f>
        <v/>
      </c>
      <c r="C50" s="564">
        <f>IF('DELTA WOOD'!AC59=0,0,'DELTA WOOD'!AC59)+IF('DELTA WOOD'!AC$61=0,0,'DELTA WOOD'!AC$61)</f>
        <v>0</v>
      </c>
      <c r="D50" s="564">
        <f>IF('DELTA WOOD'!AD59=0,0,'DELTA WOOD'!AD59)+IF('DELTA WOOD'!AD$61=0,0,'DELTA WOOD'!AD$61)</f>
        <v>0</v>
      </c>
      <c r="E50" s="564">
        <f>IF('DELTA WOOD'!AE59=0,0,'DELTA WOOD'!AE59)+IF('DELTA WOOD'!AE$61=0,0,'DELTA WOOD'!AE$61)</f>
        <v>0</v>
      </c>
      <c r="F50" s="564">
        <f>IF('DELTA WOOD'!AF59=0,0,'DELTA WOOD'!AF59)+IF('DELTA WOOD'!AF$61=0,0,'DELTA WOOD'!AF$61)</f>
        <v>0</v>
      </c>
      <c r="G50" s="564">
        <f>IF('DELTA WOOD'!AG59=0,0,'DELTA WOOD'!AG59)+IF('DELTA WOOD'!AG$61=0,0,'DELTA WOOD'!AG$61)</f>
        <v>0</v>
      </c>
      <c r="H50" s="564">
        <f>IF('DELTA WOOD'!AH59=0,0,'DELTA WOOD'!AH59)+IF('DELTA WOOD'!AH$61=0,0,'DELTA WOOD'!AH$61)</f>
        <v>0</v>
      </c>
      <c r="I50" s="564">
        <f>IF('DELTA WOOD'!AI59=0,0,'DELTA WOOD'!AI59)+IF('DELTA WOOD'!AI$61=0,0,'DELTA WOOD'!AI$61)</f>
        <v>0</v>
      </c>
      <c r="J50" s="564">
        <f>IF('DELTA WOOD'!AJ59=0,0,'DELTA WOOD'!AJ59)+IF('DELTA WOOD'!AJ$61=0,0,'DELTA WOOD'!AJ$61)</f>
        <v>0</v>
      </c>
      <c r="K50" s="564">
        <f>IF('DELTA WOOD'!AK59=0,0,'DELTA WOOD'!AK59)+IF('DELTA WOOD'!AK$61=0,0,'DELTA WOOD'!AK$61)</f>
        <v>0</v>
      </c>
      <c r="L50" s="564">
        <f>IF('DELTA WOOD'!AL59=0,0,'DELTA WOOD'!AL59)+IF('DELTA WOOD'!AL$61=0,0,'DELTA WOOD'!AL$61)</f>
        <v>0</v>
      </c>
      <c r="M50" s="564">
        <f>IF('DELTA WOOD'!AM59=0,0,'DELTA WOOD'!AM59)+IF('DELTA WOOD'!AM$61=0,0,'DELTA WOOD'!AM$61)</f>
        <v>0</v>
      </c>
      <c r="N50" s="564">
        <f>IF('DELTA WOOD'!AN59=0,0,'DELTA WOOD'!AN59)+IF('DELTA WOOD'!AN$61=0,0,'DELTA WOOD'!AN$61)</f>
        <v>0</v>
      </c>
      <c r="O50" s="564">
        <f>IF('DELTA WOOD'!AO59=0,0,'DELTA WOOD'!AO59)+IF('DELTA WOOD'!AO$61=0,0,'DELTA WOOD'!AO$61)</f>
        <v>0</v>
      </c>
      <c r="P50" s="565">
        <f t="shared" si="2"/>
        <v>0</v>
      </c>
      <c r="Q50" s="566">
        <f>P50*'DELTA WOOD'!X59</f>
        <v>0</v>
      </c>
      <c r="R50" s="566">
        <f>P50*'DELTA WOOD'!U59</f>
        <v>0</v>
      </c>
    </row>
    <row r="51" ht="15.75" customHeight="1">
      <c r="A51" s="562" t="str">
        <f>'DELTA WOOD'!D60</f>
        <v>D-CLA5-W</v>
      </c>
      <c r="B51" s="563" t="str">
        <f>IF('DELTA WOOD'!E60=0,"",'DELTA WOOD'!E60)</f>
        <v/>
      </c>
      <c r="C51" s="564">
        <f>IF('DELTA WOOD'!AC60=0,0,'DELTA WOOD'!AC60)+IF('DELTA WOOD'!AC$61=0,0,'DELTA WOOD'!AC$61)</f>
        <v>0</v>
      </c>
      <c r="D51" s="564">
        <f>IF('DELTA WOOD'!AD60=0,0,'DELTA WOOD'!AD60)+IF('DELTA WOOD'!AD$61=0,0,'DELTA WOOD'!AD$61)</f>
        <v>0</v>
      </c>
      <c r="E51" s="564">
        <f>IF('DELTA WOOD'!AE60=0,0,'DELTA WOOD'!AE60)+IF('DELTA WOOD'!AE$61=0,0,'DELTA WOOD'!AE$61)</f>
        <v>0</v>
      </c>
      <c r="F51" s="564">
        <f>IF('DELTA WOOD'!AF60=0,0,'DELTA WOOD'!AF60)+IF('DELTA WOOD'!AF$61=0,0,'DELTA WOOD'!AF$61)</f>
        <v>0</v>
      </c>
      <c r="G51" s="564">
        <f>IF('DELTA WOOD'!AG60=0,0,'DELTA WOOD'!AG60)+IF('DELTA WOOD'!AG$61=0,0,'DELTA WOOD'!AG$61)</f>
        <v>0</v>
      </c>
      <c r="H51" s="564">
        <f>IF('DELTA WOOD'!AH60=0,0,'DELTA WOOD'!AH60)+IF('DELTA WOOD'!AH$61=0,0,'DELTA WOOD'!AH$61)</f>
        <v>0</v>
      </c>
      <c r="I51" s="564">
        <f>IF('DELTA WOOD'!AI60=0,0,'DELTA WOOD'!AI60)+IF('DELTA WOOD'!AI$61=0,0,'DELTA WOOD'!AI$61)</f>
        <v>0</v>
      </c>
      <c r="J51" s="564">
        <f>IF('DELTA WOOD'!AJ60=0,0,'DELTA WOOD'!AJ60)+IF('DELTA WOOD'!AJ$61=0,0,'DELTA WOOD'!AJ$61)</f>
        <v>0</v>
      </c>
      <c r="K51" s="564">
        <f>IF('DELTA WOOD'!AK60=0,0,'DELTA WOOD'!AK60)+IF('DELTA WOOD'!AK$61=0,0,'DELTA WOOD'!AK$61)</f>
        <v>0</v>
      </c>
      <c r="L51" s="564">
        <f>IF('DELTA WOOD'!AL60=0,0,'DELTA WOOD'!AL60)+IF('DELTA WOOD'!AL$61=0,0,'DELTA WOOD'!AL$61)</f>
        <v>0</v>
      </c>
      <c r="M51" s="564">
        <f>IF('DELTA WOOD'!AM60=0,0,'DELTA WOOD'!AM60)+IF('DELTA WOOD'!AM$61=0,0,'DELTA WOOD'!AM$61)</f>
        <v>0</v>
      </c>
      <c r="N51" s="564">
        <f>IF('DELTA WOOD'!AN60=0,0,'DELTA WOOD'!AN60)+IF('DELTA WOOD'!AN$61=0,0,'DELTA WOOD'!AN$61)</f>
        <v>0</v>
      </c>
      <c r="O51" s="564">
        <f>IF('DELTA WOOD'!AO60=0,0,'DELTA WOOD'!AO60)+IF('DELTA WOOD'!AO$61=0,0,'DELTA WOOD'!AO$61)</f>
        <v>0</v>
      </c>
      <c r="P51" s="565">
        <f t="shared" si="2"/>
        <v>0</v>
      </c>
      <c r="Q51" s="566">
        <f>P51*'DELTA WOOD'!X60</f>
        <v>0</v>
      </c>
      <c r="R51" s="566">
        <f>P51*'DELTA WOOD'!U60</f>
        <v>0</v>
      </c>
    </row>
    <row r="52" ht="15.75" customHeight="1">
      <c r="A52" s="562"/>
      <c r="B52" s="563"/>
      <c r="C52" s="564"/>
      <c r="D52" s="564"/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5">
        <f t="shared" si="2"/>
        <v>0</v>
      </c>
      <c r="Q52" s="566">
        <f>P52*'DELTA WOOD'!X61</f>
        <v>0</v>
      </c>
      <c r="R52" s="566">
        <f>P52*'DELTA WOOD'!U61</f>
        <v>0</v>
      </c>
    </row>
    <row r="53" ht="15.75" customHeight="1">
      <c r="A53" s="562" t="str">
        <f>'DELTA WOOD'!D63</f>
        <v>D-NO1-W</v>
      </c>
      <c r="B53" s="563" t="str">
        <f>IF('DELTA WOOD'!E63=0,"",'DELTA WOOD'!E63)</f>
        <v/>
      </c>
      <c r="C53" s="564">
        <f>IF('DELTA WOOD'!AC63=0,0,'DELTA WOOD'!AC63)+IF('DELTA WOOD'!AC$67=0,0,'DELTA WOOD'!AC$67)</f>
        <v>0</v>
      </c>
      <c r="D53" s="564">
        <f>IF('DELTA WOOD'!AD63=0,0,'DELTA WOOD'!AD63)+IF('DELTA WOOD'!AD$67=0,0,'DELTA WOOD'!AD$67)</f>
        <v>0</v>
      </c>
      <c r="E53" s="564">
        <f>IF('DELTA WOOD'!AE63=0,0,'DELTA WOOD'!AE63)+IF('DELTA WOOD'!AE$67=0,0,'DELTA WOOD'!AE$67)</f>
        <v>0</v>
      </c>
      <c r="F53" s="564">
        <f>IF('DELTA WOOD'!AF63=0,0,'DELTA WOOD'!AF63)+IF('DELTA WOOD'!AF$67=0,0,'DELTA WOOD'!AF$67)</f>
        <v>0</v>
      </c>
      <c r="G53" s="564">
        <f>IF('DELTA WOOD'!AG63=0,0,'DELTA WOOD'!AG63)+IF('DELTA WOOD'!AG$67=0,0,'DELTA WOOD'!AG$67)</f>
        <v>0</v>
      </c>
      <c r="H53" s="564">
        <f>IF('DELTA WOOD'!AH63=0,0,'DELTA WOOD'!AH63)+IF('DELTA WOOD'!AH$67=0,0,'DELTA WOOD'!AH$67)</f>
        <v>0</v>
      </c>
      <c r="I53" s="564">
        <f>IF('DELTA WOOD'!AI63=0,0,'DELTA WOOD'!AI63)+IF('DELTA WOOD'!AI$67=0,0,'DELTA WOOD'!AI$67)</f>
        <v>0</v>
      </c>
      <c r="J53" s="564">
        <f>IF('DELTA WOOD'!AJ63=0,0,'DELTA WOOD'!AJ63)+IF('DELTA WOOD'!AJ$67=0,0,'DELTA WOOD'!AJ$67)</f>
        <v>0</v>
      </c>
      <c r="K53" s="564">
        <f>IF('DELTA WOOD'!AK63=0,0,'DELTA WOOD'!AK63)+IF('DELTA WOOD'!AK$67=0,0,'DELTA WOOD'!AK$67)</f>
        <v>0</v>
      </c>
      <c r="L53" s="564">
        <f>IF('DELTA WOOD'!AL63=0,0,'DELTA WOOD'!AL63)+IF('DELTA WOOD'!AL$67=0,0,'DELTA WOOD'!AL$67)</f>
        <v>0</v>
      </c>
      <c r="M53" s="564">
        <f>IF('DELTA WOOD'!AM63=0,0,'DELTA WOOD'!AM63)+IF('DELTA WOOD'!AM$67=0,0,'DELTA WOOD'!AM$67)</f>
        <v>0</v>
      </c>
      <c r="N53" s="564">
        <f>IF('DELTA WOOD'!AN63=0,0,'DELTA WOOD'!AN63)+IF('DELTA WOOD'!AN$67=0,0,'DELTA WOOD'!AN$67)</f>
        <v>0</v>
      </c>
      <c r="O53" s="564">
        <f>IF('DELTA WOOD'!AO63=0,0,'DELTA WOOD'!AO63)+IF('DELTA WOOD'!AO$67=0,0,'DELTA WOOD'!AO$67)</f>
        <v>0</v>
      </c>
      <c r="P53" s="565">
        <f t="shared" si="2"/>
        <v>0</v>
      </c>
      <c r="Q53" s="566">
        <f>P53*'DELTA WOOD'!X63</f>
        <v>0</v>
      </c>
      <c r="R53" s="566">
        <f>P53*'DELTA WOOD'!U63</f>
        <v>0</v>
      </c>
    </row>
    <row r="54" ht="15.75" customHeight="1">
      <c r="A54" s="562" t="str">
        <f>'DELTA WOOD'!D64</f>
        <v>D-NO2-W</v>
      </c>
      <c r="B54" s="563" t="str">
        <f>IF('DELTA WOOD'!E64=0,"",'DELTA WOOD'!E64)</f>
        <v/>
      </c>
      <c r="C54" s="564">
        <f>IF('DELTA WOOD'!AC64=0,0,'DELTA WOOD'!AC64)+IF('DELTA WOOD'!AC$67=0,0,'DELTA WOOD'!AC$67)</f>
        <v>0</v>
      </c>
      <c r="D54" s="564">
        <f>IF('DELTA WOOD'!AD64=0,0,'DELTA WOOD'!AD64)+IF('DELTA WOOD'!AD$67=0,0,'DELTA WOOD'!AD$67)</f>
        <v>0</v>
      </c>
      <c r="E54" s="564">
        <f>IF('DELTA WOOD'!AE64=0,0,'DELTA WOOD'!AE64)+IF('DELTA WOOD'!AE$67=0,0,'DELTA WOOD'!AE$67)</f>
        <v>0</v>
      </c>
      <c r="F54" s="564">
        <f>IF('DELTA WOOD'!AF64=0,0,'DELTA WOOD'!AF64)+IF('DELTA WOOD'!AF$67=0,0,'DELTA WOOD'!AF$67)</f>
        <v>0</v>
      </c>
      <c r="G54" s="564">
        <f>IF('DELTA WOOD'!AG64=0,0,'DELTA WOOD'!AG64)+IF('DELTA WOOD'!AG$67=0,0,'DELTA WOOD'!AG$67)</f>
        <v>0</v>
      </c>
      <c r="H54" s="564">
        <f>IF('DELTA WOOD'!AH64=0,0,'DELTA WOOD'!AH64)+IF('DELTA WOOD'!AH$67=0,0,'DELTA WOOD'!AH$67)</f>
        <v>0</v>
      </c>
      <c r="I54" s="564">
        <f>IF('DELTA WOOD'!AI64=0,0,'DELTA WOOD'!AI64)+IF('DELTA WOOD'!AI$67=0,0,'DELTA WOOD'!AI$67)</f>
        <v>0</v>
      </c>
      <c r="J54" s="564">
        <f>IF('DELTA WOOD'!AJ64=0,0,'DELTA WOOD'!AJ64)+IF('DELTA WOOD'!AJ$67=0,0,'DELTA WOOD'!AJ$67)</f>
        <v>0</v>
      </c>
      <c r="K54" s="564">
        <f>IF('DELTA WOOD'!AK64=0,0,'DELTA WOOD'!AK64)+IF('DELTA WOOD'!AK$67=0,0,'DELTA WOOD'!AK$67)</f>
        <v>0</v>
      </c>
      <c r="L54" s="564">
        <f>IF('DELTA WOOD'!AL64=0,0,'DELTA WOOD'!AL64)+IF('DELTA WOOD'!AL$67=0,0,'DELTA WOOD'!AL$67)</f>
        <v>0</v>
      </c>
      <c r="M54" s="564">
        <f>IF('DELTA WOOD'!AM64=0,0,'DELTA WOOD'!AM64)+IF('DELTA WOOD'!AM$67=0,0,'DELTA WOOD'!AM$67)</f>
        <v>0</v>
      </c>
      <c r="N54" s="564">
        <f>IF('DELTA WOOD'!AN64=0,0,'DELTA WOOD'!AN64)+IF('DELTA WOOD'!AN$67=0,0,'DELTA WOOD'!AN$67)</f>
        <v>0</v>
      </c>
      <c r="O54" s="564">
        <f>IF('DELTA WOOD'!AO64=0,0,'DELTA WOOD'!AO64)+IF('DELTA WOOD'!AO$67=0,0,'DELTA WOOD'!AO$67)</f>
        <v>0</v>
      </c>
      <c r="P54" s="565">
        <f t="shared" si="2"/>
        <v>0</v>
      </c>
      <c r="Q54" s="566">
        <f>P54*'DELTA WOOD'!X64</f>
        <v>0</v>
      </c>
      <c r="R54" s="566">
        <f>P54*'DELTA WOOD'!U64</f>
        <v>0</v>
      </c>
    </row>
    <row r="55" ht="15.75" customHeight="1">
      <c r="A55" s="562" t="str">
        <f>'DELTA WOOD'!D65</f>
        <v>D-NO3-W</v>
      </c>
      <c r="B55" s="563" t="str">
        <f>IF('DELTA WOOD'!E65=0,"",'DELTA WOOD'!E65)</f>
        <v/>
      </c>
      <c r="C55" s="564">
        <f>IF('DELTA WOOD'!AC65=0,0,'DELTA WOOD'!AC65)+IF('DELTA WOOD'!AC$67=0,0,'DELTA WOOD'!AC$67)</f>
        <v>0</v>
      </c>
      <c r="D55" s="564">
        <f>IF('DELTA WOOD'!AD65=0,0,'DELTA WOOD'!AD65)+IF('DELTA WOOD'!AD$67=0,0,'DELTA WOOD'!AD$67)</f>
        <v>0</v>
      </c>
      <c r="E55" s="564">
        <f>IF('DELTA WOOD'!AE65=0,0,'DELTA WOOD'!AE65)+IF('DELTA WOOD'!AE$67=0,0,'DELTA WOOD'!AE$67)</f>
        <v>0</v>
      </c>
      <c r="F55" s="564">
        <f>IF('DELTA WOOD'!AF65=0,0,'DELTA WOOD'!AF65)+IF('DELTA WOOD'!AF$67=0,0,'DELTA WOOD'!AF$67)</f>
        <v>0</v>
      </c>
      <c r="G55" s="564">
        <f>IF('DELTA WOOD'!AG65=0,0,'DELTA WOOD'!AG65)+IF('DELTA WOOD'!AG$67=0,0,'DELTA WOOD'!AG$67)</f>
        <v>0</v>
      </c>
      <c r="H55" s="564">
        <f>IF('DELTA WOOD'!AH65=0,0,'DELTA WOOD'!AH65)+IF('DELTA WOOD'!AH$67=0,0,'DELTA WOOD'!AH$67)</f>
        <v>0</v>
      </c>
      <c r="I55" s="564">
        <f>IF('DELTA WOOD'!AI65=0,0,'DELTA WOOD'!AI65)+IF('DELTA WOOD'!AI$67=0,0,'DELTA WOOD'!AI$67)</f>
        <v>0</v>
      </c>
      <c r="J55" s="564">
        <f>IF('DELTA WOOD'!AJ65=0,0,'DELTA WOOD'!AJ65)+IF('DELTA WOOD'!AJ$67=0,0,'DELTA WOOD'!AJ$67)</f>
        <v>0</v>
      </c>
      <c r="K55" s="564">
        <f>IF('DELTA WOOD'!AK65=0,0,'DELTA WOOD'!AK65)+IF('DELTA WOOD'!AK$67=0,0,'DELTA WOOD'!AK$67)</f>
        <v>0</v>
      </c>
      <c r="L55" s="564">
        <f>IF('DELTA WOOD'!AL65=0,0,'DELTA WOOD'!AL65)+IF('DELTA WOOD'!AL$67=0,0,'DELTA WOOD'!AL$67)</f>
        <v>0</v>
      </c>
      <c r="M55" s="564">
        <f>IF('DELTA WOOD'!AM65=0,0,'DELTA WOOD'!AM65)+IF('DELTA WOOD'!AM$67=0,0,'DELTA WOOD'!AM$67)</f>
        <v>0</v>
      </c>
      <c r="N55" s="564">
        <f>IF('DELTA WOOD'!AN65=0,0,'DELTA WOOD'!AN65)+IF('DELTA WOOD'!AN$67=0,0,'DELTA WOOD'!AN$67)</f>
        <v>0</v>
      </c>
      <c r="O55" s="564">
        <f>IF('DELTA WOOD'!AO65=0,0,'DELTA WOOD'!AO65)+IF('DELTA WOOD'!AO$67=0,0,'DELTA WOOD'!AO$67)</f>
        <v>0</v>
      </c>
      <c r="P55" s="565">
        <f t="shared" si="2"/>
        <v>0</v>
      </c>
      <c r="Q55" s="566">
        <f>P55*'DELTA WOOD'!X65</f>
        <v>0</v>
      </c>
      <c r="R55" s="566">
        <f>P55*'DELTA WOOD'!U65</f>
        <v>0</v>
      </c>
    </row>
    <row r="56" ht="15.75" customHeight="1">
      <c r="A56" s="562" t="str">
        <f>'DELTA WOOD'!D66</f>
        <v>D-NO4-W</v>
      </c>
      <c r="B56" s="563" t="str">
        <f>IF('DELTA WOOD'!E66=0,"",'DELTA WOOD'!E66)</f>
        <v/>
      </c>
      <c r="C56" s="564">
        <f>IF('DELTA WOOD'!AC66=0,0,'DELTA WOOD'!AC66)+IF('DELTA WOOD'!AC$67=0,0,'DELTA WOOD'!AC$67)</f>
        <v>0</v>
      </c>
      <c r="D56" s="564">
        <f>IF('DELTA WOOD'!AD66=0,0,'DELTA WOOD'!AD66)+IF('DELTA WOOD'!AD$67=0,0,'DELTA WOOD'!AD$67)</f>
        <v>0</v>
      </c>
      <c r="E56" s="564">
        <f>IF('DELTA WOOD'!AE66=0,0,'DELTA WOOD'!AE66)+IF('DELTA WOOD'!AE$67=0,0,'DELTA WOOD'!AE$67)</f>
        <v>0</v>
      </c>
      <c r="F56" s="564">
        <f>IF('DELTA WOOD'!AF66=0,0,'DELTA WOOD'!AF66)+IF('DELTA WOOD'!AF$67=0,0,'DELTA WOOD'!AF$67)</f>
        <v>0</v>
      </c>
      <c r="G56" s="564">
        <f>IF('DELTA WOOD'!AG66=0,0,'DELTA WOOD'!AG66)+IF('DELTA WOOD'!AG$67=0,0,'DELTA WOOD'!AG$67)</f>
        <v>0</v>
      </c>
      <c r="H56" s="564">
        <f>IF('DELTA WOOD'!AH66=0,0,'DELTA WOOD'!AH66)+IF('DELTA WOOD'!AH$67=0,0,'DELTA WOOD'!AH$67)</f>
        <v>0</v>
      </c>
      <c r="I56" s="564">
        <f>IF('DELTA WOOD'!AI66=0,0,'DELTA WOOD'!AI66)+IF('DELTA WOOD'!AI$67=0,0,'DELTA WOOD'!AI$67)</f>
        <v>0</v>
      </c>
      <c r="J56" s="564">
        <f>IF('DELTA WOOD'!AJ66=0,0,'DELTA WOOD'!AJ66)+IF('DELTA WOOD'!AJ$67=0,0,'DELTA WOOD'!AJ$67)</f>
        <v>0</v>
      </c>
      <c r="K56" s="564">
        <f>IF('DELTA WOOD'!AK66=0,0,'DELTA WOOD'!AK66)+IF('DELTA WOOD'!AK$67=0,0,'DELTA WOOD'!AK$67)</f>
        <v>0</v>
      </c>
      <c r="L56" s="564">
        <f>IF('DELTA WOOD'!AL66=0,0,'DELTA WOOD'!AL66)+IF('DELTA WOOD'!AL$67=0,0,'DELTA WOOD'!AL$67)</f>
        <v>0</v>
      </c>
      <c r="M56" s="564">
        <f>IF('DELTA WOOD'!AM66=0,0,'DELTA WOOD'!AM66)+IF('DELTA WOOD'!AM$67=0,0,'DELTA WOOD'!AM$67)</f>
        <v>0</v>
      </c>
      <c r="N56" s="564">
        <f>IF('DELTA WOOD'!AN66=0,0,'DELTA WOOD'!AN66)+IF('DELTA WOOD'!AN$67=0,0,'DELTA WOOD'!AN$67)</f>
        <v>0</v>
      </c>
      <c r="O56" s="564">
        <f>IF('DELTA WOOD'!AO66=0,0,'DELTA WOOD'!AO66)+IF('DELTA WOOD'!AO$67=0,0,'DELTA WOOD'!AO$67)</f>
        <v>0</v>
      </c>
      <c r="P56" s="565">
        <f t="shared" si="2"/>
        <v>0</v>
      </c>
      <c r="Q56" s="566">
        <f>P56*'DELTA WOOD'!X66</f>
        <v>0</v>
      </c>
      <c r="R56" s="566">
        <f>P56*'DELTA WOOD'!U66</f>
        <v>0</v>
      </c>
    </row>
    <row r="57" ht="15.75" customHeight="1">
      <c r="A57" s="562"/>
      <c r="B57" s="563"/>
      <c r="C57" s="564"/>
      <c r="D57" s="564"/>
      <c r="E57" s="56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5">
        <f t="shared" si="2"/>
        <v>0</v>
      </c>
      <c r="Q57" s="566">
        <f>P57*'DELTA WOOD'!X62</f>
        <v>0</v>
      </c>
      <c r="R57" s="566">
        <f>P57*'DELTA WOOD'!U62</f>
        <v>0</v>
      </c>
    </row>
    <row r="58" ht="15.75" customHeight="1">
      <c r="A58" s="562" t="str">
        <f>'DELTA WOOD'!D69</f>
        <v>D-901-W</v>
      </c>
      <c r="B58" s="563" t="str">
        <f>IF('DELTA WOOD'!E69=0,"",'DELTA WOOD'!E69)</f>
        <v/>
      </c>
      <c r="C58" s="564">
        <f>IF('DELTA WOOD'!AC69=0,0,'DELTA WOOD'!AC69)+IF('DELTA WOOD'!AC$77=0,0,'DELTA WOOD'!AC$77)</f>
        <v>0</v>
      </c>
      <c r="D58" s="564">
        <f>IF('DELTA WOOD'!AD69=0,0,'DELTA WOOD'!AD69)+IF('DELTA WOOD'!AD$77=0,0,'DELTA WOOD'!AD$77)</f>
        <v>0</v>
      </c>
      <c r="E58" s="564">
        <f>IF('DELTA WOOD'!AE69=0,0,'DELTA WOOD'!AE69)+IF('DELTA WOOD'!AE$77=0,0,'DELTA WOOD'!AE$77)</f>
        <v>0</v>
      </c>
      <c r="F58" s="564">
        <f>IF('DELTA WOOD'!AF69=0,0,'DELTA WOOD'!AF69)+IF('DELTA WOOD'!AF$77=0,0,'DELTA WOOD'!AF$77)</f>
        <v>0</v>
      </c>
      <c r="G58" s="564">
        <f>IF('DELTA WOOD'!AG69=0,0,'DELTA WOOD'!AG69)+IF('DELTA WOOD'!AG$77=0,0,'DELTA WOOD'!AG$77)</f>
        <v>0</v>
      </c>
      <c r="H58" s="564">
        <f>IF('DELTA WOOD'!AH69=0,0,'DELTA WOOD'!AH69)+IF('DELTA WOOD'!AH$77=0,0,'DELTA WOOD'!AH$77)</f>
        <v>0</v>
      </c>
      <c r="I58" s="564">
        <f>IF('DELTA WOOD'!AI69=0,0,'DELTA WOOD'!AI69)+IF('DELTA WOOD'!AI$77=0,0,'DELTA WOOD'!AI$77)</f>
        <v>0</v>
      </c>
      <c r="J58" s="564">
        <f>IF('DELTA WOOD'!AJ69=0,0,'DELTA WOOD'!AJ69)+IF('DELTA WOOD'!AJ$77=0,0,'DELTA WOOD'!AJ$77)</f>
        <v>0</v>
      </c>
      <c r="K58" s="564">
        <f>IF('DELTA WOOD'!AK69=0,0,'DELTA WOOD'!AK69)+IF('DELTA WOOD'!AK$77=0,0,'DELTA WOOD'!AK$77)</f>
        <v>0</v>
      </c>
      <c r="L58" s="564">
        <f>IF('DELTA WOOD'!AL69=0,0,'DELTA WOOD'!AL69)+IF('DELTA WOOD'!AL$77=0,0,'DELTA WOOD'!AL$77)</f>
        <v>0</v>
      </c>
      <c r="M58" s="564">
        <f>IF('DELTA WOOD'!AM69=0,0,'DELTA WOOD'!AM69)+IF('DELTA WOOD'!AM$77=0,0,'DELTA WOOD'!AM$77)</f>
        <v>0</v>
      </c>
      <c r="N58" s="564">
        <f>IF('DELTA WOOD'!AN69=0,0,'DELTA WOOD'!AN69)+IF('DELTA WOOD'!AN$77=0,0,'DELTA WOOD'!AN$77)</f>
        <v>0</v>
      </c>
      <c r="O58" s="564">
        <f>IF('DELTA WOOD'!AO69=0,0,'DELTA WOOD'!AO69)+IF('DELTA WOOD'!AO$77=0,0,'DELTA WOOD'!AO$77)</f>
        <v>0</v>
      </c>
      <c r="P58" s="565">
        <f t="shared" si="2"/>
        <v>0</v>
      </c>
      <c r="Q58" s="566">
        <f>P58*'DELTA WOOD'!X69</f>
        <v>0</v>
      </c>
      <c r="R58" s="566">
        <f>P58*'DELTA WOOD'!U69</f>
        <v>0</v>
      </c>
    </row>
    <row r="59" ht="15.75" customHeight="1">
      <c r="A59" s="562" t="str">
        <f>'DELTA WOOD'!D70</f>
        <v>D-902-W</v>
      </c>
      <c r="B59" s="563" t="str">
        <f>IF('DELTA WOOD'!E70=0,"",'DELTA WOOD'!E70)</f>
        <v/>
      </c>
      <c r="C59" s="564">
        <f>IF('DELTA WOOD'!AC70=0,0,'DELTA WOOD'!AC70)+IF('DELTA WOOD'!AC$77=0,0,'DELTA WOOD'!AC$77)</f>
        <v>0</v>
      </c>
      <c r="D59" s="564">
        <f>IF('DELTA WOOD'!AD70=0,0,'DELTA WOOD'!AD70)+IF('DELTA WOOD'!AD$77=0,0,'DELTA WOOD'!AD$77)</f>
        <v>0</v>
      </c>
      <c r="E59" s="564">
        <f>IF('DELTA WOOD'!AE70=0,0,'DELTA WOOD'!AE70)+IF('DELTA WOOD'!AE$77=0,0,'DELTA WOOD'!AE$77)</f>
        <v>0</v>
      </c>
      <c r="F59" s="564">
        <f>IF('DELTA WOOD'!AF70=0,0,'DELTA WOOD'!AF70)+IF('DELTA WOOD'!AF$77=0,0,'DELTA WOOD'!AF$77)</f>
        <v>0</v>
      </c>
      <c r="G59" s="564">
        <f>IF('DELTA WOOD'!AG70=0,0,'DELTA WOOD'!AG70)+IF('DELTA WOOD'!AG$77=0,0,'DELTA WOOD'!AG$77)</f>
        <v>0</v>
      </c>
      <c r="H59" s="564">
        <f>IF('DELTA WOOD'!AH70=0,0,'DELTA WOOD'!AH70)+IF('DELTA WOOD'!AH$77=0,0,'DELTA WOOD'!AH$77)</f>
        <v>0</v>
      </c>
      <c r="I59" s="564">
        <f>IF('DELTA WOOD'!AI70=0,0,'DELTA WOOD'!AI70)+IF('DELTA WOOD'!AI$77=0,0,'DELTA WOOD'!AI$77)</f>
        <v>0</v>
      </c>
      <c r="J59" s="564">
        <f>IF('DELTA WOOD'!AJ70=0,0,'DELTA WOOD'!AJ70)+IF('DELTA WOOD'!AJ$77=0,0,'DELTA WOOD'!AJ$77)</f>
        <v>0</v>
      </c>
      <c r="K59" s="564">
        <f>IF('DELTA WOOD'!AK70=0,0,'DELTA WOOD'!AK70)+IF('DELTA WOOD'!AK$77=0,0,'DELTA WOOD'!AK$77)</f>
        <v>0</v>
      </c>
      <c r="L59" s="564">
        <f>IF('DELTA WOOD'!AL70=0,0,'DELTA WOOD'!AL70)+IF('DELTA WOOD'!AL$77=0,0,'DELTA WOOD'!AL$77)</f>
        <v>0</v>
      </c>
      <c r="M59" s="564">
        <f>IF('DELTA WOOD'!AM70=0,0,'DELTA WOOD'!AM70)+IF('DELTA WOOD'!AM$77=0,0,'DELTA WOOD'!AM$77)</f>
        <v>0</v>
      </c>
      <c r="N59" s="564">
        <f>IF('DELTA WOOD'!AN70=0,0,'DELTA WOOD'!AN70)+IF('DELTA WOOD'!AN$77=0,0,'DELTA WOOD'!AN$77)</f>
        <v>0</v>
      </c>
      <c r="O59" s="564">
        <f>IF('DELTA WOOD'!AO70=0,0,'DELTA WOOD'!AO70)+IF('DELTA WOOD'!AO$77=0,0,'DELTA WOOD'!AO$77)</f>
        <v>0</v>
      </c>
      <c r="P59" s="565">
        <f t="shared" si="2"/>
        <v>0</v>
      </c>
      <c r="Q59" s="566">
        <f>P59*'DELTA WOOD'!X70</f>
        <v>0</v>
      </c>
      <c r="R59" s="566">
        <f>P59*'DELTA WOOD'!U70</f>
        <v>0</v>
      </c>
    </row>
    <row r="60" ht="15.75" customHeight="1">
      <c r="A60" s="562" t="str">
        <f>'DELTA WOOD'!D71</f>
        <v>D-903-W</v>
      </c>
      <c r="B60" s="563" t="str">
        <f>IF('DELTA WOOD'!E71=0,"",'DELTA WOOD'!E71)</f>
        <v/>
      </c>
      <c r="C60" s="564">
        <f>IF('DELTA WOOD'!AC71=0,0,'DELTA WOOD'!AC71)+IF('DELTA WOOD'!AC$77=0,0,'DELTA WOOD'!AC$77)</f>
        <v>0</v>
      </c>
      <c r="D60" s="564">
        <f>IF('DELTA WOOD'!AD71=0,0,'DELTA WOOD'!AD71)+IF('DELTA WOOD'!AD$77=0,0,'DELTA WOOD'!AD$77)</f>
        <v>0</v>
      </c>
      <c r="E60" s="564">
        <f>IF('DELTA WOOD'!AE71=0,0,'DELTA WOOD'!AE71)+IF('DELTA WOOD'!AE$77=0,0,'DELTA WOOD'!AE$77)</f>
        <v>0</v>
      </c>
      <c r="F60" s="564">
        <f>IF('DELTA WOOD'!AF71=0,0,'DELTA WOOD'!AF71)+IF('DELTA WOOD'!AF$77=0,0,'DELTA WOOD'!AF$77)</f>
        <v>0</v>
      </c>
      <c r="G60" s="564">
        <f>IF('DELTA WOOD'!AG71=0,0,'DELTA WOOD'!AG71)+IF('DELTA WOOD'!AG$77=0,0,'DELTA WOOD'!AG$77)</f>
        <v>0</v>
      </c>
      <c r="H60" s="564">
        <f>IF('DELTA WOOD'!AH71=0,0,'DELTA WOOD'!AH71)+IF('DELTA WOOD'!AH$77=0,0,'DELTA WOOD'!AH$77)</f>
        <v>0</v>
      </c>
      <c r="I60" s="564">
        <f>IF('DELTA WOOD'!AI71=0,0,'DELTA WOOD'!AI71)+IF('DELTA WOOD'!AI$77=0,0,'DELTA WOOD'!AI$77)</f>
        <v>0</v>
      </c>
      <c r="J60" s="564">
        <f>IF('DELTA WOOD'!AJ71=0,0,'DELTA WOOD'!AJ71)+IF('DELTA WOOD'!AJ$77=0,0,'DELTA WOOD'!AJ$77)</f>
        <v>0</v>
      </c>
      <c r="K60" s="564">
        <f>IF('DELTA WOOD'!AK71=0,0,'DELTA WOOD'!AK71)+IF('DELTA WOOD'!AK$77=0,0,'DELTA WOOD'!AK$77)</f>
        <v>0</v>
      </c>
      <c r="L60" s="564">
        <f>IF('DELTA WOOD'!AL71=0,0,'DELTA WOOD'!AL71)+IF('DELTA WOOD'!AL$77=0,0,'DELTA WOOD'!AL$77)</f>
        <v>0</v>
      </c>
      <c r="M60" s="564">
        <f>IF('DELTA WOOD'!AM71=0,0,'DELTA WOOD'!AM71)+IF('DELTA WOOD'!AM$77=0,0,'DELTA WOOD'!AM$77)</f>
        <v>0</v>
      </c>
      <c r="N60" s="564">
        <f>IF('DELTA WOOD'!AN71=0,0,'DELTA WOOD'!AN71)+IF('DELTA WOOD'!AN$77=0,0,'DELTA WOOD'!AN$77)</f>
        <v>0</v>
      </c>
      <c r="O60" s="564">
        <f>IF('DELTA WOOD'!AO71=0,0,'DELTA WOOD'!AO71)+IF('DELTA WOOD'!AO$77=0,0,'DELTA WOOD'!AO$77)</f>
        <v>0</v>
      </c>
      <c r="P60" s="565">
        <f t="shared" si="2"/>
        <v>0</v>
      </c>
      <c r="Q60" s="566">
        <f>P60*'DELTA WOOD'!X71</f>
        <v>0</v>
      </c>
      <c r="R60" s="566">
        <f>P60*'DELTA WOOD'!U71</f>
        <v>0</v>
      </c>
    </row>
    <row r="61" ht="15.75" customHeight="1">
      <c r="A61" s="562" t="str">
        <f>'DELTA WOOD'!D72</f>
        <v>D-904-W</v>
      </c>
      <c r="B61" s="563" t="str">
        <f>IF('DELTA WOOD'!E72=0,"",'DELTA WOOD'!E72)</f>
        <v/>
      </c>
      <c r="C61" s="564">
        <f>IF('DELTA WOOD'!AC72=0,0,'DELTA WOOD'!AC72)+IF('DELTA WOOD'!AC$77=0,0,'DELTA WOOD'!AC$77)</f>
        <v>0</v>
      </c>
      <c r="D61" s="564">
        <f>IF('DELTA WOOD'!AD72=0,0,'DELTA WOOD'!AD72)+IF('DELTA WOOD'!AD$77=0,0,'DELTA WOOD'!AD$77)</f>
        <v>0</v>
      </c>
      <c r="E61" s="564">
        <f>IF('DELTA WOOD'!AE72=0,0,'DELTA WOOD'!AE72)+IF('DELTA WOOD'!AE$77=0,0,'DELTA WOOD'!AE$77)</f>
        <v>0</v>
      </c>
      <c r="F61" s="564">
        <f>IF('DELTA WOOD'!AF72=0,0,'DELTA WOOD'!AF72)+IF('DELTA WOOD'!AF$77=0,0,'DELTA WOOD'!AF$77)</f>
        <v>0</v>
      </c>
      <c r="G61" s="564">
        <f>IF('DELTA WOOD'!AG72=0,0,'DELTA WOOD'!AG72)+IF('DELTA WOOD'!AG$77=0,0,'DELTA WOOD'!AG$77)</f>
        <v>0</v>
      </c>
      <c r="H61" s="564">
        <f>IF('DELTA WOOD'!AH72=0,0,'DELTA WOOD'!AH72)+IF('DELTA WOOD'!AH$77=0,0,'DELTA WOOD'!AH$77)</f>
        <v>0</v>
      </c>
      <c r="I61" s="564">
        <f>IF('DELTA WOOD'!AI72=0,0,'DELTA WOOD'!AI72)+IF('DELTA WOOD'!AI$77=0,0,'DELTA WOOD'!AI$77)</f>
        <v>0</v>
      </c>
      <c r="J61" s="564">
        <f>IF('DELTA WOOD'!AJ72=0,0,'DELTA WOOD'!AJ72)+IF('DELTA WOOD'!AJ$77=0,0,'DELTA WOOD'!AJ$77)</f>
        <v>0</v>
      </c>
      <c r="K61" s="564">
        <f>IF('DELTA WOOD'!AK72=0,0,'DELTA WOOD'!AK72)+IF('DELTA WOOD'!AK$77=0,0,'DELTA WOOD'!AK$77)</f>
        <v>0</v>
      </c>
      <c r="L61" s="564">
        <f>IF('DELTA WOOD'!AL72=0,0,'DELTA WOOD'!AL72)+IF('DELTA WOOD'!AL$77=0,0,'DELTA WOOD'!AL$77)</f>
        <v>0</v>
      </c>
      <c r="M61" s="564">
        <f>IF('DELTA WOOD'!AM72=0,0,'DELTA WOOD'!AM72)+IF('DELTA WOOD'!AM$77=0,0,'DELTA WOOD'!AM$77)</f>
        <v>0</v>
      </c>
      <c r="N61" s="564">
        <f>IF('DELTA WOOD'!AN72=0,0,'DELTA WOOD'!AN72)+IF('DELTA WOOD'!AN$77=0,0,'DELTA WOOD'!AN$77)</f>
        <v>0</v>
      </c>
      <c r="O61" s="564">
        <f>IF('DELTA WOOD'!AO72=0,0,'DELTA WOOD'!AO72)+IF('DELTA WOOD'!AO$77=0,0,'DELTA WOOD'!AO$77)</f>
        <v>0</v>
      </c>
      <c r="P61" s="565">
        <f t="shared" si="2"/>
        <v>0</v>
      </c>
      <c r="Q61" s="566">
        <f>P61*'DELTA WOOD'!X72</f>
        <v>0</v>
      </c>
      <c r="R61" s="566">
        <f>P61*'DELTA WOOD'!U72</f>
        <v>0</v>
      </c>
    </row>
    <row r="62" ht="15.75" customHeight="1">
      <c r="A62" s="562" t="str">
        <f>'DELTA WOOD'!D73</f>
        <v>D-905-W</v>
      </c>
      <c r="B62" s="563" t="str">
        <f>IF('DELTA WOOD'!E73=0,"",'DELTA WOOD'!E73)</f>
        <v/>
      </c>
      <c r="C62" s="564">
        <f>IF('DELTA WOOD'!AC73=0,0,'DELTA WOOD'!AC73)+IF('DELTA WOOD'!AC$77=0,0,'DELTA WOOD'!AC$77)</f>
        <v>0</v>
      </c>
      <c r="D62" s="564">
        <f>IF('DELTA WOOD'!AD73=0,0,'DELTA WOOD'!AD73)+IF('DELTA WOOD'!AD$77=0,0,'DELTA WOOD'!AD$77)</f>
        <v>0</v>
      </c>
      <c r="E62" s="564">
        <f>IF('DELTA WOOD'!AE73=0,0,'DELTA WOOD'!AE73)+IF('DELTA WOOD'!AE$77=0,0,'DELTA WOOD'!AE$77)</f>
        <v>0</v>
      </c>
      <c r="F62" s="564">
        <f>IF('DELTA WOOD'!AF73=0,0,'DELTA WOOD'!AF73)+IF('DELTA WOOD'!AF$77=0,0,'DELTA WOOD'!AF$77)</f>
        <v>0</v>
      </c>
      <c r="G62" s="564">
        <f>IF('DELTA WOOD'!AG73=0,0,'DELTA WOOD'!AG73)+IF('DELTA WOOD'!AG$77=0,0,'DELTA WOOD'!AG$77)</f>
        <v>0</v>
      </c>
      <c r="H62" s="564">
        <f>IF('DELTA WOOD'!AH73=0,0,'DELTA WOOD'!AH73)+IF('DELTA WOOD'!AH$77=0,0,'DELTA WOOD'!AH$77)</f>
        <v>0</v>
      </c>
      <c r="I62" s="564">
        <f>IF('DELTA WOOD'!AI73=0,0,'DELTA WOOD'!AI73)+IF('DELTA WOOD'!AI$77=0,0,'DELTA WOOD'!AI$77)</f>
        <v>0</v>
      </c>
      <c r="J62" s="564">
        <f>IF('DELTA WOOD'!AJ73=0,0,'DELTA WOOD'!AJ73)+IF('DELTA WOOD'!AJ$77=0,0,'DELTA WOOD'!AJ$77)</f>
        <v>0</v>
      </c>
      <c r="K62" s="564">
        <f>IF('DELTA WOOD'!AK73=0,0,'DELTA WOOD'!AK73)+IF('DELTA WOOD'!AK$77=0,0,'DELTA WOOD'!AK$77)</f>
        <v>0</v>
      </c>
      <c r="L62" s="564">
        <f>IF('DELTA WOOD'!AL73=0,0,'DELTA WOOD'!AL73)+IF('DELTA WOOD'!AL$77=0,0,'DELTA WOOD'!AL$77)</f>
        <v>0</v>
      </c>
      <c r="M62" s="564">
        <f>IF('DELTA WOOD'!AM73=0,0,'DELTA WOOD'!AM73)+IF('DELTA WOOD'!AM$77=0,0,'DELTA WOOD'!AM$77)</f>
        <v>0</v>
      </c>
      <c r="N62" s="564">
        <f>IF('DELTA WOOD'!AN73=0,0,'DELTA WOOD'!AN73)+IF('DELTA WOOD'!AN$77=0,0,'DELTA WOOD'!AN$77)</f>
        <v>0</v>
      </c>
      <c r="O62" s="564">
        <f>IF('DELTA WOOD'!AO73=0,0,'DELTA WOOD'!AO73)+IF('DELTA WOOD'!AO$77=0,0,'DELTA WOOD'!AO$77)</f>
        <v>0</v>
      </c>
      <c r="P62" s="565">
        <f t="shared" si="2"/>
        <v>0</v>
      </c>
      <c r="Q62" s="566">
        <f>P62*'DELTA WOOD'!X73</f>
        <v>0</v>
      </c>
      <c r="R62" s="566">
        <f>P62*'DELTA WOOD'!U73</f>
        <v>0</v>
      </c>
    </row>
    <row r="63" ht="15.75" customHeight="1">
      <c r="A63" s="562" t="str">
        <f>'DELTA WOOD'!D74</f>
        <v>D-906-W</v>
      </c>
      <c r="B63" s="563" t="str">
        <f>IF('DELTA WOOD'!E74=0,"",'DELTA WOOD'!E74)</f>
        <v/>
      </c>
      <c r="C63" s="564">
        <f>IF('DELTA WOOD'!AC74=0,0,'DELTA WOOD'!AC74)+IF('DELTA WOOD'!AC$77=0,0,'DELTA WOOD'!AC$77)</f>
        <v>0</v>
      </c>
      <c r="D63" s="564">
        <f>IF('DELTA WOOD'!AD74=0,0,'DELTA WOOD'!AD74)+IF('DELTA WOOD'!AD$77=0,0,'DELTA WOOD'!AD$77)</f>
        <v>0</v>
      </c>
      <c r="E63" s="564">
        <f>IF('DELTA WOOD'!AE74=0,0,'DELTA WOOD'!AE74)+IF('DELTA WOOD'!AE$77=0,0,'DELTA WOOD'!AE$77)</f>
        <v>0</v>
      </c>
      <c r="F63" s="564">
        <f>IF('DELTA WOOD'!AF74=0,0,'DELTA WOOD'!AF74)+IF('DELTA WOOD'!AF$77=0,0,'DELTA WOOD'!AF$77)</f>
        <v>0</v>
      </c>
      <c r="G63" s="564">
        <f>IF('DELTA WOOD'!AG74=0,0,'DELTA WOOD'!AG74)+IF('DELTA WOOD'!AG$77=0,0,'DELTA WOOD'!AG$77)</f>
        <v>0</v>
      </c>
      <c r="H63" s="564">
        <f>IF('DELTA WOOD'!AH74=0,0,'DELTA WOOD'!AH74)+IF('DELTA WOOD'!AH$77=0,0,'DELTA WOOD'!AH$77)</f>
        <v>0</v>
      </c>
      <c r="I63" s="564">
        <f>IF('DELTA WOOD'!AI74=0,0,'DELTA WOOD'!AI74)+IF('DELTA WOOD'!AI$77=0,0,'DELTA WOOD'!AI$77)</f>
        <v>0</v>
      </c>
      <c r="J63" s="564">
        <f>IF('DELTA WOOD'!AJ74=0,0,'DELTA WOOD'!AJ74)+IF('DELTA WOOD'!AJ$77=0,0,'DELTA WOOD'!AJ$77)</f>
        <v>0</v>
      </c>
      <c r="K63" s="564">
        <f>IF('DELTA WOOD'!AK74=0,0,'DELTA WOOD'!AK74)+IF('DELTA WOOD'!AK$77=0,0,'DELTA WOOD'!AK$77)</f>
        <v>0</v>
      </c>
      <c r="L63" s="564">
        <f>IF('DELTA WOOD'!AL74=0,0,'DELTA WOOD'!AL74)+IF('DELTA WOOD'!AL$77=0,0,'DELTA WOOD'!AL$77)</f>
        <v>0</v>
      </c>
      <c r="M63" s="564">
        <f>IF('DELTA WOOD'!AM74=0,0,'DELTA WOOD'!AM74)+IF('DELTA WOOD'!AM$77=0,0,'DELTA WOOD'!AM$77)</f>
        <v>0</v>
      </c>
      <c r="N63" s="564">
        <f>IF('DELTA WOOD'!AN74=0,0,'DELTA WOOD'!AN74)+IF('DELTA WOOD'!AN$77=0,0,'DELTA WOOD'!AN$77)</f>
        <v>0</v>
      </c>
      <c r="O63" s="564">
        <f>IF('DELTA WOOD'!AO74=0,0,'DELTA WOOD'!AO74)+IF('DELTA WOOD'!AO$77=0,0,'DELTA WOOD'!AO$77)</f>
        <v>0</v>
      </c>
      <c r="P63" s="565">
        <f t="shared" si="2"/>
        <v>0</v>
      </c>
      <c r="Q63" s="566">
        <f>P63*'DELTA WOOD'!X74</f>
        <v>0</v>
      </c>
      <c r="R63" s="566">
        <f>P63*'DELTA WOOD'!U74</f>
        <v>0</v>
      </c>
    </row>
    <row r="64" ht="15.75" customHeight="1">
      <c r="A64" s="562" t="str">
        <f>'DELTA WOOD'!D75</f>
        <v>D-907-W</v>
      </c>
      <c r="B64" s="563" t="str">
        <f>IF('DELTA WOOD'!E75=0,"",'DELTA WOOD'!E75)</f>
        <v/>
      </c>
      <c r="C64" s="564">
        <f>IF('DELTA WOOD'!AC75=0,0,'DELTA WOOD'!AC75)+IF('DELTA WOOD'!AC$77=0,0,'DELTA WOOD'!AC$77)</f>
        <v>0</v>
      </c>
      <c r="D64" s="564">
        <f>IF('DELTA WOOD'!AD75=0,0,'DELTA WOOD'!AD75)+IF('DELTA WOOD'!AD$77=0,0,'DELTA WOOD'!AD$77)</f>
        <v>0</v>
      </c>
      <c r="E64" s="564">
        <f>IF('DELTA WOOD'!AE75=0,0,'DELTA WOOD'!AE75)+IF('DELTA WOOD'!AE$77=0,0,'DELTA WOOD'!AE$77)</f>
        <v>0</v>
      </c>
      <c r="F64" s="564">
        <f>IF('DELTA WOOD'!AF75=0,0,'DELTA WOOD'!AF75)+IF('DELTA WOOD'!AF$77=0,0,'DELTA WOOD'!AF$77)</f>
        <v>0</v>
      </c>
      <c r="G64" s="564">
        <f>IF('DELTA WOOD'!AG75=0,0,'DELTA WOOD'!AG75)+IF('DELTA WOOD'!AG$77=0,0,'DELTA WOOD'!AG$77)</f>
        <v>0</v>
      </c>
      <c r="H64" s="564">
        <f>IF('DELTA WOOD'!AH75=0,0,'DELTA WOOD'!AH75)+IF('DELTA WOOD'!AH$77=0,0,'DELTA WOOD'!AH$77)</f>
        <v>0</v>
      </c>
      <c r="I64" s="564">
        <f>IF('DELTA WOOD'!AI75=0,0,'DELTA WOOD'!AI75)+IF('DELTA WOOD'!AI$77=0,0,'DELTA WOOD'!AI$77)</f>
        <v>0</v>
      </c>
      <c r="J64" s="564">
        <f>IF('DELTA WOOD'!AJ75=0,0,'DELTA WOOD'!AJ75)+IF('DELTA WOOD'!AJ$77=0,0,'DELTA WOOD'!AJ$77)</f>
        <v>0</v>
      </c>
      <c r="K64" s="564">
        <f>IF('DELTA WOOD'!AK75=0,0,'DELTA WOOD'!AK75)+IF('DELTA WOOD'!AK$77=0,0,'DELTA WOOD'!AK$77)</f>
        <v>0</v>
      </c>
      <c r="L64" s="564">
        <f>IF('DELTA WOOD'!AL75=0,0,'DELTA WOOD'!AL75)+IF('DELTA WOOD'!AL$77=0,0,'DELTA WOOD'!AL$77)</f>
        <v>0</v>
      </c>
      <c r="M64" s="564">
        <f>IF('DELTA WOOD'!AM75=0,0,'DELTA WOOD'!AM75)+IF('DELTA WOOD'!AM$77=0,0,'DELTA WOOD'!AM$77)</f>
        <v>0</v>
      </c>
      <c r="N64" s="564">
        <f>IF('DELTA WOOD'!AN75=0,0,'DELTA WOOD'!AN75)+IF('DELTA WOOD'!AN$77=0,0,'DELTA WOOD'!AN$77)</f>
        <v>0</v>
      </c>
      <c r="O64" s="564">
        <f>IF('DELTA WOOD'!AO75=0,0,'DELTA WOOD'!AO75)+IF('DELTA WOOD'!AO$77=0,0,'DELTA WOOD'!AO$77)</f>
        <v>0</v>
      </c>
      <c r="P64" s="565">
        <f t="shared" si="2"/>
        <v>0</v>
      </c>
      <c r="Q64" s="566">
        <f>P64*'DELTA WOOD'!X75</f>
        <v>0</v>
      </c>
      <c r="R64" s="566">
        <f>P64*'DELTA WOOD'!U75</f>
        <v>0</v>
      </c>
    </row>
    <row r="65" ht="15.75" customHeight="1">
      <c r="A65" s="562" t="str">
        <f>'DELTA WOOD'!D76</f>
        <v>D-908-W</v>
      </c>
      <c r="B65" s="563" t="str">
        <f>IF('DELTA WOOD'!E76=0,"",'DELTA WOOD'!E76)</f>
        <v/>
      </c>
      <c r="C65" s="564">
        <f>IF('DELTA WOOD'!AC76=0,0,'DELTA WOOD'!AC76)+IF('DELTA WOOD'!AC$77=0,0,'DELTA WOOD'!AC$77)</f>
        <v>0</v>
      </c>
      <c r="D65" s="564">
        <f>IF('DELTA WOOD'!AD76=0,0,'DELTA WOOD'!AD76)+IF('DELTA WOOD'!AD$77=0,0,'DELTA WOOD'!AD$77)</f>
        <v>0</v>
      </c>
      <c r="E65" s="564">
        <f>IF('DELTA WOOD'!AE76=0,0,'DELTA WOOD'!AE76)+IF('DELTA WOOD'!AE$77=0,0,'DELTA WOOD'!AE$77)</f>
        <v>0</v>
      </c>
      <c r="F65" s="564">
        <f>IF('DELTA WOOD'!AF76=0,0,'DELTA WOOD'!AF76)+IF('DELTA WOOD'!AF$77=0,0,'DELTA WOOD'!AF$77)</f>
        <v>0</v>
      </c>
      <c r="G65" s="564">
        <f>IF('DELTA WOOD'!AG76=0,0,'DELTA WOOD'!AG76)+IF('DELTA WOOD'!AG$77=0,0,'DELTA WOOD'!AG$77)</f>
        <v>0</v>
      </c>
      <c r="H65" s="564">
        <f>IF('DELTA WOOD'!AH76=0,0,'DELTA WOOD'!AH76)+IF('DELTA WOOD'!AH$77=0,0,'DELTA WOOD'!AH$77)</f>
        <v>0</v>
      </c>
      <c r="I65" s="564">
        <f>IF('DELTA WOOD'!AI76=0,0,'DELTA WOOD'!AI76)+IF('DELTA WOOD'!AI$77=0,0,'DELTA WOOD'!AI$77)</f>
        <v>0</v>
      </c>
      <c r="J65" s="564">
        <f>IF('DELTA WOOD'!AJ76=0,0,'DELTA WOOD'!AJ76)+IF('DELTA WOOD'!AJ$77=0,0,'DELTA WOOD'!AJ$77)</f>
        <v>0</v>
      </c>
      <c r="K65" s="564">
        <f>IF('DELTA WOOD'!AK76=0,0,'DELTA WOOD'!AK76)+IF('DELTA WOOD'!AK$77=0,0,'DELTA WOOD'!AK$77)</f>
        <v>0</v>
      </c>
      <c r="L65" s="564">
        <f>IF('DELTA WOOD'!AL76=0,0,'DELTA WOOD'!AL76)+IF('DELTA WOOD'!AL$77=0,0,'DELTA WOOD'!AL$77)</f>
        <v>0</v>
      </c>
      <c r="M65" s="564">
        <f>IF('DELTA WOOD'!AM76=0,0,'DELTA WOOD'!AM76)+IF('DELTA WOOD'!AM$77=0,0,'DELTA WOOD'!AM$77)</f>
        <v>0</v>
      </c>
      <c r="N65" s="564">
        <f>IF('DELTA WOOD'!AN76=0,0,'DELTA WOOD'!AN76)+IF('DELTA WOOD'!AN$77=0,0,'DELTA WOOD'!AN$77)</f>
        <v>0</v>
      </c>
      <c r="O65" s="564">
        <f>IF('DELTA WOOD'!AO76=0,0,'DELTA WOOD'!AO76)+IF('DELTA WOOD'!AO$77=0,0,'DELTA WOOD'!AO$77)</f>
        <v>0</v>
      </c>
      <c r="P65" s="565">
        <f t="shared" si="2"/>
        <v>0</v>
      </c>
      <c r="Q65" s="566">
        <f>P65*'DELTA WOOD'!X76</f>
        <v>0</v>
      </c>
      <c r="R65" s="566">
        <f>P65*'DELTA WOOD'!U76</f>
        <v>0</v>
      </c>
    </row>
    <row r="66" ht="15.75" customHeight="1">
      <c r="A66" s="562"/>
      <c r="B66" s="563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5">
        <f t="shared" si="2"/>
        <v>0</v>
      </c>
      <c r="Q66" s="566">
        <f>P66*'DELTA WOOD'!X71</f>
        <v>0</v>
      </c>
      <c r="R66" s="566">
        <f>P66*'DELTA WOOD'!U71</f>
        <v>0</v>
      </c>
    </row>
    <row r="67" ht="15.75" customHeight="1">
      <c r="A67" s="562" t="str">
        <f>'DELTA WOOD'!#REF!</f>
        <v>#ERROR!</v>
      </c>
      <c r="B67" s="563" t="str">
        <f>IF('DELTA WOOD'!#REF!=0,"",'DELTA WOOD'!#REF!)</f>
        <v>#ERROR!</v>
      </c>
      <c r="C67" s="564" t="str">
        <f>IF('DELTA WOOD'!#REF!=0,0,'DELTA WOOD'!#REF!)+IF('DELTA WOOD'!#REF!=0,0,'DELTA WOOD'!#REF!)</f>
        <v>#ERROR!</v>
      </c>
      <c r="D67" s="564" t="str">
        <f>IF('DELTA WOOD'!#REF!=0,0,'DELTA WOOD'!#REF!)+IF('DELTA WOOD'!#REF!=0,0,'DELTA WOOD'!#REF!)</f>
        <v>#ERROR!</v>
      </c>
      <c r="E67" s="564" t="str">
        <f>IF('DELTA WOOD'!#REF!=0,0,'DELTA WOOD'!#REF!)+IF('DELTA WOOD'!#REF!=0,0,'DELTA WOOD'!#REF!)</f>
        <v>#ERROR!</v>
      </c>
      <c r="F67" s="564" t="str">
        <f>IF('DELTA WOOD'!#REF!=0,0,'DELTA WOOD'!#REF!)+IF('DELTA WOOD'!#REF!=0,0,'DELTA WOOD'!#REF!)</f>
        <v>#ERROR!</v>
      </c>
      <c r="G67" s="564" t="str">
        <f>IF('DELTA WOOD'!#REF!=0,0,'DELTA WOOD'!#REF!)+IF('DELTA WOOD'!#REF!=0,0,'DELTA WOOD'!#REF!)</f>
        <v>#ERROR!</v>
      </c>
      <c r="H67" s="564" t="str">
        <f>IF('DELTA WOOD'!#REF!=0,0,'DELTA WOOD'!#REF!)+IF('DELTA WOOD'!#REF!=0,0,'DELTA WOOD'!#REF!)</f>
        <v>#ERROR!</v>
      </c>
      <c r="I67" s="564" t="str">
        <f>IF('DELTA WOOD'!#REF!=0,0,'DELTA WOOD'!#REF!)+IF('DELTA WOOD'!#REF!=0,0,'DELTA WOOD'!#REF!)</f>
        <v>#ERROR!</v>
      </c>
      <c r="J67" s="564" t="str">
        <f>IF('DELTA WOOD'!#REF!=0,0,'DELTA WOOD'!#REF!)+IF('DELTA WOOD'!#REF!=0,0,'DELTA WOOD'!#REF!)</f>
        <v>#ERROR!</v>
      </c>
      <c r="K67" s="564" t="str">
        <f>IF('DELTA WOOD'!#REF!=0,0,'DELTA WOOD'!#REF!)+IF('DELTA WOOD'!#REF!=0,0,'DELTA WOOD'!#REF!)</f>
        <v>#ERROR!</v>
      </c>
      <c r="L67" s="564" t="str">
        <f>IF('DELTA WOOD'!#REF!=0,0,'DELTA WOOD'!#REF!)+IF('DELTA WOOD'!#REF!=0,0,'DELTA WOOD'!#REF!)</f>
        <v>#ERROR!</v>
      </c>
      <c r="M67" s="564" t="str">
        <f>IF('DELTA WOOD'!#REF!=0,0,'DELTA WOOD'!#REF!)+IF('DELTA WOOD'!#REF!=0,0,'DELTA WOOD'!#REF!)</f>
        <v>#ERROR!</v>
      </c>
      <c r="N67" s="564" t="str">
        <f>IF('DELTA WOOD'!#REF!=0,0,'DELTA WOOD'!#REF!)+IF('DELTA WOOD'!#REF!=0,0,'DELTA WOOD'!#REF!)</f>
        <v>#ERROR!</v>
      </c>
      <c r="O67" s="564" t="str">
        <f>IF('DELTA WOOD'!#REF!=0,0,'DELTA WOOD'!#REF!)+IF('DELTA WOOD'!#REF!=0,0,'DELTA WOOD'!#REF!)</f>
        <v>#ERROR!</v>
      </c>
      <c r="P67" s="565" t="str">
        <f t="shared" si="2"/>
        <v>#ERROR!</v>
      </c>
      <c r="Q67" s="566" t="str">
        <f>P67*'DELTA WOOD'!#REF!</f>
        <v>#ERROR!</v>
      </c>
      <c r="R67" s="566" t="str">
        <f>P67*'DELTA WOOD'!#REF!</f>
        <v>#ERROR!</v>
      </c>
    </row>
    <row r="68" ht="15.75" customHeight="1">
      <c r="A68" s="562" t="str">
        <f>'DELTA WOOD'!#REF!</f>
        <v>#ERROR!</v>
      </c>
      <c r="B68" s="563" t="str">
        <f>IF('DELTA WOOD'!#REF!=0,"",'DELTA WOOD'!#REF!)</f>
        <v>#ERROR!</v>
      </c>
      <c r="C68" s="564" t="str">
        <f>IF('DELTA WOOD'!#REF!=0,0,'DELTA WOOD'!#REF!)+IF('DELTA WOOD'!#REF!=0,0,'DELTA WOOD'!#REF!)</f>
        <v>#ERROR!</v>
      </c>
      <c r="D68" s="564" t="str">
        <f>IF('DELTA WOOD'!#REF!=0,0,'DELTA WOOD'!#REF!)+IF('DELTA WOOD'!#REF!=0,0,'DELTA WOOD'!#REF!)</f>
        <v>#ERROR!</v>
      </c>
      <c r="E68" s="564" t="str">
        <f>IF('DELTA WOOD'!#REF!=0,0,'DELTA WOOD'!#REF!)+IF('DELTA WOOD'!#REF!=0,0,'DELTA WOOD'!#REF!)</f>
        <v>#ERROR!</v>
      </c>
      <c r="F68" s="564" t="str">
        <f>IF('DELTA WOOD'!#REF!=0,0,'DELTA WOOD'!#REF!)+IF('DELTA WOOD'!#REF!=0,0,'DELTA WOOD'!#REF!)</f>
        <v>#ERROR!</v>
      </c>
      <c r="G68" s="564" t="str">
        <f>IF('DELTA WOOD'!#REF!=0,0,'DELTA WOOD'!#REF!)+IF('DELTA WOOD'!#REF!=0,0,'DELTA WOOD'!#REF!)</f>
        <v>#ERROR!</v>
      </c>
      <c r="H68" s="564" t="str">
        <f>IF('DELTA WOOD'!#REF!=0,0,'DELTA WOOD'!#REF!)+IF('DELTA WOOD'!#REF!=0,0,'DELTA WOOD'!#REF!)</f>
        <v>#ERROR!</v>
      </c>
      <c r="I68" s="564" t="str">
        <f>IF('DELTA WOOD'!#REF!=0,0,'DELTA WOOD'!#REF!)+IF('DELTA WOOD'!#REF!=0,0,'DELTA WOOD'!#REF!)</f>
        <v>#ERROR!</v>
      </c>
      <c r="J68" s="564" t="str">
        <f>IF('DELTA WOOD'!#REF!=0,0,'DELTA WOOD'!#REF!)+IF('DELTA WOOD'!#REF!=0,0,'DELTA WOOD'!#REF!)</f>
        <v>#ERROR!</v>
      </c>
      <c r="K68" s="564" t="str">
        <f>IF('DELTA WOOD'!#REF!=0,0,'DELTA WOOD'!#REF!)+IF('DELTA WOOD'!#REF!=0,0,'DELTA WOOD'!#REF!)</f>
        <v>#ERROR!</v>
      </c>
      <c r="L68" s="564" t="str">
        <f>IF('DELTA WOOD'!#REF!=0,0,'DELTA WOOD'!#REF!)+IF('DELTA WOOD'!#REF!=0,0,'DELTA WOOD'!#REF!)</f>
        <v>#ERROR!</v>
      </c>
      <c r="M68" s="564" t="str">
        <f>IF('DELTA WOOD'!#REF!=0,0,'DELTA WOOD'!#REF!)+IF('DELTA WOOD'!#REF!=0,0,'DELTA WOOD'!#REF!)</f>
        <v>#ERROR!</v>
      </c>
      <c r="N68" s="564" t="str">
        <f>IF('DELTA WOOD'!#REF!=0,0,'DELTA WOOD'!#REF!)+IF('DELTA WOOD'!#REF!=0,0,'DELTA WOOD'!#REF!)</f>
        <v>#ERROR!</v>
      </c>
      <c r="O68" s="564" t="str">
        <f>IF('DELTA WOOD'!#REF!=0,0,'DELTA WOOD'!#REF!)+IF('DELTA WOOD'!#REF!=0,0,'DELTA WOOD'!#REF!)</f>
        <v>#ERROR!</v>
      </c>
      <c r="P68" s="565" t="str">
        <f t="shared" si="2"/>
        <v>#ERROR!</v>
      </c>
      <c r="Q68" s="566" t="str">
        <f>P68*'DELTA WOOD'!#REF!</f>
        <v>#ERROR!</v>
      </c>
      <c r="R68" s="566" t="str">
        <f>P68*'DELTA WOOD'!#REF!</f>
        <v>#ERROR!</v>
      </c>
    </row>
    <row r="69" ht="15.75" customHeight="1">
      <c r="A69" s="562" t="str">
        <f>'DELTA WOOD'!#REF!</f>
        <v>#ERROR!</v>
      </c>
      <c r="B69" s="563" t="str">
        <f>IF('DELTA WOOD'!#REF!=0,"",'DELTA WOOD'!#REF!)</f>
        <v>#ERROR!</v>
      </c>
      <c r="C69" s="564" t="str">
        <f>IF('DELTA WOOD'!#REF!=0,0,'DELTA WOOD'!#REF!)+IF('DELTA WOOD'!#REF!=0,0,'DELTA WOOD'!#REF!)</f>
        <v>#ERROR!</v>
      </c>
      <c r="D69" s="564" t="str">
        <f>IF('DELTA WOOD'!#REF!=0,0,'DELTA WOOD'!#REF!)+IF('DELTA WOOD'!#REF!=0,0,'DELTA WOOD'!#REF!)</f>
        <v>#ERROR!</v>
      </c>
      <c r="E69" s="564" t="str">
        <f>IF('DELTA WOOD'!#REF!=0,0,'DELTA WOOD'!#REF!)+IF('DELTA WOOD'!#REF!=0,0,'DELTA WOOD'!#REF!)</f>
        <v>#ERROR!</v>
      </c>
      <c r="F69" s="564" t="str">
        <f>IF('DELTA WOOD'!#REF!=0,0,'DELTA WOOD'!#REF!)+IF('DELTA WOOD'!#REF!=0,0,'DELTA WOOD'!#REF!)</f>
        <v>#ERROR!</v>
      </c>
      <c r="G69" s="564" t="str">
        <f>IF('DELTA WOOD'!#REF!=0,0,'DELTA WOOD'!#REF!)+IF('DELTA WOOD'!#REF!=0,0,'DELTA WOOD'!#REF!)</f>
        <v>#ERROR!</v>
      </c>
      <c r="H69" s="564" t="str">
        <f>IF('DELTA WOOD'!#REF!=0,0,'DELTA WOOD'!#REF!)+IF('DELTA WOOD'!#REF!=0,0,'DELTA WOOD'!#REF!)</f>
        <v>#ERROR!</v>
      </c>
      <c r="I69" s="564" t="str">
        <f>IF('DELTA WOOD'!#REF!=0,0,'DELTA WOOD'!#REF!)+IF('DELTA WOOD'!#REF!=0,0,'DELTA WOOD'!#REF!)</f>
        <v>#ERROR!</v>
      </c>
      <c r="J69" s="564" t="str">
        <f>IF('DELTA WOOD'!#REF!=0,0,'DELTA WOOD'!#REF!)+IF('DELTA WOOD'!#REF!=0,0,'DELTA WOOD'!#REF!)</f>
        <v>#ERROR!</v>
      </c>
      <c r="K69" s="564" t="str">
        <f>IF('DELTA WOOD'!#REF!=0,0,'DELTA WOOD'!#REF!)+IF('DELTA WOOD'!#REF!=0,0,'DELTA WOOD'!#REF!)</f>
        <v>#ERROR!</v>
      </c>
      <c r="L69" s="564" t="str">
        <f>IF('DELTA WOOD'!#REF!=0,0,'DELTA WOOD'!#REF!)+IF('DELTA WOOD'!#REF!=0,0,'DELTA WOOD'!#REF!)</f>
        <v>#ERROR!</v>
      </c>
      <c r="M69" s="564" t="str">
        <f>IF('DELTA WOOD'!#REF!=0,0,'DELTA WOOD'!#REF!)+IF('DELTA WOOD'!#REF!=0,0,'DELTA WOOD'!#REF!)</f>
        <v>#ERROR!</v>
      </c>
      <c r="N69" s="564" t="str">
        <f>IF('DELTA WOOD'!#REF!=0,0,'DELTA WOOD'!#REF!)+IF('DELTA WOOD'!#REF!=0,0,'DELTA WOOD'!#REF!)</f>
        <v>#ERROR!</v>
      </c>
      <c r="O69" s="564" t="str">
        <f>IF('DELTA WOOD'!#REF!=0,0,'DELTA WOOD'!#REF!)+IF('DELTA WOOD'!#REF!=0,0,'DELTA WOOD'!#REF!)</f>
        <v>#ERROR!</v>
      </c>
      <c r="P69" s="565" t="str">
        <f t="shared" si="2"/>
        <v>#ERROR!</v>
      </c>
      <c r="Q69" s="566" t="str">
        <f>P69*'DELTA WOOD'!#REF!</f>
        <v>#ERROR!</v>
      </c>
      <c r="R69" s="566" t="str">
        <f>P69*'DELTA WOOD'!#REF!</f>
        <v>#ERROR!</v>
      </c>
    </row>
    <row r="70" ht="15.75" customHeight="1">
      <c r="A70" s="562"/>
      <c r="B70" s="563"/>
      <c r="C70" s="564"/>
      <c r="D70" s="564"/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5">
        <f t="shared" si="2"/>
        <v>0</v>
      </c>
      <c r="Q70" s="566">
        <f>P70*'DELTA WOOD'!X75</f>
        <v>0</v>
      </c>
      <c r="R70" s="566">
        <f>P70*'DELTA WOOD'!U75</f>
        <v>0</v>
      </c>
    </row>
    <row r="71" ht="15.75" customHeight="1">
      <c r="A71" s="562" t="str">
        <f>'DELTA WOOD'!D79</f>
        <v>D-BL1-W</v>
      </c>
      <c r="B71" s="563" t="str">
        <f>IF('DELTA WOOD'!E79=0,"",'DELTA WOOD'!E79)</f>
        <v/>
      </c>
      <c r="C71" s="564">
        <f>IF('DELTA WOOD'!AC79=0,0,'DELTA WOOD'!AC79)+IF('DELTA WOOD'!AC$83=0,0,'DELTA WOOD'!AC$83)</f>
        <v>0</v>
      </c>
      <c r="D71" s="564">
        <f>IF('DELTA WOOD'!AD79=0,0,'DELTA WOOD'!AD79)+IF('DELTA WOOD'!AD$83=0,0,'DELTA WOOD'!AD$83)</f>
        <v>0</v>
      </c>
      <c r="E71" s="564">
        <f>IF('DELTA WOOD'!AE79=0,0,'DELTA WOOD'!AE79)+IF('DELTA WOOD'!AE$83=0,0,'DELTA WOOD'!AE$83)</f>
        <v>0</v>
      </c>
      <c r="F71" s="564">
        <f>IF('DELTA WOOD'!AF79=0,0,'DELTA WOOD'!AF79)+IF('DELTA WOOD'!AF$83=0,0,'DELTA WOOD'!AF$83)</f>
        <v>0</v>
      </c>
      <c r="G71" s="564">
        <f>IF('DELTA WOOD'!AG79=0,0,'DELTA WOOD'!AG79)+IF('DELTA WOOD'!AG$83=0,0,'DELTA WOOD'!AG$83)</f>
        <v>0</v>
      </c>
      <c r="H71" s="564">
        <f>IF('DELTA WOOD'!AH79=0,0,'DELTA WOOD'!AH79)+IF('DELTA WOOD'!AH$83=0,0,'DELTA WOOD'!AH$83)</f>
        <v>0</v>
      </c>
      <c r="I71" s="564">
        <f>IF('DELTA WOOD'!AI79=0,0,'DELTA WOOD'!AI79)+IF('DELTA WOOD'!AI$83=0,0,'DELTA WOOD'!AI$83)</f>
        <v>0</v>
      </c>
      <c r="J71" s="564">
        <f>IF('DELTA WOOD'!AJ79=0,0,'DELTA WOOD'!AJ79)+IF('DELTA WOOD'!AJ$83=0,0,'DELTA WOOD'!AJ$83)</f>
        <v>0</v>
      </c>
      <c r="K71" s="564">
        <f>IF('DELTA WOOD'!AK79=0,0,'DELTA WOOD'!AK79)+IF('DELTA WOOD'!AK$83=0,0,'DELTA WOOD'!AK$83)</f>
        <v>0</v>
      </c>
      <c r="L71" s="564">
        <f>IF('DELTA WOOD'!AL79=0,0,'DELTA WOOD'!AL79)+IF('DELTA WOOD'!AL$83=0,0,'DELTA WOOD'!AL$83)</f>
        <v>0</v>
      </c>
      <c r="M71" s="564">
        <f>IF('DELTA WOOD'!AM79=0,0,'DELTA WOOD'!AM79)+IF('DELTA WOOD'!AM$83=0,0,'DELTA WOOD'!AM$83)</f>
        <v>0</v>
      </c>
      <c r="N71" s="564">
        <f>IF('DELTA WOOD'!AN79=0,0,'DELTA WOOD'!AN79)+IF('DELTA WOOD'!AN$83=0,0,'DELTA WOOD'!AN$83)</f>
        <v>0</v>
      </c>
      <c r="O71" s="564">
        <f>IF('DELTA WOOD'!AO79=0,0,'DELTA WOOD'!AO79)+IF('DELTA WOOD'!AO$83=0,0,'DELTA WOOD'!AO$83)</f>
        <v>0</v>
      </c>
      <c r="P71" s="565">
        <f t="shared" si="2"/>
        <v>0</v>
      </c>
      <c r="Q71" s="566">
        <f>P71*'DELTA WOOD'!X79</f>
        <v>0</v>
      </c>
      <c r="R71" s="566">
        <f>P71*'DELTA WOOD'!U79</f>
        <v>0</v>
      </c>
    </row>
    <row r="72" ht="15.75" customHeight="1">
      <c r="A72" s="562" t="str">
        <f>'DELTA WOOD'!D80</f>
        <v>D-BL2-W</v>
      </c>
      <c r="B72" s="563" t="str">
        <f>IF('DELTA WOOD'!E80=0,"",'DELTA WOOD'!E80)</f>
        <v/>
      </c>
      <c r="C72" s="564">
        <f>IF('DELTA WOOD'!AC80=0,0,'DELTA WOOD'!AC80)+IF('DELTA WOOD'!AC$83=0,0,'DELTA WOOD'!AC$83)</f>
        <v>0</v>
      </c>
      <c r="D72" s="564">
        <f>IF('DELTA WOOD'!AD80=0,0,'DELTA WOOD'!AD80)+IF('DELTA WOOD'!AD$83=0,0,'DELTA WOOD'!AD$83)</f>
        <v>0</v>
      </c>
      <c r="E72" s="564">
        <f>IF('DELTA WOOD'!AE80=0,0,'DELTA WOOD'!AE80)+IF('DELTA WOOD'!AE$83=0,0,'DELTA WOOD'!AE$83)</f>
        <v>0</v>
      </c>
      <c r="F72" s="564">
        <f>IF('DELTA WOOD'!AF80=0,0,'DELTA WOOD'!AF80)+IF('DELTA WOOD'!AF$83=0,0,'DELTA WOOD'!AF$83)</f>
        <v>0</v>
      </c>
      <c r="G72" s="564">
        <f>IF('DELTA WOOD'!AG80=0,0,'DELTA WOOD'!AG80)+IF('DELTA WOOD'!AG$83=0,0,'DELTA WOOD'!AG$83)</f>
        <v>0</v>
      </c>
      <c r="H72" s="564">
        <f>IF('DELTA WOOD'!AH80=0,0,'DELTA WOOD'!AH80)+IF('DELTA WOOD'!AH$83=0,0,'DELTA WOOD'!AH$83)</f>
        <v>0</v>
      </c>
      <c r="I72" s="564">
        <f>IF('DELTA WOOD'!AI80=0,0,'DELTA WOOD'!AI80)+IF('DELTA WOOD'!AI$83=0,0,'DELTA WOOD'!AI$83)</f>
        <v>0</v>
      </c>
      <c r="J72" s="564">
        <f>IF('DELTA WOOD'!AJ80=0,0,'DELTA WOOD'!AJ80)+IF('DELTA WOOD'!AJ$83=0,0,'DELTA WOOD'!AJ$83)</f>
        <v>0</v>
      </c>
      <c r="K72" s="564">
        <f>IF('DELTA WOOD'!AK80=0,0,'DELTA WOOD'!AK80)+IF('DELTA WOOD'!AK$83=0,0,'DELTA WOOD'!AK$83)</f>
        <v>0</v>
      </c>
      <c r="L72" s="564">
        <f>IF('DELTA WOOD'!AL80=0,0,'DELTA WOOD'!AL80)+IF('DELTA WOOD'!AL$83=0,0,'DELTA WOOD'!AL$83)</f>
        <v>0</v>
      </c>
      <c r="M72" s="564">
        <f>IF('DELTA WOOD'!AM80=0,0,'DELTA WOOD'!AM80)+IF('DELTA WOOD'!AM$83=0,0,'DELTA WOOD'!AM$83)</f>
        <v>0</v>
      </c>
      <c r="N72" s="564">
        <f>IF('DELTA WOOD'!AN80=0,0,'DELTA WOOD'!AN80)+IF('DELTA WOOD'!AN$83=0,0,'DELTA WOOD'!AN$83)</f>
        <v>0</v>
      </c>
      <c r="O72" s="564">
        <f>IF('DELTA WOOD'!AO80=0,0,'DELTA WOOD'!AO80)+IF('DELTA WOOD'!AO$83=0,0,'DELTA WOOD'!AO$83)</f>
        <v>0</v>
      </c>
      <c r="P72" s="565">
        <f t="shared" si="2"/>
        <v>0</v>
      </c>
      <c r="Q72" s="566">
        <f>P72*'DELTA WOOD'!X80</f>
        <v>0</v>
      </c>
      <c r="R72" s="566">
        <f>P72*'DELTA WOOD'!U80</f>
        <v>0</v>
      </c>
    </row>
    <row r="73" ht="15.75" customHeight="1">
      <c r="A73" s="562" t="str">
        <f>'DELTA WOOD'!D81</f>
        <v>D-BL3-W</v>
      </c>
      <c r="B73" s="563" t="str">
        <f>IF('DELTA WOOD'!E81=0,"",'DELTA WOOD'!E81)</f>
        <v/>
      </c>
      <c r="C73" s="564">
        <f>IF('DELTA WOOD'!AC81=0,0,'DELTA WOOD'!AC81)+IF('DELTA WOOD'!AC$83=0,0,'DELTA WOOD'!AC$83)</f>
        <v>0</v>
      </c>
      <c r="D73" s="564">
        <f>IF('DELTA WOOD'!AD81=0,0,'DELTA WOOD'!AD81)+IF('DELTA WOOD'!AD$83=0,0,'DELTA WOOD'!AD$83)</f>
        <v>0</v>
      </c>
      <c r="E73" s="564">
        <f>IF('DELTA WOOD'!AE81=0,0,'DELTA WOOD'!AE81)+IF('DELTA WOOD'!AE$83=0,0,'DELTA WOOD'!AE$83)</f>
        <v>0</v>
      </c>
      <c r="F73" s="564">
        <f>IF('DELTA WOOD'!AF81=0,0,'DELTA WOOD'!AF81)+IF('DELTA WOOD'!AF$83=0,0,'DELTA WOOD'!AF$83)</f>
        <v>0</v>
      </c>
      <c r="G73" s="564">
        <f>IF('DELTA WOOD'!AG81=0,0,'DELTA WOOD'!AG81)+IF('DELTA WOOD'!AG$83=0,0,'DELTA WOOD'!AG$83)</f>
        <v>0</v>
      </c>
      <c r="H73" s="564">
        <f>IF('DELTA WOOD'!AH81=0,0,'DELTA WOOD'!AH81)+IF('DELTA WOOD'!AH$83=0,0,'DELTA WOOD'!AH$83)</f>
        <v>0</v>
      </c>
      <c r="I73" s="564">
        <f>IF('DELTA WOOD'!AI81=0,0,'DELTA WOOD'!AI81)+IF('DELTA WOOD'!AI$83=0,0,'DELTA WOOD'!AI$83)</f>
        <v>0</v>
      </c>
      <c r="J73" s="564">
        <f>IF('DELTA WOOD'!AJ81=0,0,'DELTA WOOD'!AJ81)+IF('DELTA WOOD'!AJ$83=0,0,'DELTA WOOD'!AJ$83)</f>
        <v>0</v>
      </c>
      <c r="K73" s="564">
        <f>IF('DELTA WOOD'!AK81=0,0,'DELTA WOOD'!AK81)+IF('DELTA WOOD'!AK$83=0,0,'DELTA WOOD'!AK$83)</f>
        <v>0</v>
      </c>
      <c r="L73" s="564">
        <f>IF('DELTA WOOD'!AL81=0,0,'DELTA WOOD'!AL81)+IF('DELTA WOOD'!AL$83=0,0,'DELTA WOOD'!AL$83)</f>
        <v>0</v>
      </c>
      <c r="M73" s="564">
        <f>IF('DELTA WOOD'!AM81=0,0,'DELTA WOOD'!AM81)+IF('DELTA WOOD'!AM$83=0,0,'DELTA WOOD'!AM$83)</f>
        <v>0</v>
      </c>
      <c r="N73" s="564">
        <f>IF('DELTA WOOD'!AN81=0,0,'DELTA WOOD'!AN81)+IF('DELTA WOOD'!AN$83=0,0,'DELTA WOOD'!AN$83)</f>
        <v>0</v>
      </c>
      <c r="O73" s="564">
        <f>IF('DELTA WOOD'!AO81=0,0,'DELTA WOOD'!AO81)+IF('DELTA WOOD'!AO$83=0,0,'DELTA WOOD'!AO$83)</f>
        <v>0</v>
      </c>
      <c r="P73" s="565">
        <f t="shared" si="2"/>
        <v>0</v>
      </c>
      <c r="Q73" s="566">
        <f>P73*'DELTA WOOD'!X81</f>
        <v>0</v>
      </c>
      <c r="R73" s="566">
        <f>P73*'DELTA WOOD'!U81</f>
        <v>0</v>
      </c>
    </row>
    <row r="74" ht="15.75" customHeight="1">
      <c r="A74" s="562" t="str">
        <f>'DELTA WOOD'!D82</f>
        <v>D-BL4-W</v>
      </c>
      <c r="B74" s="563" t="str">
        <f>IF('DELTA WOOD'!E82=0,"",'DELTA WOOD'!E82)</f>
        <v/>
      </c>
      <c r="C74" s="564">
        <f>IF('DELTA WOOD'!AC82=0,0,'DELTA WOOD'!AC82)+IF('DELTA WOOD'!AC$83=0,0,'DELTA WOOD'!AC$83)</f>
        <v>0</v>
      </c>
      <c r="D74" s="564">
        <f>IF('DELTA WOOD'!AD82=0,0,'DELTA WOOD'!AD82)+IF('DELTA WOOD'!AD$83=0,0,'DELTA WOOD'!AD$83)</f>
        <v>0</v>
      </c>
      <c r="E74" s="564">
        <f>IF('DELTA WOOD'!AE82=0,0,'DELTA WOOD'!AE82)+IF('DELTA WOOD'!AE$83=0,0,'DELTA WOOD'!AE$83)</f>
        <v>0</v>
      </c>
      <c r="F74" s="564">
        <f>IF('DELTA WOOD'!AF82=0,0,'DELTA WOOD'!AF82)+IF('DELTA WOOD'!AF$83=0,0,'DELTA WOOD'!AF$83)</f>
        <v>0</v>
      </c>
      <c r="G74" s="564">
        <f>IF('DELTA WOOD'!AG82=0,0,'DELTA WOOD'!AG82)+IF('DELTA WOOD'!AG$83=0,0,'DELTA WOOD'!AG$83)</f>
        <v>0</v>
      </c>
      <c r="H74" s="564">
        <f>IF('DELTA WOOD'!AH82=0,0,'DELTA WOOD'!AH82)+IF('DELTA WOOD'!AH$83=0,0,'DELTA WOOD'!AH$83)</f>
        <v>0</v>
      </c>
      <c r="I74" s="564">
        <f>IF('DELTA WOOD'!AI82=0,0,'DELTA WOOD'!AI82)+IF('DELTA WOOD'!AI$83=0,0,'DELTA WOOD'!AI$83)</f>
        <v>0</v>
      </c>
      <c r="J74" s="564">
        <f>IF('DELTA WOOD'!AJ82=0,0,'DELTA WOOD'!AJ82)+IF('DELTA WOOD'!AJ$83=0,0,'DELTA WOOD'!AJ$83)</f>
        <v>0</v>
      </c>
      <c r="K74" s="564">
        <f>IF('DELTA WOOD'!AK82=0,0,'DELTA WOOD'!AK82)+IF('DELTA WOOD'!AK$83=0,0,'DELTA WOOD'!AK$83)</f>
        <v>0</v>
      </c>
      <c r="L74" s="564">
        <f>IF('DELTA WOOD'!AL82=0,0,'DELTA WOOD'!AL82)+IF('DELTA WOOD'!AL$83=0,0,'DELTA WOOD'!AL$83)</f>
        <v>0</v>
      </c>
      <c r="M74" s="564">
        <f>IF('DELTA WOOD'!AM82=0,0,'DELTA WOOD'!AM82)+IF('DELTA WOOD'!AM$83=0,0,'DELTA WOOD'!AM$83)</f>
        <v>0</v>
      </c>
      <c r="N74" s="564">
        <f>IF('DELTA WOOD'!AN82=0,0,'DELTA WOOD'!AN82)+IF('DELTA WOOD'!AN$83=0,0,'DELTA WOOD'!AN$83)</f>
        <v>0</v>
      </c>
      <c r="O74" s="564">
        <f>IF('DELTA WOOD'!AO82=0,0,'DELTA WOOD'!AO82)+IF('DELTA WOOD'!AO$83=0,0,'DELTA WOOD'!AO$83)</f>
        <v>0</v>
      </c>
      <c r="P74" s="565">
        <f t="shared" si="2"/>
        <v>0</v>
      </c>
      <c r="Q74" s="566">
        <f>P74*'DELTA WOOD'!X82</f>
        <v>0</v>
      </c>
      <c r="R74" s="566">
        <f>P74*'DELTA WOOD'!U82</f>
        <v>0</v>
      </c>
    </row>
    <row r="75" ht="15.75" customHeight="1">
      <c r="A75" s="562"/>
      <c r="B75" s="563"/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5">
        <f t="shared" si="2"/>
        <v>0</v>
      </c>
      <c r="Q75" s="566" t="str">
        <f>P75*'DELTA WOOD'!#REF!</f>
        <v>#ERROR!</v>
      </c>
      <c r="R75" s="566" t="str">
        <f>P75*'DELTA WOOD'!#REF!</f>
        <v>#ERROR!</v>
      </c>
    </row>
    <row r="76" ht="15.75" customHeight="1">
      <c r="A76" s="562" t="str">
        <f>'DELTA WOOD'!D85</f>
        <v>D-ICE1-W</v>
      </c>
      <c r="B76" s="563" t="str">
        <f>IF('DELTA WOOD'!E85=0,"",'DELTA WOOD'!E85)</f>
        <v/>
      </c>
      <c r="C76" s="564">
        <f>IF('DELTA WOOD'!AC85=0,0,'DELTA WOOD'!AC85)+IF('DELTA WOOD'!AC$90=0,0,'DELTA WOOD'!AC$90)</f>
        <v>0</v>
      </c>
      <c r="D76" s="564">
        <f>IF('DELTA WOOD'!AD85=0,0,'DELTA WOOD'!AD85)+IF('DELTA WOOD'!AD$90=0,0,'DELTA WOOD'!AD$90)</f>
        <v>0</v>
      </c>
      <c r="E76" s="564">
        <f>IF('DELTA WOOD'!AE85=0,0,'DELTA WOOD'!AE85)+IF('DELTA WOOD'!AE$90=0,0,'DELTA WOOD'!AE$90)</f>
        <v>0</v>
      </c>
      <c r="F76" s="564">
        <f>IF('DELTA WOOD'!AF85=0,0,'DELTA WOOD'!AF85)+IF('DELTA WOOD'!AF$90=0,0,'DELTA WOOD'!AF$90)</f>
        <v>0</v>
      </c>
      <c r="G76" s="564">
        <f>IF('DELTA WOOD'!AG85=0,0,'DELTA WOOD'!AG85)+IF('DELTA WOOD'!AG$90=0,0,'DELTA WOOD'!AG$90)</f>
        <v>0</v>
      </c>
      <c r="H76" s="564">
        <f>IF('DELTA WOOD'!AH85=0,0,'DELTA WOOD'!AH85)+IF('DELTA WOOD'!AH$90=0,0,'DELTA WOOD'!AH$90)</f>
        <v>0</v>
      </c>
      <c r="I76" s="564">
        <f>IF('DELTA WOOD'!AI85=0,0,'DELTA WOOD'!AI85)+IF('DELTA WOOD'!AI$90=0,0,'DELTA WOOD'!AI$90)</f>
        <v>0</v>
      </c>
      <c r="J76" s="564">
        <f>IF('DELTA WOOD'!AJ85=0,0,'DELTA WOOD'!AJ85)+IF('DELTA WOOD'!AJ$90=0,0,'DELTA WOOD'!AJ$90)</f>
        <v>0</v>
      </c>
      <c r="K76" s="564">
        <f>IF('DELTA WOOD'!AK85=0,0,'DELTA WOOD'!AK85)+IF('DELTA WOOD'!AK$90=0,0,'DELTA WOOD'!AK$90)</f>
        <v>0</v>
      </c>
      <c r="L76" s="564">
        <f>IF('DELTA WOOD'!AL85=0,0,'DELTA WOOD'!AL85)+IF('DELTA WOOD'!AL$90=0,0,'DELTA WOOD'!AL$90)</f>
        <v>0</v>
      </c>
      <c r="M76" s="564">
        <f>IF('DELTA WOOD'!AM85=0,0,'DELTA WOOD'!AM85)+IF('DELTA WOOD'!AM$90=0,0,'DELTA WOOD'!AM$90)</f>
        <v>0</v>
      </c>
      <c r="N76" s="564">
        <f>IF('DELTA WOOD'!AN85=0,0,'DELTA WOOD'!AN85)+IF('DELTA WOOD'!AN$90=0,0,'DELTA WOOD'!AN$90)</f>
        <v>0</v>
      </c>
      <c r="O76" s="564">
        <f>IF('DELTA WOOD'!AO85=0,0,'DELTA WOOD'!AO85)+IF('DELTA WOOD'!AO$90=0,0,'DELTA WOOD'!AO$90)</f>
        <v>0</v>
      </c>
      <c r="P76" s="565">
        <f t="shared" si="2"/>
        <v>0</v>
      </c>
      <c r="Q76" s="566">
        <f>P76*'DELTA WOOD'!X85</f>
        <v>0</v>
      </c>
      <c r="R76" s="566">
        <f>P76*'DELTA WOOD'!U85</f>
        <v>0</v>
      </c>
    </row>
    <row r="77" ht="15.75" customHeight="1">
      <c r="A77" s="562" t="str">
        <f>'DELTA WOOD'!D86</f>
        <v>D-ICE2-W</v>
      </c>
      <c r="B77" s="563" t="str">
        <f>IF('DELTA WOOD'!E86=0,"",'DELTA WOOD'!E86)</f>
        <v/>
      </c>
      <c r="C77" s="564">
        <f>IF('DELTA WOOD'!AC86=0,0,'DELTA WOOD'!AC86)+IF('DELTA WOOD'!AC$90=0,0,'DELTA WOOD'!AC$90)</f>
        <v>0</v>
      </c>
      <c r="D77" s="564">
        <f>IF('DELTA WOOD'!AD86=0,0,'DELTA WOOD'!AD86)+IF('DELTA WOOD'!AD$90=0,0,'DELTA WOOD'!AD$90)</f>
        <v>0</v>
      </c>
      <c r="E77" s="564">
        <f>IF('DELTA WOOD'!AE86=0,0,'DELTA WOOD'!AE86)+IF('DELTA WOOD'!AE$90=0,0,'DELTA WOOD'!AE$90)</f>
        <v>0</v>
      </c>
      <c r="F77" s="564">
        <f>IF('DELTA WOOD'!AF86=0,0,'DELTA WOOD'!AF86)+IF('DELTA WOOD'!AF$90=0,0,'DELTA WOOD'!AF$90)</f>
        <v>0</v>
      </c>
      <c r="G77" s="564">
        <f>IF('DELTA WOOD'!AG86=0,0,'DELTA WOOD'!AG86)+IF('DELTA WOOD'!AG$90=0,0,'DELTA WOOD'!AG$90)</f>
        <v>0</v>
      </c>
      <c r="H77" s="564">
        <f>IF('DELTA WOOD'!AH86=0,0,'DELTA WOOD'!AH86)+IF('DELTA WOOD'!AH$90=0,0,'DELTA WOOD'!AH$90)</f>
        <v>0</v>
      </c>
      <c r="I77" s="564">
        <f>IF('DELTA WOOD'!AI86=0,0,'DELTA WOOD'!AI86)+IF('DELTA WOOD'!AI$90=0,0,'DELTA WOOD'!AI$90)</f>
        <v>0</v>
      </c>
      <c r="J77" s="564">
        <f>IF('DELTA WOOD'!AJ86=0,0,'DELTA WOOD'!AJ86)+IF('DELTA WOOD'!AJ$90=0,0,'DELTA WOOD'!AJ$90)</f>
        <v>0</v>
      </c>
      <c r="K77" s="564">
        <f>IF('DELTA WOOD'!AK86=0,0,'DELTA WOOD'!AK86)+IF('DELTA WOOD'!AK$90=0,0,'DELTA WOOD'!AK$90)</f>
        <v>0</v>
      </c>
      <c r="L77" s="564">
        <f>IF('DELTA WOOD'!AL86=0,0,'DELTA WOOD'!AL86)+IF('DELTA WOOD'!AL$90=0,0,'DELTA WOOD'!AL$90)</f>
        <v>0</v>
      </c>
      <c r="M77" s="564">
        <f>IF('DELTA WOOD'!AM86=0,0,'DELTA WOOD'!AM86)+IF('DELTA WOOD'!AM$90=0,0,'DELTA WOOD'!AM$90)</f>
        <v>0</v>
      </c>
      <c r="N77" s="564">
        <f>IF('DELTA WOOD'!AN86=0,0,'DELTA WOOD'!AN86)+IF('DELTA WOOD'!AN$90=0,0,'DELTA WOOD'!AN$90)</f>
        <v>0</v>
      </c>
      <c r="O77" s="564">
        <f>IF('DELTA WOOD'!AO86=0,0,'DELTA WOOD'!AO86)+IF('DELTA WOOD'!AO$90=0,0,'DELTA WOOD'!AO$90)</f>
        <v>0</v>
      </c>
      <c r="P77" s="565">
        <f t="shared" si="2"/>
        <v>0</v>
      </c>
      <c r="Q77" s="566">
        <f>P77*'DELTA WOOD'!X86</f>
        <v>0</v>
      </c>
      <c r="R77" s="566">
        <f>P77*'DELTA WOOD'!U86</f>
        <v>0</v>
      </c>
    </row>
    <row r="78" ht="15.75" customHeight="1">
      <c r="A78" s="562" t="str">
        <f>'DELTA WOOD'!D87</f>
        <v>D-ICE3-W</v>
      </c>
      <c r="B78" s="563" t="str">
        <f>IF('DELTA WOOD'!E87=0,"",'DELTA WOOD'!E87)</f>
        <v/>
      </c>
      <c r="C78" s="564">
        <f>IF('DELTA WOOD'!AC87=0,0,'DELTA WOOD'!AC87)+IF('DELTA WOOD'!AC$90=0,0,'DELTA WOOD'!AC$90)</f>
        <v>0</v>
      </c>
      <c r="D78" s="564">
        <f>IF('DELTA WOOD'!AD87=0,0,'DELTA WOOD'!AD87)+IF('DELTA WOOD'!AD$90=0,0,'DELTA WOOD'!AD$90)</f>
        <v>0</v>
      </c>
      <c r="E78" s="564">
        <f>IF('DELTA WOOD'!AE87=0,0,'DELTA WOOD'!AE87)+IF('DELTA WOOD'!AE$90=0,0,'DELTA WOOD'!AE$90)</f>
        <v>0</v>
      </c>
      <c r="F78" s="564">
        <f>IF('DELTA WOOD'!AF87=0,0,'DELTA WOOD'!AF87)+IF('DELTA WOOD'!AF$90=0,0,'DELTA WOOD'!AF$90)</f>
        <v>0</v>
      </c>
      <c r="G78" s="564">
        <f>IF('DELTA WOOD'!AG87=0,0,'DELTA WOOD'!AG87)+IF('DELTA WOOD'!AG$90=0,0,'DELTA WOOD'!AG$90)</f>
        <v>0</v>
      </c>
      <c r="H78" s="564">
        <f>IF('DELTA WOOD'!AH87=0,0,'DELTA WOOD'!AH87)+IF('DELTA WOOD'!AH$90=0,0,'DELTA WOOD'!AH$90)</f>
        <v>0</v>
      </c>
      <c r="I78" s="564">
        <f>IF('DELTA WOOD'!AI87=0,0,'DELTA WOOD'!AI87)+IF('DELTA WOOD'!AI$90=0,0,'DELTA WOOD'!AI$90)</f>
        <v>0</v>
      </c>
      <c r="J78" s="564">
        <f>IF('DELTA WOOD'!AJ87=0,0,'DELTA WOOD'!AJ87)+IF('DELTA WOOD'!AJ$90=0,0,'DELTA WOOD'!AJ$90)</f>
        <v>0</v>
      </c>
      <c r="K78" s="564">
        <f>IF('DELTA WOOD'!AK87=0,0,'DELTA WOOD'!AK87)+IF('DELTA WOOD'!AK$90=0,0,'DELTA WOOD'!AK$90)</f>
        <v>0</v>
      </c>
      <c r="L78" s="564">
        <f>IF('DELTA WOOD'!AL87=0,0,'DELTA WOOD'!AL87)+IF('DELTA WOOD'!AL$90=0,0,'DELTA WOOD'!AL$90)</f>
        <v>0</v>
      </c>
      <c r="M78" s="564">
        <f>IF('DELTA WOOD'!AM87=0,0,'DELTA WOOD'!AM87)+IF('DELTA WOOD'!AM$90=0,0,'DELTA WOOD'!AM$90)</f>
        <v>0</v>
      </c>
      <c r="N78" s="564">
        <f>IF('DELTA WOOD'!AN87=0,0,'DELTA WOOD'!AN87)+IF('DELTA WOOD'!AN$90=0,0,'DELTA WOOD'!AN$90)</f>
        <v>0</v>
      </c>
      <c r="O78" s="564">
        <f>IF('DELTA WOOD'!AO87=0,0,'DELTA WOOD'!AO87)+IF('DELTA WOOD'!AO$90=0,0,'DELTA WOOD'!AO$90)</f>
        <v>0</v>
      </c>
      <c r="P78" s="565">
        <f t="shared" si="2"/>
        <v>0</v>
      </c>
      <c r="Q78" s="566">
        <f>P78*'DELTA WOOD'!X87</f>
        <v>0</v>
      </c>
      <c r="R78" s="566">
        <f>P78*'DELTA WOOD'!U87</f>
        <v>0</v>
      </c>
    </row>
    <row r="79" ht="15.75" customHeight="1">
      <c r="A79" s="562" t="str">
        <f>'DELTA WOOD'!D88</f>
        <v>D-ICE4-W</v>
      </c>
      <c r="B79" s="563" t="str">
        <f>IF('DELTA WOOD'!E88=0,"",'DELTA WOOD'!E88)</f>
        <v/>
      </c>
      <c r="C79" s="564">
        <f>IF('DELTA WOOD'!AC88=0,0,'DELTA WOOD'!AC88)+IF('DELTA WOOD'!AC$90=0,0,'DELTA WOOD'!AC$90)</f>
        <v>0</v>
      </c>
      <c r="D79" s="564">
        <f>IF('DELTA WOOD'!AD88=0,0,'DELTA WOOD'!AD88)+IF('DELTA WOOD'!AD$90=0,0,'DELTA WOOD'!AD$90)</f>
        <v>0</v>
      </c>
      <c r="E79" s="564">
        <f>IF('DELTA WOOD'!AE88=0,0,'DELTA WOOD'!AE88)+IF('DELTA WOOD'!AE$90=0,0,'DELTA WOOD'!AE$90)</f>
        <v>0</v>
      </c>
      <c r="F79" s="564">
        <f>IF('DELTA WOOD'!AF88=0,0,'DELTA WOOD'!AF88)+IF('DELTA WOOD'!AF$90=0,0,'DELTA WOOD'!AF$90)</f>
        <v>0</v>
      </c>
      <c r="G79" s="564">
        <f>IF('DELTA WOOD'!AG88=0,0,'DELTA WOOD'!AG88)+IF('DELTA WOOD'!AG$90=0,0,'DELTA WOOD'!AG$90)</f>
        <v>0</v>
      </c>
      <c r="H79" s="564">
        <f>IF('DELTA WOOD'!AH88=0,0,'DELTA WOOD'!AH88)+IF('DELTA WOOD'!AH$90=0,0,'DELTA WOOD'!AH$90)</f>
        <v>0</v>
      </c>
      <c r="I79" s="564">
        <f>IF('DELTA WOOD'!AI88=0,0,'DELTA WOOD'!AI88)+IF('DELTA WOOD'!AI$90=0,0,'DELTA WOOD'!AI$90)</f>
        <v>0</v>
      </c>
      <c r="J79" s="564">
        <f>IF('DELTA WOOD'!AJ88=0,0,'DELTA WOOD'!AJ88)+IF('DELTA WOOD'!AJ$90=0,0,'DELTA WOOD'!AJ$90)</f>
        <v>0</v>
      </c>
      <c r="K79" s="564">
        <f>IF('DELTA WOOD'!AK88=0,0,'DELTA WOOD'!AK88)+IF('DELTA WOOD'!AK$90=0,0,'DELTA WOOD'!AK$90)</f>
        <v>0</v>
      </c>
      <c r="L79" s="564">
        <f>IF('DELTA WOOD'!AL88=0,0,'DELTA WOOD'!AL88)+IF('DELTA WOOD'!AL$90=0,0,'DELTA WOOD'!AL$90)</f>
        <v>0</v>
      </c>
      <c r="M79" s="564">
        <f>IF('DELTA WOOD'!AM88=0,0,'DELTA WOOD'!AM88)+IF('DELTA WOOD'!AM$90=0,0,'DELTA WOOD'!AM$90)</f>
        <v>0</v>
      </c>
      <c r="N79" s="564">
        <f>IF('DELTA WOOD'!AN88=0,0,'DELTA WOOD'!AN88)+IF('DELTA WOOD'!AN$90=0,0,'DELTA WOOD'!AN$90)</f>
        <v>0</v>
      </c>
      <c r="O79" s="564">
        <f>IF('DELTA WOOD'!AO88=0,0,'DELTA WOOD'!AO88)+IF('DELTA WOOD'!AO$90=0,0,'DELTA WOOD'!AO$90)</f>
        <v>0</v>
      </c>
      <c r="P79" s="565">
        <f t="shared" si="2"/>
        <v>0</v>
      </c>
      <c r="Q79" s="566">
        <f>P79*'DELTA WOOD'!X88</f>
        <v>0</v>
      </c>
      <c r="R79" s="566">
        <f>P79*'DELTA WOOD'!U88</f>
        <v>0</v>
      </c>
    </row>
    <row r="80" ht="15.75" customHeight="1">
      <c r="A80" s="562" t="str">
        <f>'DELTA WOOD'!D89</f>
        <v>D-ICE5-W</v>
      </c>
      <c r="B80" s="563" t="str">
        <f>IF('DELTA WOOD'!E89=0,"",'DELTA WOOD'!E89)</f>
        <v/>
      </c>
      <c r="C80" s="564">
        <f>IF('DELTA WOOD'!AC89=0,0,'DELTA WOOD'!AC89)+IF('DELTA WOOD'!AC$90=0,0,'DELTA WOOD'!AC$90)</f>
        <v>0</v>
      </c>
      <c r="D80" s="564">
        <f>IF('DELTA WOOD'!AD89=0,0,'DELTA WOOD'!AD89)+IF('DELTA WOOD'!AD$90=0,0,'DELTA WOOD'!AD$90)</f>
        <v>0</v>
      </c>
      <c r="E80" s="564">
        <f>IF('DELTA WOOD'!AE89=0,0,'DELTA WOOD'!AE89)+IF('DELTA WOOD'!AE$90=0,0,'DELTA WOOD'!AE$90)</f>
        <v>0</v>
      </c>
      <c r="F80" s="564">
        <f>IF('DELTA WOOD'!AF89=0,0,'DELTA WOOD'!AF89)+IF('DELTA WOOD'!AF$90=0,0,'DELTA WOOD'!AF$90)</f>
        <v>0</v>
      </c>
      <c r="G80" s="564">
        <f>IF('DELTA WOOD'!AG89=0,0,'DELTA WOOD'!AG89)+IF('DELTA WOOD'!AG$90=0,0,'DELTA WOOD'!AG$90)</f>
        <v>0</v>
      </c>
      <c r="H80" s="564">
        <f>IF('DELTA WOOD'!AH89=0,0,'DELTA WOOD'!AH89)+IF('DELTA WOOD'!AH$90=0,0,'DELTA WOOD'!AH$90)</f>
        <v>0</v>
      </c>
      <c r="I80" s="564">
        <f>IF('DELTA WOOD'!AI89=0,0,'DELTA WOOD'!AI89)+IF('DELTA WOOD'!AI$90=0,0,'DELTA WOOD'!AI$90)</f>
        <v>0</v>
      </c>
      <c r="J80" s="564">
        <f>IF('DELTA WOOD'!AJ89=0,0,'DELTA WOOD'!AJ89)+IF('DELTA WOOD'!AJ$90=0,0,'DELTA WOOD'!AJ$90)</f>
        <v>0</v>
      </c>
      <c r="K80" s="564">
        <f>IF('DELTA WOOD'!AK89=0,0,'DELTA WOOD'!AK89)+IF('DELTA WOOD'!AK$90=0,0,'DELTA WOOD'!AK$90)</f>
        <v>0</v>
      </c>
      <c r="L80" s="564">
        <f>IF('DELTA WOOD'!AL89=0,0,'DELTA WOOD'!AL89)+IF('DELTA WOOD'!AL$90=0,0,'DELTA WOOD'!AL$90)</f>
        <v>0</v>
      </c>
      <c r="M80" s="564">
        <f>IF('DELTA WOOD'!AM89=0,0,'DELTA WOOD'!AM89)+IF('DELTA WOOD'!AM$90=0,0,'DELTA WOOD'!AM$90)</f>
        <v>0</v>
      </c>
      <c r="N80" s="564">
        <f>IF('DELTA WOOD'!AN89=0,0,'DELTA WOOD'!AN89)+IF('DELTA WOOD'!AN$90=0,0,'DELTA WOOD'!AN$90)</f>
        <v>0</v>
      </c>
      <c r="O80" s="564">
        <f>IF('DELTA WOOD'!AO89=0,0,'DELTA WOOD'!AO89)+IF('DELTA WOOD'!AO$90=0,0,'DELTA WOOD'!AO$90)</f>
        <v>0</v>
      </c>
      <c r="P80" s="565">
        <f t="shared" si="2"/>
        <v>0</v>
      </c>
      <c r="Q80" s="566">
        <f>P80*'DELTA WOOD'!X89</f>
        <v>0</v>
      </c>
      <c r="R80" s="566">
        <f>P80*'DELTA WOOD'!U89</f>
        <v>0</v>
      </c>
    </row>
    <row r="81" ht="15.75" customHeight="1">
      <c r="A81" s="562"/>
      <c r="B81" s="563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5">
        <f t="shared" si="2"/>
        <v>0</v>
      </c>
      <c r="Q81" s="566">
        <f>P81*'DELTA WOOD'!X81</f>
        <v>0</v>
      </c>
      <c r="R81" s="566">
        <f>P81*'DELTA WOOD'!U81</f>
        <v>0</v>
      </c>
    </row>
    <row r="82" ht="15.75" customHeight="1">
      <c r="A82" s="562" t="str">
        <f>'DELTA WOOD'!D92</f>
        <v>D-BAT1-W</v>
      </c>
      <c r="B82" s="563" t="str">
        <f>IF('DELTA WOOD'!E92=0,"",'DELTA WOOD'!E92)</f>
        <v/>
      </c>
      <c r="C82" s="564">
        <f>IF('DELTA WOOD'!AC92=0,0,'DELTA WOOD'!AC92)+IF('DELTA WOOD'!AC$96=0,0,'DELTA WOOD'!AC$96)</f>
        <v>0</v>
      </c>
      <c r="D82" s="564">
        <f>IF('DELTA WOOD'!AD92=0,0,'DELTA WOOD'!AD92)+IF('DELTA WOOD'!AD$96=0,0,'DELTA WOOD'!AD$96)</f>
        <v>0</v>
      </c>
      <c r="E82" s="564">
        <f>IF('DELTA WOOD'!AE92=0,0,'DELTA WOOD'!AE92)+IF('DELTA WOOD'!AE$96=0,0,'DELTA WOOD'!AE$96)</f>
        <v>0</v>
      </c>
      <c r="F82" s="564">
        <f>IF('DELTA WOOD'!AF92=0,0,'DELTA WOOD'!AF92)+IF('DELTA WOOD'!AF$96=0,0,'DELTA WOOD'!AF$96)</f>
        <v>0</v>
      </c>
      <c r="G82" s="564">
        <f>IF('DELTA WOOD'!AG92=0,0,'DELTA WOOD'!AG92)+IF('DELTA WOOD'!AG$96=0,0,'DELTA WOOD'!AG$96)</f>
        <v>0</v>
      </c>
      <c r="H82" s="564">
        <f>IF('DELTA WOOD'!AH92=0,0,'DELTA WOOD'!AH92)+IF('DELTA WOOD'!AH$96=0,0,'DELTA WOOD'!AH$96)</f>
        <v>0</v>
      </c>
      <c r="I82" s="564">
        <f>IF('DELTA WOOD'!AI92=0,0,'DELTA WOOD'!AI92)+IF('DELTA WOOD'!AI$96=0,0,'DELTA WOOD'!AI$96)</f>
        <v>0</v>
      </c>
      <c r="J82" s="564">
        <f>IF('DELTA WOOD'!AJ92=0,0,'DELTA WOOD'!AJ92)+IF('DELTA WOOD'!AJ$96=0,0,'DELTA WOOD'!AJ$96)</f>
        <v>0</v>
      </c>
      <c r="K82" s="564">
        <f>IF('DELTA WOOD'!AK92=0,0,'DELTA WOOD'!AK92)+IF('DELTA WOOD'!AK$96=0,0,'DELTA WOOD'!AK$96)</f>
        <v>0</v>
      </c>
      <c r="L82" s="564">
        <f>IF('DELTA WOOD'!AL92=0,0,'DELTA WOOD'!AL92)+IF('DELTA WOOD'!AL$96=0,0,'DELTA WOOD'!AL$96)</f>
        <v>0</v>
      </c>
      <c r="M82" s="564">
        <f>IF('DELTA WOOD'!AM92=0,0,'DELTA WOOD'!AM92)+IF('DELTA WOOD'!AM$96=0,0,'DELTA WOOD'!AM$96)</f>
        <v>0</v>
      </c>
      <c r="N82" s="564">
        <f>IF('DELTA WOOD'!AN92=0,0,'DELTA WOOD'!AN92)+IF('DELTA WOOD'!AN$96=0,0,'DELTA WOOD'!AN$96)</f>
        <v>0</v>
      </c>
      <c r="O82" s="564">
        <f>IF('DELTA WOOD'!AO92=0,0,'DELTA WOOD'!AO92)+IF('DELTA WOOD'!AO$96=0,0,'DELTA WOOD'!AO$96)</f>
        <v>0</v>
      </c>
      <c r="P82" s="565">
        <f t="shared" si="2"/>
        <v>0</v>
      </c>
      <c r="Q82" s="566">
        <f>P82*'DELTA WOOD'!X92</f>
        <v>0</v>
      </c>
      <c r="R82" s="566">
        <f>P82*'DELTA WOOD'!U92</f>
        <v>0</v>
      </c>
    </row>
    <row r="83" ht="15.75" customHeight="1">
      <c r="A83" s="562" t="str">
        <f>'DELTA WOOD'!D93</f>
        <v>D-BAT2-W</v>
      </c>
      <c r="B83" s="563" t="str">
        <f>IF('DELTA WOOD'!E93=0,"",'DELTA WOOD'!E93)</f>
        <v/>
      </c>
      <c r="C83" s="564">
        <f>IF('DELTA WOOD'!AC93=0,0,'DELTA WOOD'!AC93)+IF('DELTA WOOD'!AC$96=0,0,'DELTA WOOD'!AC$96)</f>
        <v>0</v>
      </c>
      <c r="D83" s="564">
        <f>IF('DELTA WOOD'!AD93=0,0,'DELTA WOOD'!AD93)+IF('DELTA WOOD'!AD$96=0,0,'DELTA WOOD'!AD$96)</f>
        <v>0</v>
      </c>
      <c r="E83" s="564">
        <f>IF('DELTA WOOD'!AE93=0,0,'DELTA WOOD'!AE93)+IF('DELTA WOOD'!AE$96=0,0,'DELTA WOOD'!AE$96)</f>
        <v>0</v>
      </c>
      <c r="F83" s="564">
        <f>IF('DELTA WOOD'!AF93=0,0,'DELTA WOOD'!AF93)+IF('DELTA WOOD'!AF$96=0,0,'DELTA WOOD'!AF$96)</f>
        <v>0</v>
      </c>
      <c r="G83" s="564">
        <f>IF('DELTA WOOD'!AG93=0,0,'DELTA WOOD'!AG93)+IF('DELTA WOOD'!AG$96=0,0,'DELTA WOOD'!AG$96)</f>
        <v>0</v>
      </c>
      <c r="H83" s="564">
        <f>IF('DELTA WOOD'!AH93=0,0,'DELTA WOOD'!AH93)+IF('DELTA WOOD'!AH$96=0,0,'DELTA WOOD'!AH$96)</f>
        <v>0</v>
      </c>
      <c r="I83" s="564">
        <f>IF('DELTA WOOD'!AI93=0,0,'DELTA WOOD'!AI93)+IF('DELTA WOOD'!AI$96=0,0,'DELTA WOOD'!AI$96)</f>
        <v>0</v>
      </c>
      <c r="J83" s="564">
        <f>IF('DELTA WOOD'!AJ93=0,0,'DELTA WOOD'!AJ93)+IF('DELTA WOOD'!AJ$96=0,0,'DELTA WOOD'!AJ$96)</f>
        <v>0</v>
      </c>
      <c r="K83" s="564">
        <f>IF('DELTA WOOD'!AK93=0,0,'DELTA WOOD'!AK93)+IF('DELTA WOOD'!AK$96=0,0,'DELTA WOOD'!AK$96)</f>
        <v>0</v>
      </c>
      <c r="L83" s="564">
        <f>IF('DELTA WOOD'!AL93=0,0,'DELTA WOOD'!AL93)+IF('DELTA WOOD'!AL$96=0,0,'DELTA WOOD'!AL$96)</f>
        <v>0</v>
      </c>
      <c r="M83" s="564">
        <f>IF('DELTA WOOD'!AM93=0,0,'DELTA WOOD'!AM93)+IF('DELTA WOOD'!AM$96=0,0,'DELTA WOOD'!AM$96)</f>
        <v>0</v>
      </c>
      <c r="N83" s="564">
        <f>IF('DELTA WOOD'!AN93=0,0,'DELTA WOOD'!AN93)+IF('DELTA WOOD'!AN$96=0,0,'DELTA WOOD'!AN$96)</f>
        <v>0</v>
      </c>
      <c r="O83" s="564">
        <f>IF('DELTA WOOD'!AO93=0,0,'DELTA WOOD'!AO93)+IF('DELTA WOOD'!AO$96=0,0,'DELTA WOOD'!AO$96)</f>
        <v>0</v>
      </c>
      <c r="P83" s="565">
        <f t="shared" si="2"/>
        <v>0</v>
      </c>
      <c r="Q83" s="566">
        <f>P83*'DELTA WOOD'!X93</f>
        <v>0</v>
      </c>
      <c r="R83" s="566">
        <f>P83*'DELTA WOOD'!U93</f>
        <v>0</v>
      </c>
    </row>
    <row r="84" ht="15.75" customHeight="1">
      <c r="A84" s="562" t="str">
        <f>'DELTA WOOD'!D94</f>
        <v>D-BAT3-W</v>
      </c>
      <c r="B84" s="563" t="str">
        <f>IF('DELTA WOOD'!E94=0,"",'DELTA WOOD'!E94)</f>
        <v/>
      </c>
      <c r="C84" s="564">
        <f>IF('DELTA WOOD'!AC94=0,0,'DELTA WOOD'!AC94)+IF('DELTA WOOD'!AC$96=0,0,'DELTA WOOD'!AC$96)</f>
        <v>0</v>
      </c>
      <c r="D84" s="564">
        <f>IF('DELTA WOOD'!AD94=0,0,'DELTA WOOD'!AD94)+IF('DELTA WOOD'!AD$96=0,0,'DELTA WOOD'!AD$96)</f>
        <v>0</v>
      </c>
      <c r="E84" s="564">
        <f>IF('DELTA WOOD'!AE94=0,0,'DELTA WOOD'!AE94)+IF('DELTA WOOD'!AE$96=0,0,'DELTA WOOD'!AE$96)</f>
        <v>0</v>
      </c>
      <c r="F84" s="564">
        <f>IF('DELTA WOOD'!AF94=0,0,'DELTA WOOD'!AF94)+IF('DELTA WOOD'!AF$96=0,0,'DELTA WOOD'!AF$96)</f>
        <v>0</v>
      </c>
      <c r="G84" s="564">
        <f>IF('DELTA WOOD'!AG94=0,0,'DELTA WOOD'!AG94)+IF('DELTA WOOD'!AG$96=0,0,'DELTA WOOD'!AG$96)</f>
        <v>0</v>
      </c>
      <c r="H84" s="564">
        <f>IF('DELTA WOOD'!AH94=0,0,'DELTA WOOD'!AH94)+IF('DELTA WOOD'!AH$96=0,0,'DELTA WOOD'!AH$96)</f>
        <v>0</v>
      </c>
      <c r="I84" s="564">
        <f>IF('DELTA WOOD'!AI94=0,0,'DELTA WOOD'!AI94)+IF('DELTA WOOD'!AI$96=0,0,'DELTA WOOD'!AI$96)</f>
        <v>0</v>
      </c>
      <c r="J84" s="564">
        <f>IF('DELTA WOOD'!AJ94=0,0,'DELTA WOOD'!AJ94)+IF('DELTA WOOD'!AJ$96=0,0,'DELTA WOOD'!AJ$96)</f>
        <v>0</v>
      </c>
      <c r="K84" s="564">
        <f>IF('DELTA WOOD'!AK94=0,0,'DELTA WOOD'!AK94)+IF('DELTA WOOD'!AK$96=0,0,'DELTA WOOD'!AK$96)</f>
        <v>0</v>
      </c>
      <c r="L84" s="564">
        <f>IF('DELTA WOOD'!AL94=0,0,'DELTA WOOD'!AL94)+IF('DELTA WOOD'!AL$96=0,0,'DELTA WOOD'!AL$96)</f>
        <v>0</v>
      </c>
      <c r="M84" s="564">
        <f>IF('DELTA WOOD'!AM94=0,0,'DELTA WOOD'!AM94)+IF('DELTA WOOD'!AM$96=0,0,'DELTA WOOD'!AM$96)</f>
        <v>0</v>
      </c>
      <c r="N84" s="564">
        <f>IF('DELTA WOOD'!AN94=0,0,'DELTA WOOD'!AN94)+IF('DELTA WOOD'!AN$96=0,0,'DELTA WOOD'!AN$96)</f>
        <v>0</v>
      </c>
      <c r="O84" s="564">
        <f>IF('DELTA WOOD'!AO94=0,0,'DELTA WOOD'!AO94)+IF('DELTA WOOD'!AO$96=0,0,'DELTA WOOD'!AO$96)</f>
        <v>0</v>
      </c>
      <c r="P84" s="565">
        <f t="shared" si="2"/>
        <v>0</v>
      </c>
      <c r="Q84" s="566">
        <f>P84*'DELTA WOOD'!X94</f>
        <v>0</v>
      </c>
      <c r="R84" s="566">
        <f>P84*'DELTA WOOD'!U94</f>
        <v>0</v>
      </c>
    </row>
    <row r="85" ht="15.75" customHeight="1">
      <c r="A85" s="574" t="str">
        <f>'DELTA WOOD'!D95</f>
        <v>D-BAT4-W</v>
      </c>
      <c r="B85" s="575" t="str">
        <f>IF('DELTA WOOD'!E95=0,"",'DELTA WOOD'!E95)</f>
        <v/>
      </c>
      <c r="C85" s="564">
        <f>IF('DELTA WOOD'!AC95=0,0,'DELTA WOOD'!AC95)+IF('DELTA WOOD'!AC$96=0,0,'DELTA WOOD'!AC$96)</f>
        <v>0</v>
      </c>
      <c r="D85" s="564">
        <f>IF('DELTA WOOD'!AD95=0,0,'DELTA WOOD'!AD95)+IF('DELTA WOOD'!AD$96=0,0,'DELTA WOOD'!AD$96)</f>
        <v>0</v>
      </c>
      <c r="E85" s="564">
        <f>IF('DELTA WOOD'!AE95=0,0,'DELTA WOOD'!AE95)+IF('DELTA WOOD'!AE$96=0,0,'DELTA WOOD'!AE$96)</f>
        <v>0</v>
      </c>
      <c r="F85" s="564">
        <f>IF('DELTA WOOD'!AF95=0,0,'DELTA WOOD'!AF95)+IF('DELTA WOOD'!AF$96=0,0,'DELTA WOOD'!AF$96)</f>
        <v>0</v>
      </c>
      <c r="G85" s="564">
        <f>IF('DELTA WOOD'!AG95=0,0,'DELTA WOOD'!AG95)+IF('DELTA WOOD'!AG$96=0,0,'DELTA WOOD'!AG$96)</f>
        <v>0</v>
      </c>
      <c r="H85" s="564">
        <f>IF('DELTA WOOD'!AH95=0,0,'DELTA WOOD'!AH95)+IF('DELTA WOOD'!AH$96=0,0,'DELTA WOOD'!AH$96)</f>
        <v>0</v>
      </c>
      <c r="I85" s="564">
        <f>IF('DELTA WOOD'!AI95=0,0,'DELTA WOOD'!AI95)+IF('DELTA WOOD'!AI$96=0,0,'DELTA WOOD'!AI$96)</f>
        <v>0</v>
      </c>
      <c r="J85" s="564">
        <f>IF('DELTA WOOD'!AJ95=0,0,'DELTA WOOD'!AJ95)+IF('DELTA WOOD'!AJ$96=0,0,'DELTA WOOD'!AJ$96)</f>
        <v>0</v>
      </c>
      <c r="K85" s="564">
        <f>IF('DELTA WOOD'!AK95=0,0,'DELTA WOOD'!AK95)+IF('DELTA WOOD'!AK$96=0,0,'DELTA WOOD'!AK$96)</f>
        <v>0</v>
      </c>
      <c r="L85" s="564">
        <f>IF('DELTA WOOD'!AL95=0,0,'DELTA WOOD'!AL95)+IF('DELTA WOOD'!AL$96=0,0,'DELTA WOOD'!AL$96)</f>
        <v>0</v>
      </c>
      <c r="M85" s="564">
        <f>IF('DELTA WOOD'!AM95=0,0,'DELTA WOOD'!AM95)+IF('DELTA WOOD'!AM$96=0,0,'DELTA WOOD'!AM$96)</f>
        <v>0</v>
      </c>
      <c r="N85" s="564">
        <f>IF('DELTA WOOD'!AN95=0,0,'DELTA WOOD'!AN95)+IF('DELTA WOOD'!AN$96=0,0,'DELTA WOOD'!AN$96)</f>
        <v>0</v>
      </c>
      <c r="O85" s="564">
        <f>IF('DELTA WOOD'!AO95=0,0,'DELTA WOOD'!AO95)+IF('DELTA WOOD'!AO$96=0,0,'DELTA WOOD'!AO$96)</f>
        <v>0</v>
      </c>
      <c r="P85" s="565">
        <f t="shared" si="2"/>
        <v>0</v>
      </c>
      <c r="Q85" s="566">
        <f>P85*'DELTA WOOD'!X95</f>
        <v>0</v>
      </c>
      <c r="R85" s="566">
        <f>P85*'DELTA WOOD'!U95</f>
        <v>0</v>
      </c>
    </row>
    <row r="86" ht="15.75" customHeight="1">
      <c r="A86" s="576"/>
      <c r="B86" s="577"/>
      <c r="C86" s="578"/>
      <c r="D86" s="578"/>
      <c r="E86" s="578"/>
      <c r="F86" s="578"/>
      <c r="G86" s="578"/>
      <c r="H86" s="578"/>
      <c r="I86" s="578"/>
      <c r="J86" s="578"/>
      <c r="K86" s="578"/>
      <c r="L86" s="578"/>
      <c r="M86" s="578"/>
      <c r="N86" s="578"/>
      <c r="O86" s="578"/>
      <c r="P86" s="579"/>
      <c r="Q86" s="580"/>
      <c r="R86" s="580"/>
    </row>
    <row r="87" ht="15.75" customHeight="1">
      <c r="A87" s="581"/>
    </row>
    <row r="88" ht="15.75" customHeight="1">
      <c r="A88" s="581"/>
    </row>
    <row r="89" ht="15.75" customHeight="1">
      <c r="A89" s="581"/>
    </row>
    <row r="90" ht="15.75" customHeight="1">
      <c r="A90" s="581"/>
    </row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P$6:$P$76"/>
  <mergeCells count="4">
    <mergeCell ref="A3:M3"/>
    <mergeCell ref="P3:R3"/>
    <mergeCell ref="B4:F4"/>
    <mergeCell ref="G4:M4"/>
  </mergeCells>
  <printOptions/>
  <pageMargins bottom="0.75" footer="0.0" header="0.0" left="0.25" right="0.25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22.78"/>
    <col customWidth="1" min="2" max="2" width="7.22"/>
    <col customWidth="1" min="3" max="3" width="11.33"/>
    <col customWidth="1" min="4" max="4" width="14.56"/>
    <col customWidth="1" min="5" max="6" width="14.22"/>
    <col customWidth="1" min="7" max="7" width="15.78"/>
    <col customWidth="1" min="8" max="8" width="7.22"/>
    <col customWidth="1" min="9" max="9" width="8.0"/>
    <col customWidth="1" min="10" max="26" width="7.22"/>
  </cols>
  <sheetData>
    <row r="1" ht="15.75" customHeight="1">
      <c r="A1" s="582" t="s">
        <v>514</v>
      </c>
      <c r="B1" s="28" t="s">
        <v>515</v>
      </c>
      <c r="C1" s="28" t="s">
        <v>516</v>
      </c>
      <c r="D1" s="583">
        <f t="shared" ref="D1:D2" si="1">INDIRECT(A1&amp;B1)</f>
        <v>0</v>
      </c>
      <c r="F1" s="28" t="s">
        <v>517</v>
      </c>
      <c r="G1" s="28">
        <f>SUMIF(B8:B6335,0,E8:E6335)</f>
        <v>0</v>
      </c>
      <c r="I1" s="28" t="s">
        <v>518</v>
      </c>
      <c r="J1" s="584">
        <f t="shared" ref="J1:J2" si="2">+G1-D1</f>
        <v>0</v>
      </c>
    </row>
    <row r="2" ht="15.75" customHeight="1">
      <c r="A2" s="585" t="s">
        <v>519</v>
      </c>
      <c r="B2" s="586" t="s">
        <v>515</v>
      </c>
      <c r="C2" s="586" t="s">
        <v>520</v>
      </c>
      <c r="D2" s="587" t="str">
        <f t="shared" si="1"/>
        <v>#ERROR!</v>
      </c>
      <c r="E2" s="586"/>
      <c r="F2" s="586" t="s">
        <v>521</v>
      </c>
      <c r="G2" s="586">
        <f>SUMIF(B8:B6335,"W",E8:E6335)</f>
        <v>0</v>
      </c>
      <c r="H2" s="586"/>
      <c r="I2" s="586" t="s">
        <v>522</v>
      </c>
      <c r="J2" s="584" t="str">
        <f t="shared" si="2"/>
        <v>#ERROR!</v>
      </c>
    </row>
    <row r="3" ht="15.75" customHeight="1">
      <c r="D3" s="583"/>
    </row>
    <row r="4" ht="15.75" customHeight="1">
      <c r="G4" s="582" t="s">
        <v>514</v>
      </c>
      <c r="H4" s="588" t="s">
        <v>523</v>
      </c>
      <c r="I4" s="588" t="s">
        <v>524</v>
      </c>
    </row>
    <row r="5" ht="15.75" customHeight="1">
      <c r="G5" s="585" t="s">
        <v>519</v>
      </c>
      <c r="H5" s="586" t="s">
        <v>523</v>
      </c>
      <c r="I5" s="586" t="s">
        <v>524</v>
      </c>
    </row>
    <row r="6" ht="15.75" customHeight="1"/>
    <row r="7" ht="15.75" customHeight="1">
      <c r="A7" s="28" t="s">
        <v>525</v>
      </c>
      <c r="B7" s="28" t="s">
        <v>526</v>
      </c>
      <c r="C7" s="28" t="s">
        <v>527</v>
      </c>
      <c r="D7" s="28" t="s">
        <v>528</v>
      </c>
      <c r="E7" s="28" t="s">
        <v>529</v>
      </c>
    </row>
    <row r="8" ht="12.0" customHeight="1">
      <c r="A8" s="28" t="str">
        <f t="shared" ref="A8:A1086" si="3">MID(D8,LEN(C8)+2,LEN(D8)-LEN(C8))</f>
        <v>01</v>
      </c>
      <c r="B8" s="28">
        <f t="shared" ref="B8:B189" si="4">IF(IFERROR(FIND("PU",D8,1),0)&lt;&gt;0,"PU",0)</f>
        <v>0</v>
      </c>
      <c r="C8" s="28" t="s">
        <v>123</v>
      </c>
      <c r="D8" s="2" t="s">
        <v>530</v>
      </c>
      <c r="E8" s="28">
        <f t="shared" ref="E8:E1086" si="5">IFERROR(IF(B8=0,VLOOKUP(C8,INDIRECT($G$4&amp;$H$4),MATCH($A8,INDIRECT($G$4&amp;$I$4),0),0),VLOOKUP(C8,INDIRECT($G$5&amp;$H$5),MATCH($A8,INDIRECT($G$5&amp;$I$5),0),FALSE)),0)</f>
        <v>0</v>
      </c>
    </row>
    <row r="9" ht="12.0" customHeight="1">
      <c r="A9" s="28" t="str">
        <f t="shared" si="3"/>
        <v>02</v>
      </c>
      <c r="B9" s="28">
        <f t="shared" si="4"/>
        <v>0</v>
      </c>
      <c r="C9" s="28" t="s">
        <v>123</v>
      </c>
      <c r="D9" s="2" t="s">
        <v>531</v>
      </c>
      <c r="E9" s="28">
        <f t="shared" si="5"/>
        <v>0</v>
      </c>
    </row>
    <row r="10" ht="12.0" customHeight="1">
      <c r="A10" s="28" t="str">
        <f t="shared" si="3"/>
        <v>03</v>
      </c>
      <c r="B10" s="28">
        <f t="shared" si="4"/>
        <v>0</v>
      </c>
      <c r="C10" s="28" t="s">
        <v>123</v>
      </c>
      <c r="D10" s="2" t="s">
        <v>532</v>
      </c>
      <c r="E10" s="28">
        <f t="shared" si="5"/>
        <v>0</v>
      </c>
    </row>
    <row r="11" ht="12.0" customHeight="1">
      <c r="A11" s="28" t="str">
        <f t="shared" si="3"/>
        <v>04</v>
      </c>
      <c r="B11" s="28">
        <f t="shared" si="4"/>
        <v>0</v>
      </c>
      <c r="C11" s="28" t="s">
        <v>123</v>
      </c>
      <c r="D11" s="2" t="s">
        <v>533</v>
      </c>
      <c r="E11" s="28">
        <f t="shared" si="5"/>
        <v>0</v>
      </c>
    </row>
    <row r="12" ht="12.0" customHeight="1">
      <c r="A12" s="28" t="str">
        <f t="shared" si="3"/>
        <v>05</v>
      </c>
      <c r="B12" s="28">
        <f t="shared" si="4"/>
        <v>0</v>
      </c>
      <c r="C12" s="28" t="s">
        <v>123</v>
      </c>
      <c r="D12" s="2" t="s">
        <v>534</v>
      </c>
      <c r="E12" s="28">
        <f t="shared" si="5"/>
        <v>0</v>
      </c>
    </row>
    <row r="13" ht="12.0" customHeight="1">
      <c r="A13" s="28" t="str">
        <f t="shared" si="3"/>
        <v>06</v>
      </c>
      <c r="B13" s="28">
        <f t="shared" si="4"/>
        <v>0</v>
      </c>
      <c r="C13" s="28" t="s">
        <v>123</v>
      </c>
      <c r="D13" s="2" t="s">
        <v>535</v>
      </c>
      <c r="E13" s="28">
        <f t="shared" si="5"/>
        <v>0</v>
      </c>
      <c r="G13" s="2"/>
    </row>
    <row r="14" ht="12.0" customHeight="1">
      <c r="A14" s="28" t="str">
        <f t="shared" si="3"/>
        <v>07</v>
      </c>
      <c r="B14" s="28">
        <f t="shared" si="4"/>
        <v>0</v>
      </c>
      <c r="C14" s="28" t="s">
        <v>123</v>
      </c>
      <c r="D14" s="2" t="s">
        <v>536</v>
      </c>
      <c r="E14" s="28">
        <f t="shared" si="5"/>
        <v>0</v>
      </c>
    </row>
    <row r="15" ht="12.0" customHeight="1">
      <c r="A15" s="28" t="str">
        <f t="shared" si="3"/>
        <v>08</v>
      </c>
      <c r="B15" s="28">
        <f t="shared" si="4"/>
        <v>0</v>
      </c>
      <c r="C15" s="28" t="s">
        <v>123</v>
      </c>
      <c r="D15" s="2" t="s">
        <v>537</v>
      </c>
      <c r="E15" s="28">
        <f t="shared" si="5"/>
        <v>0</v>
      </c>
    </row>
    <row r="16" ht="12.0" customHeight="1">
      <c r="A16" s="28" t="str">
        <f t="shared" si="3"/>
        <v>09</v>
      </c>
      <c r="B16" s="28">
        <f t="shared" si="4"/>
        <v>0</v>
      </c>
      <c r="C16" s="28" t="s">
        <v>123</v>
      </c>
      <c r="D16" s="2" t="s">
        <v>538</v>
      </c>
      <c r="E16" s="28">
        <f t="shared" si="5"/>
        <v>0</v>
      </c>
    </row>
    <row r="17" ht="12.0" customHeight="1">
      <c r="A17" s="28" t="str">
        <f t="shared" si="3"/>
        <v>10</v>
      </c>
      <c r="B17" s="28">
        <f t="shared" si="4"/>
        <v>0</v>
      </c>
      <c r="C17" s="28" t="s">
        <v>123</v>
      </c>
      <c r="D17" s="2" t="s">
        <v>539</v>
      </c>
      <c r="E17" s="28">
        <f t="shared" si="5"/>
        <v>0</v>
      </c>
    </row>
    <row r="18" ht="12.0" customHeight="1">
      <c r="A18" s="28" t="str">
        <f t="shared" si="3"/>
        <v>11</v>
      </c>
      <c r="B18" s="28">
        <f t="shared" si="4"/>
        <v>0</v>
      </c>
      <c r="C18" s="28" t="s">
        <v>123</v>
      </c>
      <c r="D18" s="2" t="s">
        <v>540</v>
      </c>
      <c r="E18" s="28">
        <f t="shared" si="5"/>
        <v>0</v>
      </c>
    </row>
    <row r="19" ht="12.0" customHeight="1">
      <c r="A19" s="28" t="str">
        <f t="shared" si="3"/>
        <v>12</v>
      </c>
      <c r="B19" s="28">
        <f t="shared" si="4"/>
        <v>0</v>
      </c>
      <c r="C19" s="28" t="s">
        <v>123</v>
      </c>
      <c r="D19" s="2" t="s">
        <v>541</v>
      </c>
      <c r="E19" s="28">
        <f t="shared" si="5"/>
        <v>0</v>
      </c>
    </row>
    <row r="20" ht="12.0" customHeight="1">
      <c r="A20" s="28" t="str">
        <f t="shared" si="3"/>
        <v>13</v>
      </c>
      <c r="B20" s="28">
        <f t="shared" si="4"/>
        <v>0</v>
      </c>
      <c r="C20" s="28" t="s">
        <v>123</v>
      </c>
      <c r="D20" s="2" t="s">
        <v>542</v>
      </c>
      <c r="E20" s="28">
        <f t="shared" si="5"/>
        <v>0</v>
      </c>
    </row>
    <row r="21" ht="12.0" customHeight="1">
      <c r="A21" s="28" t="str">
        <f t="shared" si="3"/>
        <v>01</v>
      </c>
      <c r="B21" s="28">
        <f t="shared" si="4"/>
        <v>0</v>
      </c>
      <c r="C21" s="28" t="s">
        <v>126</v>
      </c>
      <c r="D21" s="2" t="s">
        <v>543</v>
      </c>
      <c r="E21" s="28">
        <f t="shared" si="5"/>
        <v>0</v>
      </c>
    </row>
    <row r="22" ht="12.0" customHeight="1">
      <c r="A22" s="28" t="str">
        <f t="shared" si="3"/>
        <v>02</v>
      </c>
      <c r="B22" s="28">
        <f t="shared" si="4"/>
        <v>0</v>
      </c>
      <c r="C22" s="28" t="s">
        <v>126</v>
      </c>
      <c r="D22" s="2" t="s">
        <v>544</v>
      </c>
      <c r="E22" s="28">
        <f t="shared" si="5"/>
        <v>0</v>
      </c>
    </row>
    <row r="23" ht="15.75" customHeight="1">
      <c r="A23" s="28" t="str">
        <f t="shared" si="3"/>
        <v>03</v>
      </c>
      <c r="B23" s="28">
        <f t="shared" si="4"/>
        <v>0</v>
      </c>
      <c r="C23" s="28" t="s">
        <v>126</v>
      </c>
      <c r="D23" s="2" t="s">
        <v>545</v>
      </c>
      <c r="E23" s="28">
        <f t="shared" si="5"/>
        <v>0</v>
      </c>
    </row>
    <row r="24" ht="15.75" customHeight="1">
      <c r="A24" s="28" t="str">
        <f t="shared" si="3"/>
        <v>04</v>
      </c>
      <c r="B24" s="28">
        <f t="shared" si="4"/>
        <v>0</v>
      </c>
      <c r="C24" s="28" t="s">
        <v>126</v>
      </c>
      <c r="D24" s="2" t="s">
        <v>546</v>
      </c>
      <c r="E24" s="28">
        <f t="shared" si="5"/>
        <v>0</v>
      </c>
    </row>
    <row r="25" ht="15.75" customHeight="1">
      <c r="A25" s="28" t="str">
        <f t="shared" si="3"/>
        <v>05</v>
      </c>
      <c r="B25" s="28">
        <f t="shared" si="4"/>
        <v>0</v>
      </c>
      <c r="C25" s="28" t="s">
        <v>126</v>
      </c>
      <c r="D25" s="2" t="s">
        <v>547</v>
      </c>
      <c r="E25" s="28">
        <f t="shared" si="5"/>
        <v>0</v>
      </c>
    </row>
    <row r="26" ht="15.75" customHeight="1">
      <c r="A26" s="28" t="str">
        <f t="shared" si="3"/>
        <v>06</v>
      </c>
      <c r="B26" s="28">
        <f t="shared" si="4"/>
        <v>0</v>
      </c>
      <c r="C26" s="28" t="s">
        <v>126</v>
      </c>
      <c r="D26" s="2" t="s">
        <v>548</v>
      </c>
      <c r="E26" s="28">
        <f t="shared" si="5"/>
        <v>0</v>
      </c>
    </row>
    <row r="27" ht="15.75" customHeight="1">
      <c r="A27" s="28" t="str">
        <f t="shared" si="3"/>
        <v>07</v>
      </c>
      <c r="B27" s="28">
        <f t="shared" si="4"/>
        <v>0</v>
      </c>
      <c r="C27" s="28" t="s">
        <v>126</v>
      </c>
      <c r="D27" s="2" t="s">
        <v>549</v>
      </c>
      <c r="E27" s="28">
        <f t="shared" si="5"/>
        <v>0</v>
      </c>
    </row>
    <row r="28" ht="15.75" customHeight="1">
      <c r="A28" s="28" t="str">
        <f t="shared" si="3"/>
        <v>08</v>
      </c>
      <c r="B28" s="28">
        <f t="shared" si="4"/>
        <v>0</v>
      </c>
      <c r="C28" s="28" t="s">
        <v>126</v>
      </c>
      <c r="D28" s="2" t="s">
        <v>550</v>
      </c>
      <c r="E28" s="28">
        <f t="shared" si="5"/>
        <v>0</v>
      </c>
    </row>
    <row r="29" ht="15.75" customHeight="1">
      <c r="A29" s="28" t="str">
        <f t="shared" si="3"/>
        <v>09</v>
      </c>
      <c r="B29" s="28">
        <f t="shared" si="4"/>
        <v>0</v>
      </c>
      <c r="C29" s="28" t="s">
        <v>126</v>
      </c>
      <c r="D29" s="2" t="s">
        <v>551</v>
      </c>
      <c r="E29" s="28">
        <f t="shared" si="5"/>
        <v>0</v>
      </c>
    </row>
    <row r="30" ht="15.75" customHeight="1">
      <c r="A30" s="28" t="str">
        <f t="shared" si="3"/>
        <v>10</v>
      </c>
      <c r="B30" s="28">
        <f t="shared" si="4"/>
        <v>0</v>
      </c>
      <c r="C30" s="28" t="s">
        <v>126</v>
      </c>
      <c r="D30" s="2" t="s">
        <v>552</v>
      </c>
      <c r="E30" s="28">
        <f t="shared" si="5"/>
        <v>0</v>
      </c>
    </row>
    <row r="31" ht="15.75" customHeight="1">
      <c r="A31" s="28" t="str">
        <f t="shared" si="3"/>
        <v>11</v>
      </c>
      <c r="B31" s="28">
        <f t="shared" si="4"/>
        <v>0</v>
      </c>
      <c r="C31" s="28" t="s">
        <v>126</v>
      </c>
      <c r="D31" s="2" t="s">
        <v>553</v>
      </c>
      <c r="E31" s="28">
        <f t="shared" si="5"/>
        <v>0</v>
      </c>
    </row>
    <row r="32" ht="15.75" customHeight="1">
      <c r="A32" s="28" t="str">
        <f t="shared" si="3"/>
        <v>12</v>
      </c>
      <c r="B32" s="28">
        <f t="shared" si="4"/>
        <v>0</v>
      </c>
      <c r="C32" s="28" t="s">
        <v>126</v>
      </c>
      <c r="D32" s="2" t="s">
        <v>554</v>
      </c>
      <c r="E32" s="28">
        <f t="shared" si="5"/>
        <v>0</v>
      </c>
    </row>
    <row r="33" ht="15.75" customHeight="1">
      <c r="A33" s="28" t="str">
        <f t="shared" si="3"/>
        <v>13</v>
      </c>
      <c r="B33" s="28">
        <f t="shared" si="4"/>
        <v>0</v>
      </c>
      <c r="C33" s="28" t="s">
        <v>126</v>
      </c>
      <c r="D33" s="2" t="s">
        <v>555</v>
      </c>
      <c r="E33" s="28">
        <f t="shared" si="5"/>
        <v>0</v>
      </c>
    </row>
    <row r="34" ht="15.75" customHeight="1">
      <c r="A34" s="28" t="str">
        <f t="shared" si="3"/>
        <v>01</v>
      </c>
      <c r="B34" s="28">
        <f t="shared" si="4"/>
        <v>0</v>
      </c>
      <c r="C34" s="28" t="s">
        <v>129</v>
      </c>
      <c r="D34" s="2" t="s">
        <v>556</v>
      </c>
      <c r="E34" s="28">
        <f t="shared" si="5"/>
        <v>0</v>
      </c>
    </row>
    <row r="35" ht="15.75" customHeight="1">
      <c r="A35" s="28" t="str">
        <f t="shared" si="3"/>
        <v>02</v>
      </c>
      <c r="B35" s="28">
        <f t="shared" si="4"/>
        <v>0</v>
      </c>
      <c r="C35" s="28" t="s">
        <v>129</v>
      </c>
      <c r="D35" s="2" t="s">
        <v>557</v>
      </c>
      <c r="E35" s="28">
        <f t="shared" si="5"/>
        <v>0</v>
      </c>
    </row>
    <row r="36" ht="15.75" customHeight="1">
      <c r="A36" s="28" t="str">
        <f t="shared" si="3"/>
        <v>03</v>
      </c>
      <c r="B36" s="28">
        <f t="shared" si="4"/>
        <v>0</v>
      </c>
      <c r="C36" s="28" t="s">
        <v>129</v>
      </c>
      <c r="D36" s="2" t="s">
        <v>558</v>
      </c>
      <c r="E36" s="28">
        <f t="shared" si="5"/>
        <v>0</v>
      </c>
    </row>
    <row r="37" ht="15.75" customHeight="1">
      <c r="A37" s="28" t="str">
        <f t="shared" si="3"/>
        <v>04</v>
      </c>
      <c r="B37" s="28">
        <f t="shared" si="4"/>
        <v>0</v>
      </c>
      <c r="C37" s="28" t="s">
        <v>129</v>
      </c>
      <c r="D37" s="2" t="s">
        <v>559</v>
      </c>
      <c r="E37" s="28">
        <f t="shared" si="5"/>
        <v>0</v>
      </c>
    </row>
    <row r="38" ht="15.75" customHeight="1">
      <c r="A38" s="28" t="str">
        <f t="shared" si="3"/>
        <v>05</v>
      </c>
      <c r="B38" s="28">
        <f t="shared" si="4"/>
        <v>0</v>
      </c>
      <c r="C38" s="28" t="s">
        <v>129</v>
      </c>
      <c r="D38" s="2" t="s">
        <v>560</v>
      </c>
      <c r="E38" s="28">
        <f t="shared" si="5"/>
        <v>0</v>
      </c>
    </row>
    <row r="39" ht="15.75" customHeight="1">
      <c r="A39" s="28" t="str">
        <f t="shared" si="3"/>
        <v>06</v>
      </c>
      <c r="B39" s="28">
        <f t="shared" si="4"/>
        <v>0</v>
      </c>
      <c r="C39" s="28" t="s">
        <v>129</v>
      </c>
      <c r="D39" s="2" t="s">
        <v>561</v>
      </c>
      <c r="E39" s="28">
        <f t="shared" si="5"/>
        <v>0</v>
      </c>
    </row>
    <row r="40" ht="15.75" customHeight="1">
      <c r="A40" s="28" t="str">
        <f t="shared" si="3"/>
        <v>07</v>
      </c>
      <c r="B40" s="28">
        <f t="shared" si="4"/>
        <v>0</v>
      </c>
      <c r="C40" s="28" t="s">
        <v>129</v>
      </c>
      <c r="D40" s="2" t="s">
        <v>562</v>
      </c>
      <c r="E40" s="28">
        <f t="shared" si="5"/>
        <v>0</v>
      </c>
    </row>
    <row r="41" ht="15.75" customHeight="1">
      <c r="A41" s="28" t="str">
        <f t="shared" si="3"/>
        <v>08</v>
      </c>
      <c r="B41" s="28">
        <f t="shared" si="4"/>
        <v>0</v>
      </c>
      <c r="C41" s="28" t="s">
        <v>129</v>
      </c>
      <c r="D41" s="2" t="s">
        <v>563</v>
      </c>
      <c r="E41" s="28">
        <f t="shared" si="5"/>
        <v>0</v>
      </c>
    </row>
    <row r="42" ht="15.75" customHeight="1">
      <c r="A42" s="28" t="str">
        <f t="shared" si="3"/>
        <v>09</v>
      </c>
      <c r="B42" s="28">
        <f t="shared" si="4"/>
        <v>0</v>
      </c>
      <c r="C42" s="28" t="s">
        <v>129</v>
      </c>
      <c r="D42" s="2" t="s">
        <v>564</v>
      </c>
      <c r="E42" s="28">
        <f t="shared" si="5"/>
        <v>0</v>
      </c>
    </row>
    <row r="43" ht="15.75" customHeight="1">
      <c r="A43" s="28" t="str">
        <f t="shared" si="3"/>
        <v>10</v>
      </c>
      <c r="B43" s="28">
        <f t="shared" si="4"/>
        <v>0</v>
      </c>
      <c r="C43" s="28" t="s">
        <v>129</v>
      </c>
      <c r="D43" s="2" t="s">
        <v>565</v>
      </c>
      <c r="E43" s="28">
        <f t="shared" si="5"/>
        <v>0</v>
      </c>
    </row>
    <row r="44" ht="15.75" customHeight="1">
      <c r="A44" s="28" t="str">
        <f t="shared" si="3"/>
        <v>11</v>
      </c>
      <c r="B44" s="28">
        <f t="shared" si="4"/>
        <v>0</v>
      </c>
      <c r="C44" s="28" t="s">
        <v>129</v>
      </c>
      <c r="D44" s="2" t="s">
        <v>566</v>
      </c>
      <c r="E44" s="28">
        <f t="shared" si="5"/>
        <v>0</v>
      </c>
    </row>
    <row r="45" ht="15.75" customHeight="1">
      <c r="A45" s="28" t="str">
        <f t="shared" si="3"/>
        <v>12</v>
      </c>
      <c r="B45" s="28">
        <f t="shared" si="4"/>
        <v>0</v>
      </c>
      <c r="C45" s="28" t="s">
        <v>129</v>
      </c>
      <c r="D45" s="2" t="s">
        <v>567</v>
      </c>
      <c r="E45" s="28">
        <f t="shared" si="5"/>
        <v>0</v>
      </c>
    </row>
    <row r="46" ht="15.75" customHeight="1">
      <c r="A46" s="28" t="str">
        <f t="shared" si="3"/>
        <v>13</v>
      </c>
      <c r="B46" s="28">
        <f t="shared" si="4"/>
        <v>0</v>
      </c>
      <c r="C46" s="28" t="s">
        <v>129</v>
      </c>
      <c r="D46" s="2" t="s">
        <v>568</v>
      </c>
      <c r="E46" s="28">
        <f t="shared" si="5"/>
        <v>0</v>
      </c>
    </row>
    <row r="47" ht="15.75" customHeight="1">
      <c r="A47" s="28" t="str">
        <f t="shared" si="3"/>
        <v>01</v>
      </c>
      <c r="B47" s="28">
        <f t="shared" si="4"/>
        <v>0</v>
      </c>
      <c r="C47" s="28" t="s">
        <v>132</v>
      </c>
      <c r="D47" s="2" t="s">
        <v>569</v>
      </c>
      <c r="E47" s="28">
        <f t="shared" si="5"/>
        <v>0</v>
      </c>
    </row>
    <row r="48" ht="15.75" customHeight="1">
      <c r="A48" s="28" t="str">
        <f t="shared" si="3"/>
        <v>02</v>
      </c>
      <c r="B48" s="28">
        <f t="shared" si="4"/>
        <v>0</v>
      </c>
      <c r="C48" s="28" t="s">
        <v>132</v>
      </c>
      <c r="D48" s="2" t="s">
        <v>570</v>
      </c>
      <c r="E48" s="28">
        <f t="shared" si="5"/>
        <v>0</v>
      </c>
    </row>
    <row r="49" ht="15.75" customHeight="1">
      <c r="A49" s="28" t="str">
        <f t="shared" si="3"/>
        <v>03</v>
      </c>
      <c r="B49" s="28">
        <f t="shared" si="4"/>
        <v>0</v>
      </c>
      <c r="C49" s="28" t="s">
        <v>132</v>
      </c>
      <c r="D49" s="2" t="s">
        <v>571</v>
      </c>
      <c r="E49" s="28">
        <f t="shared" si="5"/>
        <v>0</v>
      </c>
    </row>
    <row r="50" ht="15.75" customHeight="1">
      <c r="A50" s="28" t="str">
        <f t="shared" si="3"/>
        <v>04</v>
      </c>
      <c r="B50" s="28">
        <f t="shared" si="4"/>
        <v>0</v>
      </c>
      <c r="C50" s="28" t="s">
        <v>132</v>
      </c>
      <c r="D50" s="2" t="s">
        <v>572</v>
      </c>
      <c r="E50" s="28">
        <f t="shared" si="5"/>
        <v>0</v>
      </c>
    </row>
    <row r="51" ht="15.75" customHeight="1">
      <c r="A51" s="28" t="str">
        <f t="shared" si="3"/>
        <v>05</v>
      </c>
      <c r="B51" s="28">
        <f t="shared" si="4"/>
        <v>0</v>
      </c>
      <c r="C51" s="28" t="s">
        <v>132</v>
      </c>
      <c r="D51" s="2" t="s">
        <v>573</v>
      </c>
      <c r="E51" s="28">
        <f t="shared" si="5"/>
        <v>0</v>
      </c>
    </row>
    <row r="52" ht="15.75" customHeight="1">
      <c r="A52" s="28" t="str">
        <f t="shared" si="3"/>
        <v>06</v>
      </c>
      <c r="B52" s="28">
        <f t="shared" si="4"/>
        <v>0</v>
      </c>
      <c r="C52" s="28" t="s">
        <v>132</v>
      </c>
      <c r="D52" s="2" t="s">
        <v>574</v>
      </c>
      <c r="E52" s="28">
        <f t="shared" si="5"/>
        <v>0</v>
      </c>
    </row>
    <row r="53" ht="15.75" customHeight="1">
      <c r="A53" s="28" t="str">
        <f t="shared" si="3"/>
        <v>07</v>
      </c>
      <c r="B53" s="28">
        <f t="shared" si="4"/>
        <v>0</v>
      </c>
      <c r="C53" s="28" t="s">
        <v>132</v>
      </c>
      <c r="D53" s="2" t="s">
        <v>575</v>
      </c>
      <c r="E53" s="28">
        <f t="shared" si="5"/>
        <v>0</v>
      </c>
    </row>
    <row r="54" ht="15.75" customHeight="1">
      <c r="A54" s="28" t="str">
        <f t="shared" si="3"/>
        <v>08</v>
      </c>
      <c r="B54" s="28">
        <f t="shared" si="4"/>
        <v>0</v>
      </c>
      <c r="C54" s="28" t="s">
        <v>132</v>
      </c>
      <c r="D54" s="2" t="s">
        <v>576</v>
      </c>
      <c r="E54" s="28">
        <f t="shared" si="5"/>
        <v>0</v>
      </c>
    </row>
    <row r="55" ht="15.75" customHeight="1">
      <c r="A55" s="28" t="str">
        <f t="shared" si="3"/>
        <v>09</v>
      </c>
      <c r="B55" s="28">
        <f t="shared" si="4"/>
        <v>0</v>
      </c>
      <c r="C55" s="28" t="s">
        <v>132</v>
      </c>
      <c r="D55" s="2" t="s">
        <v>577</v>
      </c>
      <c r="E55" s="28">
        <f t="shared" si="5"/>
        <v>0</v>
      </c>
    </row>
    <row r="56" ht="15.75" customHeight="1">
      <c r="A56" s="28" t="str">
        <f t="shared" si="3"/>
        <v>10</v>
      </c>
      <c r="B56" s="28">
        <f t="shared" si="4"/>
        <v>0</v>
      </c>
      <c r="C56" s="28" t="s">
        <v>132</v>
      </c>
      <c r="D56" s="2" t="s">
        <v>578</v>
      </c>
      <c r="E56" s="28">
        <f t="shared" si="5"/>
        <v>0</v>
      </c>
    </row>
    <row r="57" ht="15.75" customHeight="1">
      <c r="A57" s="28" t="str">
        <f t="shared" si="3"/>
        <v>11</v>
      </c>
      <c r="B57" s="28">
        <f t="shared" si="4"/>
        <v>0</v>
      </c>
      <c r="C57" s="28" t="s">
        <v>132</v>
      </c>
      <c r="D57" s="2" t="s">
        <v>579</v>
      </c>
      <c r="E57" s="28">
        <f t="shared" si="5"/>
        <v>0</v>
      </c>
    </row>
    <row r="58" ht="15.75" customHeight="1">
      <c r="A58" s="28" t="str">
        <f t="shared" si="3"/>
        <v>12</v>
      </c>
      <c r="B58" s="28">
        <f t="shared" si="4"/>
        <v>0</v>
      </c>
      <c r="C58" s="28" t="s">
        <v>132</v>
      </c>
      <c r="D58" s="2" t="s">
        <v>580</v>
      </c>
      <c r="E58" s="28">
        <f t="shared" si="5"/>
        <v>0</v>
      </c>
    </row>
    <row r="59" ht="15.75" customHeight="1">
      <c r="A59" s="28" t="str">
        <f t="shared" si="3"/>
        <v>13</v>
      </c>
      <c r="B59" s="28">
        <f t="shared" si="4"/>
        <v>0</v>
      </c>
      <c r="C59" s="28" t="s">
        <v>132</v>
      </c>
      <c r="D59" s="2" t="s">
        <v>581</v>
      </c>
      <c r="E59" s="28">
        <f t="shared" si="5"/>
        <v>0</v>
      </c>
    </row>
    <row r="60" ht="15.75" customHeight="1">
      <c r="A60" s="28" t="str">
        <f t="shared" si="3"/>
        <v>01</v>
      </c>
      <c r="B60" s="28">
        <f t="shared" si="4"/>
        <v>0</v>
      </c>
      <c r="C60" s="28" t="s">
        <v>136</v>
      </c>
      <c r="D60" s="2" t="s">
        <v>582</v>
      </c>
      <c r="E60" s="28">
        <f t="shared" si="5"/>
        <v>0</v>
      </c>
    </row>
    <row r="61" ht="15.75" customHeight="1">
      <c r="A61" s="28" t="str">
        <f t="shared" si="3"/>
        <v>02</v>
      </c>
      <c r="B61" s="28">
        <f t="shared" si="4"/>
        <v>0</v>
      </c>
      <c r="C61" s="28" t="s">
        <v>136</v>
      </c>
      <c r="D61" s="2" t="s">
        <v>583</v>
      </c>
      <c r="E61" s="28">
        <f t="shared" si="5"/>
        <v>0</v>
      </c>
    </row>
    <row r="62" ht="15.75" customHeight="1">
      <c r="A62" s="28" t="str">
        <f t="shared" si="3"/>
        <v>03</v>
      </c>
      <c r="B62" s="28">
        <f t="shared" si="4"/>
        <v>0</v>
      </c>
      <c r="C62" s="28" t="s">
        <v>136</v>
      </c>
      <c r="D62" s="2" t="s">
        <v>584</v>
      </c>
      <c r="E62" s="28">
        <f t="shared" si="5"/>
        <v>0</v>
      </c>
    </row>
    <row r="63" ht="15.75" customHeight="1">
      <c r="A63" s="28" t="str">
        <f t="shared" si="3"/>
        <v>04</v>
      </c>
      <c r="B63" s="28">
        <f t="shared" si="4"/>
        <v>0</v>
      </c>
      <c r="C63" s="28" t="s">
        <v>136</v>
      </c>
      <c r="D63" s="2" t="s">
        <v>585</v>
      </c>
      <c r="E63" s="28">
        <f t="shared" si="5"/>
        <v>0</v>
      </c>
    </row>
    <row r="64" ht="15.75" customHeight="1">
      <c r="A64" s="28" t="str">
        <f t="shared" si="3"/>
        <v>05</v>
      </c>
      <c r="B64" s="28">
        <f t="shared" si="4"/>
        <v>0</v>
      </c>
      <c r="C64" s="28" t="s">
        <v>136</v>
      </c>
      <c r="D64" s="2" t="s">
        <v>586</v>
      </c>
      <c r="E64" s="28">
        <f t="shared" si="5"/>
        <v>0</v>
      </c>
    </row>
    <row r="65" ht="15.75" customHeight="1">
      <c r="A65" s="28" t="str">
        <f t="shared" si="3"/>
        <v>06</v>
      </c>
      <c r="B65" s="28">
        <f t="shared" si="4"/>
        <v>0</v>
      </c>
      <c r="C65" s="28" t="s">
        <v>136</v>
      </c>
      <c r="D65" s="2" t="s">
        <v>587</v>
      </c>
      <c r="E65" s="28">
        <f t="shared" si="5"/>
        <v>0</v>
      </c>
    </row>
    <row r="66" ht="15.75" customHeight="1">
      <c r="A66" s="28" t="str">
        <f t="shared" si="3"/>
        <v>07</v>
      </c>
      <c r="B66" s="28">
        <f t="shared" si="4"/>
        <v>0</v>
      </c>
      <c r="C66" s="28" t="s">
        <v>136</v>
      </c>
      <c r="D66" s="2" t="s">
        <v>588</v>
      </c>
      <c r="E66" s="28">
        <f t="shared" si="5"/>
        <v>0</v>
      </c>
    </row>
    <row r="67" ht="15.75" customHeight="1">
      <c r="A67" s="28" t="str">
        <f t="shared" si="3"/>
        <v>08</v>
      </c>
      <c r="B67" s="28">
        <f t="shared" si="4"/>
        <v>0</v>
      </c>
      <c r="C67" s="28" t="s">
        <v>136</v>
      </c>
      <c r="D67" s="2" t="s">
        <v>589</v>
      </c>
      <c r="E67" s="28">
        <f t="shared" si="5"/>
        <v>0</v>
      </c>
    </row>
    <row r="68" ht="15.75" customHeight="1">
      <c r="A68" s="28" t="str">
        <f t="shared" si="3"/>
        <v>09</v>
      </c>
      <c r="B68" s="28">
        <f t="shared" si="4"/>
        <v>0</v>
      </c>
      <c r="C68" s="28" t="s">
        <v>136</v>
      </c>
      <c r="D68" s="2" t="s">
        <v>590</v>
      </c>
      <c r="E68" s="28">
        <f t="shared" si="5"/>
        <v>0</v>
      </c>
    </row>
    <row r="69" ht="15.75" customHeight="1">
      <c r="A69" s="28" t="str">
        <f t="shared" si="3"/>
        <v>10</v>
      </c>
      <c r="B69" s="28">
        <f t="shared" si="4"/>
        <v>0</v>
      </c>
      <c r="C69" s="28" t="s">
        <v>136</v>
      </c>
      <c r="D69" s="2" t="s">
        <v>591</v>
      </c>
      <c r="E69" s="28">
        <f t="shared" si="5"/>
        <v>0</v>
      </c>
    </row>
    <row r="70" ht="15.75" customHeight="1">
      <c r="A70" s="28" t="str">
        <f t="shared" si="3"/>
        <v>11</v>
      </c>
      <c r="B70" s="28">
        <f t="shared" si="4"/>
        <v>0</v>
      </c>
      <c r="C70" s="28" t="s">
        <v>136</v>
      </c>
      <c r="D70" s="2" t="s">
        <v>592</v>
      </c>
      <c r="E70" s="28">
        <f t="shared" si="5"/>
        <v>0</v>
      </c>
    </row>
    <row r="71" ht="15.75" customHeight="1">
      <c r="A71" s="28" t="str">
        <f t="shared" si="3"/>
        <v>12</v>
      </c>
      <c r="B71" s="28">
        <f t="shared" si="4"/>
        <v>0</v>
      </c>
      <c r="C71" s="28" t="s">
        <v>136</v>
      </c>
      <c r="D71" s="2" t="s">
        <v>593</v>
      </c>
      <c r="E71" s="28">
        <f t="shared" si="5"/>
        <v>0</v>
      </c>
    </row>
    <row r="72" ht="15.75" customHeight="1">
      <c r="A72" s="28" t="str">
        <f t="shared" si="3"/>
        <v>13</v>
      </c>
      <c r="B72" s="28">
        <f t="shared" si="4"/>
        <v>0</v>
      </c>
      <c r="C72" s="28" t="s">
        <v>136</v>
      </c>
      <c r="D72" s="2" t="s">
        <v>594</v>
      </c>
      <c r="E72" s="28">
        <f t="shared" si="5"/>
        <v>0</v>
      </c>
    </row>
    <row r="73" ht="15.75" customHeight="1">
      <c r="A73" s="28" t="str">
        <f t="shared" si="3"/>
        <v>01</v>
      </c>
      <c r="B73" s="28">
        <f t="shared" si="4"/>
        <v>0</v>
      </c>
      <c r="C73" s="28" t="s">
        <v>92</v>
      </c>
      <c r="D73" s="2" t="s">
        <v>595</v>
      </c>
      <c r="E73" s="28">
        <f t="shared" si="5"/>
        <v>0</v>
      </c>
    </row>
    <row r="74" ht="15.75" customHeight="1">
      <c r="A74" s="28" t="str">
        <f t="shared" si="3"/>
        <v>02</v>
      </c>
      <c r="B74" s="28">
        <f t="shared" si="4"/>
        <v>0</v>
      </c>
      <c r="C74" s="28" t="s">
        <v>92</v>
      </c>
      <c r="D74" s="2" t="s">
        <v>596</v>
      </c>
      <c r="E74" s="28">
        <f t="shared" si="5"/>
        <v>0</v>
      </c>
    </row>
    <row r="75" ht="15.75" customHeight="1">
      <c r="A75" s="28" t="str">
        <f t="shared" si="3"/>
        <v>03</v>
      </c>
      <c r="B75" s="28">
        <f t="shared" si="4"/>
        <v>0</v>
      </c>
      <c r="C75" s="28" t="s">
        <v>92</v>
      </c>
      <c r="D75" s="2" t="s">
        <v>597</v>
      </c>
      <c r="E75" s="28">
        <f t="shared" si="5"/>
        <v>0</v>
      </c>
    </row>
    <row r="76" ht="15.75" customHeight="1">
      <c r="A76" s="28" t="str">
        <f t="shared" si="3"/>
        <v>04</v>
      </c>
      <c r="B76" s="28">
        <f t="shared" si="4"/>
        <v>0</v>
      </c>
      <c r="C76" s="28" t="s">
        <v>92</v>
      </c>
      <c r="D76" s="2" t="s">
        <v>598</v>
      </c>
      <c r="E76" s="28">
        <f t="shared" si="5"/>
        <v>0</v>
      </c>
    </row>
    <row r="77" ht="15.75" customHeight="1">
      <c r="A77" s="28" t="str">
        <f t="shared" si="3"/>
        <v>05</v>
      </c>
      <c r="B77" s="28">
        <f t="shared" si="4"/>
        <v>0</v>
      </c>
      <c r="C77" s="28" t="s">
        <v>92</v>
      </c>
      <c r="D77" s="2" t="s">
        <v>599</v>
      </c>
      <c r="E77" s="28">
        <f t="shared" si="5"/>
        <v>0</v>
      </c>
    </row>
    <row r="78" ht="15.75" customHeight="1">
      <c r="A78" s="28" t="str">
        <f t="shared" si="3"/>
        <v>06</v>
      </c>
      <c r="B78" s="28">
        <f t="shared" si="4"/>
        <v>0</v>
      </c>
      <c r="C78" s="28" t="s">
        <v>92</v>
      </c>
      <c r="D78" s="2" t="s">
        <v>600</v>
      </c>
      <c r="E78" s="28">
        <f t="shared" si="5"/>
        <v>0</v>
      </c>
    </row>
    <row r="79" ht="15.75" customHeight="1">
      <c r="A79" s="28" t="str">
        <f t="shared" si="3"/>
        <v>07</v>
      </c>
      <c r="B79" s="28">
        <f t="shared" si="4"/>
        <v>0</v>
      </c>
      <c r="C79" s="28" t="s">
        <v>92</v>
      </c>
      <c r="D79" s="2" t="s">
        <v>601</v>
      </c>
      <c r="E79" s="28">
        <f t="shared" si="5"/>
        <v>0</v>
      </c>
    </row>
    <row r="80" ht="15.75" customHeight="1">
      <c r="A80" s="28" t="str">
        <f t="shared" si="3"/>
        <v>08</v>
      </c>
      <c r="B80" s="28">
        <f t="shared" si="4"/>
        <v>0</v>
      </c>
      <c r="C80" s="28" t="s">
        <v>92</v>
      </c>
      <c r="D80" s="2" t="s">
        <v>602</v>
      </c>
      <c r="E80" s="28">
        <f t="shared" si="5"/>
        <v>0</v>
      </c>
    </row>
    <row r="81" ht="15.75" customHeight="1">
      <c r="A81" s="28" t="str">
        <f t="shared" si="3"/>
        <v>09</v>
      </c>
      <c r="B81" s="28">
        <f t="shared" si="4"/>
        <v>0</v>
      </c>
      <c r="C81" s="28" t="s">
        <v>92</v>
      </c>
      <c r="D81" s="2" t="s">
        <v>603</v>
      </c>
      <c r="E81" s="28">
        <f t="shared" si="5"/>
        <v>0</v>
      </c>
    </row>
    <row r="82" ht="15.75" customHeight="1">
      <c r="A82" s="28" t="str">
        <f t="shared" si="3"/>
        <v>10</v>
      </c>
      <c r="B82" s="28">
        <f t="shared" si="4"/>
        <v>0</v>
      </c>
      <c r="C82" s="28" t="s">
        <v>92</v>
      </c>
      <c r="D82" s="2" t="s">
        <v>604</v>
      </c>
      <c r="E82" s="28">
        <f t="shared" si="5"/>
        <v>0</v>
      </c>
    </row>
    <row r="83" ht="15.75" customHeight="1">
      <c r="A83" s="28" t="str">
        <f t="shared" si="3"/>
        <v>11</v>
      </c>
      <c r="B83" s="28">
        <f t="shared" si="4"/>
        <v>0</v>
      </c>
      <c r="C83" s="28" t="s">
        <v>92</v>
      </c>
      <c r="D83" s="2" t="s">
        <v>605</v>
      </c>
      <c r="E83" s="28">
        <f t="shared" si="5"/>
        <v>0</v>
      </c>
    </row>
    <row r="84" ht="15.75" customHeight="1">
      <c r="A84" s="28" t="str">
        <f t="shared" si="3"/>
        <v>12</v>
      </c>
      <c r="B84" s="28">
        <f t="shared" si="4"/>
        <v>0</v>
      </c>
      <c r="C84" s="28" t="s">
        <v>92</v>
      </c>
      <c r="D84" s="2" t="s">
        <v>606</v>
      </c>
      <c r="E84" s="28">
        <f t="shared" si="5"/>
        <v>0</v>
      </c>
    </row>
    <row r="85" ht="15.75" customHeight="1">
      <c r="A85" s="28" t="str">
        <f t="shared" si="3"/>
        <v>13</v>
      </c>
      <c r="B85" s="28">
        <f t="shared" si="4"/>
        <v>0</v>
      </c>
      <c r="C85" s="28" t="s">
        <v>92</v>
      </c>
      <c r="D85" s="2" t="s">
        <v>607</v>
      </c>
      <c r="E85" s="28">
        <f t="shared" si="5"/>
        <v>0</v>
      </c>
    </row>
    <row r="86" ht="15.75" customHeight="1">
      <c r="A86" s="28" t="str">
        <f t="shared" si="3"/>
        <v>01</v>
      </c>
      <c r="B86" s="28">
        <f t="shared" si="4"/>
        <v>0</v>
      </c>
      <c r="C86" s="28" t="s">
        <v>98</v>
      </c>
      <c r="D86" s="2" t="s">
        <v>608</v>
      </c>
      <c r="E86" s="28">
        <f t="shared" si="5"/>
        <v>0</v>
      </c>
    </row>
    <row r="87" ht="15.75" customHeight="1">
      <c r="A87" s="28" t="str">
        <f t="shared" si="3"/>
        <v>02</v>
      </c>
      <c r="B87" s="28">
        <f t="shared" si="4"/>
        <v>0</v>
      </c>
      <c r="C87" s="28" t="s">
        <v>98</v>
      </c>
      <c r="D87" s="2" t="s">
        <v>609</v>
      </c>
      <c r="E87" s="28">
        <f t="shared" si="5"/>
        <v>0</v>
      </c>
    </row>
    <row r="88" ht="15.75" customHeight="1">
      <c r="A88" s="28" t="str">
        <f t="shared" si="3"/>
        <v>03</v>
      </c>
      <c r="B88" s="28">
        <f t="shared" si="4"/>
        <v>0</v>
      </c>
      <c r="C88" s="28" t="s">
        <v>98</v>
      </c>
      <c r="D88" s="2" t="s">
        <v>610</v>
      </c>
      <c r="E88" s="28">
        <f t="shared" si="5"/>
        <v>0</v>
      </c>
    </row>
    <row r="89" ht="15.75" customHeight="1">
      <c r="A89" s="28" t="str">
        <f t="shared" si="3"/>
        <v>04</v>
      </c>
      <c r="B89" s="28">
        <f t="shared" si="4"/>
        <v>0</v>
      </c>
      <c r="C89" s="28" t="s">
        <v>98</v>
      </c>
      <c r="D89" s="2" t="s">
        <v>611</v>
      </c>
      <c r="E89" s="28">
        <f t="shared" si="5"/>
        <v>0</v>
      </c>
    </row>
    <row r="90" ht="15.75" customHeight="1">
      <c r="A90" s="28" t="str">
        <f t="shared" si="3"/>
        <v>05</v>
      </c>
      <c r="B90" s="28">
        <f t="shared" si="4"/>
        <v>0</v>
      </c>
      <c r="C90" s="28" t="s">
        <v>98</v>
      </c>
      <c r="D90" s="2" t="s">
        <v>612</v>
      </c>
      <c r="E90" s="28">
        <f t="shared" si="5"/>
        <v>0</v>
      </c>
    </row>
    <row r="91" ht="15.75" customHeight="1">
      <c r="A91" s="28" t="str">
        <f t="shared" si="3"/>
        <v>06</v>
      </c>
      <c r="B91" s="28">
        <f t="shared" si="4"/>
        <v>0</v>
      </c>
      <c r="C91" s="28" t="s">
        <v>98</v>
      </c>
      <c r="D91" s="2" t="s">
        <v>613</v>
      </c>
      <c r="E91" s="28">
        <f t="shared" si="5"/>
        <v>0</v>
      </c>
    </row>
    <row r="92" ht="15.75" customHeight="1">
      <c r="A92" s="28" t="str">
        <f t="shared" si="3"/>
        <v>07</v>
      </c>
      <c r="B92" s="28">
        <f t="shared" si="4"/>
        <v>0</v>
      </c>
      <c r="C92" s="28" t="s">
        <v>98</v>
      </c>
      <c r="D92" s="2" t="s">
        <v>614</v>
      </c>
      <c r="E92" s="28">
        <f t="shared" si="5"/>
        <v>0</v>
      </c>
    </row>
    <row r="93" ht="15.75" customHeight="1">
      <c r="A93" s="28" t="str">
        <f t="shared" si="3"/>
        <v>08</v>
      </c>
      <c r="B93" s="28">
        <f t="shared" si="4"/>
        <v>0</v>
      </c>
      <c r="C93" s="28" t="s">
        <v>98</v>
      </c>
      <c r="D93" s="2" t="s">
        <v>615</v>
      </c>
      <c r="E93" s="28">
        <f t="shared" si="5"/>
        <v>0</v>
      </c>
    </row>
    <row r="94" ht="15.75" customHeight="1">
      <c r="A94" s="28" t="str">
        <f t="shared" si="3"/>
        <v>09</v>
      </c>
      <c r="B94" s="28">
        <f t="shared" si="4"/>
        <v>0</v>
      </c>
      <c r="C94" s="28" t="s">
        <v>98</v>
      </c>
      <c r="D94" s="2" t="s">
        <v>616</v>
      </c>
      <c r="E94" s="28">
        <f t="shared" si="5"/>
        <v>0</v>
      </c>
    </row>
    <row r="95" ht="15.75" customHeight="1">
      <c r="A95" s="28" t="str">
        <f t="shared" si="3"/>
        <v>10</v>
      </c>
      <c r="B95" s="28">
        <f t="shared" si="4"/>
        <v>0</v>
      </c>
      <c r="C95" s="28" t="s">
        <v>98</v>
      </c>
      <c r="D95" s="2" t="s">
        <v>617</v>
      </c>
      <c r="E95" s="28">
        <f t="shared" si="5"/>
        <v>0</v>
      </c>
    </row>
    <row r="96" ht="15.75" customHeight="1">
      <c r="A96" s="28" t="str">
        <f t="shared" si="3"/>
        <v>11</v>
      </c>
      <c r="B96" s="28">
        <f t="shared" si="4"/>
        <v>0</v>
      </c>
      <c r="C96" s="28" t="s">
        <v>98</v>
      </c>
      <c r="D96" s="2" t="s">
        <v>618</v>
      </c>
      <c r="E96" s="28">
        <f t="shared" si="5"/>
        <v>0</v>
      </c>
    </row>
    <row r="97" ht="15.75" customHeight="1">
      <c r="A97" s="28" t="str">
        <f t="shared" si="3"/>
        <v>12</v>
      </c>
      <c r="B97" s="28">
        <f t="shared" si="4"/>
        <v>0</v>
      </c>
      <c r="C97" s="28" t="s">
        <v>98</v>
      </c>
      <c r="D97" s="2" t="s">
        <v>619</v>
      </c>
      <c r="E97" s="28">
        <f t="shared" si="5"/>
        <v>0</v>
      </c>
    </row>
    <row r="98" ht="15.75" customHeight="1">
      <c r="A98" s="28" t="str">
        <f t="shared" si="3"/>
        <v>13</v>
      </c>
      <c r="B98" s="28">
        <f t="shared" si="4"/>
        <v>0</v>
      </c>
      <c r="C98" s="28" t="s">
        <v>98</v>
      </c>
      <c r="D98" s="2" t="s">
        <v>620</v>
      </c>
      <c r="E98" s="28">
        <f t="shared" si="5"/>
        <v>0</v>
      </c>
    </row>
    <row r="99" ht="15.75" customHeight="1">
      <c r="A99" s="28" t="str">
        <f t="shared" si="3"/>
        <v>01</v>
      </c>
      <c r="B99" s="28">
        <f t="shared" si="4"/>
        <v>0</v>
      </c>
      <c r="C99" s="28" t="s">
        <v>101</v>
      </c>
      <c r="D99" s="2" t="s">
        <v>621</v>
      </c>
      <c r="E99" s="28">
        <f t="shared" si="5"/>
        <v>0</v>
      </c>
    </row>
    <row r="100" ht="15.75" customHeight="1">
      <c r="A100" s="28" t="str">
        <f t="shared" si="3"/>
        <v>02</v>
      </c>
      <c r="B100" s="28">
        <f t="shared" si="4"/>
        <v>0</v>
      </c>
      <c r="C100" s="28" t="s">
        <v>101</v>
      </c>
      <c r="D100" s="2" t="s">
        <v>622</v>
      </c>
      <c r="E100" s="28">
        <f t="shared" si="5"/>
        <v>0</v>
      </c>
    </row>
    <row r="101" ht="15.75" customHeight="1">
      <c r="A101" s="28" t="str">
        <f t="shared" si="3"/>
        <v>03</v>
      </c>
      <c r="B101" s="28">
        <f t="shared" si="4"/>
        <v>0</v>
      </c>
      <c r="C101" s="28" t="s">
        <v>101</v>
      </c>
      <c r="D101" s="2" t="s">
        <v>623</v>
      </c>
      <c r="E101" s="28">
        <f t="shared" si="5"/>
        <v>0</v>
      </c>
    </row>
    <row r="102" ht="15.75" customHeight="1">
      <c r="A102" s="28" t="str">
        <f t="shared" si="3"/>
        <v>04</v>
      </c>
      <c r="B102" s="28">
        <f t="shared" si="4"/>
        <v>0</v>
      </c>
      <c r="C102" s="28" t="s">
        <v>101</v>
      </c>
      <c r="D102" s="2" t="s">
        <v>624</v>
      </c>
      <c r="E102" s="28">
        <f t="shared" si="5"/>
        <v>0</v>
      </c>
    </row>
    <row r="103" ht="15.75" customHeight="1">
      <c r="A103" s="28" t="str">
        <f t="shared" si="3"/>
        <v>05</v>
      </c>
      <c r="B103" s="28">
        <f t="shared" si="4"/>
        <v>0</v>
      </c>
      <c r="C103" s="28" t="s">
        <v>101</v>
      </c>
      <c r="D103" s="2" t="s">
        <v>625</v>
      </c>
      <c r="E103" s="28">
        <f t="shared" si="5"/>
        <v>0</v>
      </c>
    </row>
    <row r="104" ht="15.75" customHeight="1">
      <c r="A104" s="28" t="str">
        <f t="shared" si="3"/>
        <v>06</v>
      </c>
      <c r="B104" s="28">
        <f t="shared" si="4"/>
        <v>0</v>
      </c>
      <c r="C104" s="28" t="s">
        <v>101</v>
      </c>
      <c r="D104" s="2" t="s">
        <v>626</v>
      </c>
      <c r="E104" s="28">
        <f t="shared" si="5"/>
        <v>0</v>
      </c>
    </row>
    <row r="105" ht="15.75" customHeight="1">
      <c r="A105" s="28" t="str">
        <f t="shared" si="3"/>
        <v>07</v>
      </c>
      <c r="B105" s="28">
        <f t="shared" si="4"/>
        <v>0</v>
      </c>
      <c r="C105" s="28" t="s">
        <v>101</v>
      </c>
      <c r="D105" s="2" t="s">
        <v>627</v>
      </c>
      <c r="E105" s="28">
        <f t="shared" si="5"/>
        <v>0</v>
      </c>
    </row>
    <row r="106" ht="15.75" customHeight="1">
      <c r="A106" s="28" t="str">
        <f t="shared" si="3"/>
        <v>08</v>
      </c>
      <c r="B106" s="28">
        <f t="shared" si="4"/>
        <v>0</v>
      </c>
      <c r="C106" s="28" t="s">
        <v>101</v>
      </c>
      <c r="D106" s="2" t="s">
        <v>628</v>
      </c>
      <c r="E106" s="28">
        <f t="shared" si="5"/>
        <v>0</v>
      </c>
    </row>
    <row r="107" ht="15.75" customHeight="1">
      <c r="A107" s="28" t="str">
        <f t="shared" si="3"/>
        <v>09</v>
      </c>
      <c r="B107" s="28">
        <f t="shared" si="4"/>
        <v>0</v>
      </c>
      <c r="C107" s="28" t="s">
        <v>101</v>
      </c>
      <c r="D107" s="2" t="s">
        <v>629</v>
      </c>
      <c r="E107" s="28">
        <f t="shared" si="5"/>
        <v>0</v>
      </c>
    </row>
    <row r="108" ht="15.75" customHeight="1">
      <c r="A108" s="28" t="str">
        <f t="shared" si="3"/>
        <v>10</v>
      </c>
      <c r="B108" s="28">
        <f t="shared" si="4"/>
        <v>0</v>
      </c>
      <c r="C108" s="28" t="s">
        <v>101</v>
      </c>
      <c r="D108" s="2" t="s">
        <v>630</v>
      </c>
      <c r="E108" s="28">
        <f t="shared" si="5"/>
        <v>0</v>
      </c>
    </row>
    <row r="109" ht="15.75" customHeight="1">
      <c r="A109" s="28" t="str">
        <f t="shared" si="3"/>
        <v>11</v>
      </c>
      <c r="B109" s="28">
        <f t="shared" si="4"/>
        <v>0</v>
      </c>
      <c r="C109" s="28" t="s">
        <v>101</v>
      </c>
      <c r="D109" s="2" t="s">
        <v>631</v>
      </c>
      <c r="E109" s="28">
        <f t="shared" si="5"/>
        <v>0</v>
      </c>
    </row>
    <row r="110" ht="15.75" customHeight="1">
      <c r="A110" s="28" t="str">
        <f t="shared" si="3"/>
        <v>12</v>
      </c>
      <c r="B110" s="28">
        <f t="shared" si="4"/>
        <v>0</v>
      </c>
      <c r="C110" s="28" t="s">
        <v>101</v>
      </c>
      <c r="D110" s="2" t="s">
        <v>632</v>
      </c>
      <c r="E110" s="28">
        <f t="shared" si="5"/>
        <v>0</v>
      </c>
    </row>
    <row r="111" ht="15.75" customHeight="1">
      <c r="A111" s="28" t="str">
        <f t="shared" si="3"/>
        <v>13</v>
      </c>
      <c r="B111" s="28">
        <f t="shared" si="4"/>
        <v>0</v>
      </c>
      <c r="C111" s="28" t="s">
        <v>101</v>
      </c>
      <c r="D111" s="2" t="s">
        <v>633</v>
      </c>
      <c r="E111" s="28">
        <f t="shared" si="5"/>
        <v>0</v>
      </c>
    </row>
    <row r="112" ht="15.75" customHeight="1">
      <c r="A112" s="28" t="str">
        <f t="shared" si="3"/>
        <v>01</v>
      </c>
      <c r="B112" s="28">
        <f t="shared" si="4"/>
        <v>0</v>
      </c>
      <c r="C112" s="28" t="s">
        <v>104</v>
      </c>
      <c r="D112" s="2" t="s">
        <v>634</v>
      </c>
      <c r="E112" s="28">
        <f t="shared" si="5"/>
        <v>0</v>
      </c>
    </row>
    <row r="113" ht="15.75" customHeight="1">
      <c r="A113" s="28" t="str">
        <f t="shared" si="3"/>
        <v>02</v>
      </c>
      <c r="B113" s="28">
        <f t="shared" si="4"/>
        <v>0</v>
      </c>
      <c r="C113" s="28" t="s">
        <v>104</v>
      </c>
      <c r="D113" s="2" t="s">
        <v>635</v>
      </c>
      <c r="E113" s="28">
        <f t="shared" si="5"/>
        <v>0</v>
      </c>
    </row>
    <row r="114" ht="15.75" customHeight="1">
      <c r="A114" s="28" t="str">
        <f t="shared" si="3"/>
        <v>03</v>
      </c>
      <c r="B114" s="28">
        <f t="shared" si="4"/>
        <v>0</v>
      </c>
      <c r="C114" s="28" t="s">
        <v>104</v>
      </c>
      <c r="D114" s="2" t="s">
        <v>636</v>
      </c>
      <c r="E114" s="28">
        <f t="shared" si="5"/>
        <v>0</v>
      </c>
    </row>
    <row r="115" ht="15.75" customHeight="1">
      <c r="A115" s="28" t="str">
        <f t="shared" si="3"/>
        <v>04</v>
      </c>
      <c r="B115" s="28">
        <f t="shared" si="4"/>
        <v>0</v>
      </c>
      <c r="C115" s="28" t="s">
        <v>104</v>
      </c>
      <c r="D115" s="2" t="s">
        <v>637</v>
      </c>
      <c r="E115" s="28">
        <f t="shared" si="5"/>
        <v>0</v>
      </c>
    </row>
    <row r="116" ht="15.75" customHeight="1">
      <c r="A116" s="28" t="str">
        <f t="shared" si="3"/>
        <v>05</v>
      </c>
      <c r="B116" s="28">
        <f t="shared" si="4"/>
        <v>0</v>
      </c>
      <c r="C116" s="28" t="s">
        <v>104</v>
      </c>
      <c r="D116" s="2" t="s">
        <v>638</v>
      </c>
      <c r="E116" s="28">
        <f t="shared" si="5"/>
        <v>0</v>
      </c>
    </row>
    <row r="117" ht="15.75" customHeight="1">
      <c r="A117" s="28" t="str">
        <f t="shared" si="3"/>
        <v>06</v>
      </c>
      <c r="B117" s="28">
        <f t="shared" si="4"/>
        <v>0</v>
      </c>
      <c r="C117" s="28" t="s">
        <v>104</v>
      </c>
      <c r="D117" s="2" t="s">
        <v>639</v>
      </c>
      <c r="E117" s="28">
        <f t="shared" si="5"/>
        <v>0</v>
      </c>
    </row>
    <row r="118" ht="15.75" customHeight="1">
      <c r="A118" s="28" t="str">
        <f t="shared" si="3"/>
        <v>07</v>
      </c>
      <c r="B118" s="28">
        <f t="shared" si="4"/>
        <v>0</v>
      </c>
      <c r="C118" s="28" t="s">
        <v>104</v>
      </c>
      <c r="D118" s="2" t="s">
        <v>640</v>
      </c>
      <c r="E118" s="28">
        <f t="shared" si="5"/>
        <v>0</v>
      </c>
    </row>
    <row r="119" ht="15.75" customHeight="1">
      <c r="A119" s="28" t="str">
        <f t="shared" si="3"/>
        <v>08</v>
      </c>
      <c r="B119" s="28">
        <f t="shared" si="4"/>
        <v>0</v>
      </c>
      <c r="C119" s="28" t="s">
        <v>104</v>
      </c>
      <c r="D119" s="2" t="s">
        <v>641</v>
      </c>
      <c r="E119" s="28">
        <f t="shared" si="5"/>
        <v>0</v>
      </c>
    </row>
    <row r="120" ht="15.75" customHeight="1">
      <c r="A120" s="28" t="str">
        <f t="shared" si="3"/>
        <v>09</v>
      </c>
      <c r="B120" s="28">
        <f t="shared" si="4"/>
        <v>0</v>
      </c>
      <c r="C120" s="28" t="s">
        <v>104</v>
      </c>
      <c r="D120" s="2" t="s">
        <v>642</v>
      </c>
      <c r="E120" s="28">
        <f t="shared" si="5"/>
        <v>0</v>
      </c>
    </row>
    <row r="121" ht="15.75" customHeight="1">
      <c r="A121" s="28" t="str">
        <f t="shared" si="3"/>
        <v>10</v>
      </c>
      <c r="B121" s="28">
        <f t="shared" si="4"/>
        <v>0</v>
      </c>
      <c r="C121" s="28" t="s">
        <v>104</v>
      </c>
      <c r="D121" s="2" t="s">
        <v>643</v>
      </c>
      <c r="E121" s="28">
        <f t="shared" si="5"/>
        <v>0</v>
      </c>
    </row>
    <row r="122" ht="15.75" customHeight="1">
      <c r="A122" s="28" t="str">
        <f t="shared" si="3"/>
        <v>11</v>
      </c>
      <c r="B122" s="28">
        <f t="shared" si="4"/>
        <v>0</v>
      </c>
      <c r="C122" s="28" t="s">
        <v>104</v>
      </c>
      <c r="D122" s="2" t="s">
        <v>644</v>
      </c>
      <c r="E122" s="28">
        <f t="shared" si="5"/>
        <v>0</v>
      </c>
    </row>
    <row r="123" ht="15.75" customHeight="1">
      <c r="A123" s="28" t="str">
        <f t="shared" si="3"/>
        <v>12</v>
      </c>
      <c r="B123" s="28">
        <f t="shared" si="4"/>
        <v>0</v>
      </c>
      <c r="C123" s="28" t="s">
        <v>104</v>
      </c>
      <c r="D123" s="2" t="s">
        <v>645</v>
      </c>
      <c r="E123" s="28">
        <f t="shared" si="5"/>
        <v>0</v>
      </c>
    </row>
    <row r="124" ht="15.75" customHeight="1">
      <c r="A124" s="28" t="str">
        <f t="shared" si="3"/>
        <v>13</v>
      </c>
      <c r="B124" s="28">
        <f t="shared" si="4"/>
        <v>0</v>
      </c>
      <c r="C124" s="28" t="s">
        <v>104</v>
      </c>
      <c r="D124" s="2" t="s">
        <v>646</v>
      </c>
      <c r="E124" s="28">
        <f t="shared" si="5"/>
        <v>0</v>
      </c>
    </row>
    <row r="125" ht="15.75" customHeight="1">
      <c r="A125" s="28" t="str">
        <f t="shared" si="3"/>
        <v>01</v>
      </c>
      <c r="B125" s="28">
        <f t="shared" si="4"/>
        <v>0</v>
      </c>
      <c r="C125" s="28" t="s">
        <v>108</v>
      </c>
      <c r="D125" s="2" t="s">
        <v>647</v>
      </c>
      <c r="E125" s="28">
        <f t="shared" si="5"/>
        <v>0</v>
      </c>
    </row>
    <row r="126" ht="15.75" customHeight="1">
      <c r="A126" s="28" t="str">
        <f t="shared" si="3"/>
        <v>02</v>
      </c>
      <c r="B126" s="28">
        <f t="shared" si="4"/>
        <v>0</v>
      </c>
      <c r="C126" s="28" t="s">
        <v>108</v>
      </c>
      <c r="D126" s="2" t="s">
        <v>648</v>
      </c>
      <c r="E126" s="28">
        <f t="shared" si="5"/>
        <v>0</v>
      </c>
    </row>
    <row r="127" ht="15.75" customHeight="1">
      <c r="A127" s="28" t="str">
        <f t="shared" si="3"/>
        <v>03</v>
      </c>
      <c r="B127" s="28">
        <f t="shared" si="4"/>
        <v>0</v>
      </c>
      <c r="C127" s="28" t="s">
        <v>108</v>
      </c>
      <c r="D127" s="2" t="s">
        <v>649</v>
      </c>
      <c r="E127" s="28">
        <f t="shared" si="5"/>
        <v>0</v>
      </c>
    </row>
    <row r="128" ht="15.75" customHeight="1">
      <c r="A128" s="28" t="str">
        <f t="shared" si="3"/>
        <v>04</v>
      </c>
      <c r="B128" s="28">
        <f t="shared" si="4"/>
        <v>0</v>
      </c>
      <c r="C128" s="28" t="s">
        <v>108</v>
      </c>
      <c r="D128" s="2" t="s">
        <v>650</v>
      </c>
      <c r="E128" s="28">
        <f t="shared" si="5"/>
        <v>0</v>
      </c>
    </row>
    <row r="129" ht="15.75" customHeight="1">
      <c r="A129" s="28" t="str">
        <f t="shared" si="3"/>
        <v>05</v>
      </c>
      <c r="B129" s="28">
        <f t="shared" si="4"/>
        <v>0</v>
      </c>
      <c r="C129" s="28" t="s">
        <v>108</v>
      </c>
      <c r="D129" s="2" t="s">
        <v>651</v>
      </c>
      <c r="E129" s="28">
        <f t="shared" si="5"/>
        <v>0</v>
      </c>
    </row>
    <row r="130" ht="15.75" customHeight="1">
      <c r="A130" s="28" t="str">
        <f t="shared" si="3"/>
        <v>06</v>
      </c>
      <c r="B130" s="28">
        <f t="shared" si="4"/>
        <v>0</v>
      </c>
      <c r="C130" s="28" t="s">
        <v>108</v>
      </c>
      <c r="D130" s="2" t="s">
        <v>652</v>
      </c>
      <c r="E130" s="28">
        <f t="shared" si="5"/>
        <v>0</v>
      </c>
    </row>
    <row r="131" ht="15.75" customHeight="1">
      <c r="A131" s="28" t="str">
        <f t="shared" si="3"/>
        <v>07</v>
      </c>
      <c r="B131" s="28">
        <f t="shared" si="4"/>
        <v>0</v>
      </c>
      <c r="C131" s="28" t="s">
        <v>108</v>
      </c>
      <c r="D131" s="2" t="s">
        <v>653</v>
      </c>
      <c r="E131" s="28">
        <f t="shared" si="5"/>
        <v>0</v>
      </c>
    </row>
    <row r="132" ht="15.75" customHeight="1">
      <c r="A132" s="28" t="str">
        <f t="shared" si="3"/>
        <v>08</v>
      </c>
      <c r="B132" s="28">
        <f t="shared" si="4"/>
        <v>0</v>
      </c>
      <c r="C132" s="28" t="s">
        <v>108</v>
      </c>
      <c r="D132" s="2" t="s">
        <v>654</v>
      </c>
      <c r="E132" s="28">
        <f t="shared" si="5"/>
        <v>0</v>
      </c>
    </row>
    <row r="133" ht="15.75" customHeight="1">
      <c r="A133" s="28" t="str">
        <f t="shared" si="3"/>
        <v>09</v>
      </c>
      <c r="B133" s="28">
        <f t="shared" si="4"/>
        <v>0</v>
      </c>
      <c r="C133" s="28" t="s">
        <v>108</v>
      </c>
      <c r="D133" s="2" t="s">
        <v>655</v>
      </c>
      <c r="E133" s="28">
        <f t="shared" si="5"/>
        <v>0</v>
      </c>
    </row>
    <row r="134" ht="15.75" customHeight="1">
      <c r="A134" s="28" t="str">
        <f t="shared" si="3"/>
        <v>10</v>
      </c>
      <c r="B134" s="28">
        <f t="shared" si="4"/>
        <v>0</v>
      </c>
      <c r="C134" s="28" t="s">
        <v>108</v>
      </c>
      <c r="D134" s="2" t="s">
        <v>656</v>
      </c>
      <c r="E134" s="28">
        <f t="shared" si="5"/>
        <v>0</v>
      </c>
    </row>
    <row r="135" ht="15.75" customHeight="1">
      <c r="A135" s="28" t="str">
        <f t="shared" si="3"/>
        <v>11</v>
      </c>
      <c r="B135" s="28">
        <f t="shared" si="4"/>
        <v>0</v>
      </c>
      <c r="C135" s="28" t="s">
        <v>108</v>
      </c>
      <c r="D135" s="2" t="s">
        <v>657</v>
      </c>
      <c r="E135" s="28">
        <f t="shared" si="5"/>
        <v>0</v>
      </c>
    </row>
    <row r="136" ht="15.75" customHeight="1">
      <c r="A136" s="28" t="str">
        <f t="shared" si="3"/>
        <v>12</v>
      </c>
      <c r="B136" s="28">
        <f t="shared" si="4"/>
        <v>0</v>
      </c>
      <c r="C136" s="28" t="s">
        <v>108</v>
      </c>
      <c r="D136" s="2" t="s">
        <v>658</v>
      </c>
      <c r="E136" s="28">
        <f t="shared" si="5"/>
        <v>0</v>
      </c>
    </row>
    <row r="137" ht="15.75" customHeight="1">
      <c r="A137" s="28" t="str">
        <f t="shared" si="3"/>
        <v>13</v>
      </c>
      <c r="B137" s="28">
        <f t="shared" si="4"/>
        <v>0</v>
      </c>
      <c r="C137" s="28" t="s">
        <v>108</v>
      </c>
      <c r="D137" s="2" t="s">
        <v>659</v>
      </c>
      <c r="E137" s="28">
        <f t="shared" si="5"/>
        <v>0</v>
      </c>
    </row>
    <row r="138" ht="15.75" customHeight="1">
      <c r="A138" s="28" t="str">
        <f t="shared" si="3"/>
        <v>01</v>
      </c>
      <c r="B138" s="28">
        <f t="shared" si="4"/>
        <v>0</v>
      </c>
      <c r="C138" s="28" t="s">
        <v>111</v>
      </c>
      <c r="D138" s="2" t="s">
        <v>660</v>
      </c>
      <c r="E138" s="28">
        <f t="shared" si="5"/>
        <v>0</v>
      </c>
    </row>
    <row r="139" ht="15.75" customHeight="1">
      <c r="A139" s="28" t="str">
        <f t="shared" si="3"/>
        <v>02</v>
      </c>
      <c r="B139" s="28">
        <f t="shared" si="4"/>
        <v>0</v>
      </c>
      <c r="C139" s="28" t="s">
        <v>111</v>
      </c>
      <c r="D139" s="2" t="s">
        <v>661</v>
      </c>
      <c r="E139" s="28">
        <f t="shared" si="5"/>
        <v>0</v>
      </c>
    </row>
    <row r="140" ht="15.75" customHeight="1">
      <c r="A140" s="28" t="str">
        <f t="shared" si="3"/>
        <v>03</v>
      </c>
      <c r="B140" s="28">
        <f t="shared" si="4"/>
        <v>0</v>
      </c>
      <c r="C140" s="28" t="s">
        <v>111</v>
      </c>
      <c r="D140" s="2" t="s">
        <v>662</v>
      </c>
      <c r="E140" s="28">
        <f t="shared" si="5"/>
        <v>0</v>
      </c>
    </row>
    <row r="141" ht="15.75" customHeight="1">
      <c r="A141" s="28" t="str">
        <f t="shared" si="3"/>
        <v>04</v>
      </c>
      <c r="B141" s="28">
        <f t="shared" si="4"/>
        <v>0</v>
      </c>
      <c r="C141" s="28" t="s">
        <v>111</v>
      </c>
      <c r="D141" s="2" t="s">
        <v>663</v>
      </c>
      <c r="E141" s="28">
        <f t="shared" si="5"/>
        <v>0</v>
      </c>
    </row>
    <row r="142" ht="15.75" customHeight="1">
      <c r="A142" s="28" t="str">
        <f t="shared" si="3"/>
        <v>05</v>
      </c>
      <c r="B142" s="28">
        <f t="shared" si="4"/>
        <v>0</v>
      </c>
      <c r="C142" s="28" t="s">
        <v>111</v>
      </c>
      <c r="D142" s="2" t="s">
        <v>664</v>
      </c>
      <c r="E142" s="28">
        <f t="shared" si="5"/>
        <v>0</v>
      </c>
    </row>
    <row r="143" ht="15.75" customHeight="1">
      <c r="A143" s="28" t="str">
        <f t="shared" si="3"/>
        <v>06</v>
      </c>
      <c r="B143" s="28">
        <f t="shared" si="4"/>
        <v>0</v>
      </c>
      <c r="C143" s="28" t="s">
        <v>111</v>
      </c>
      <c r="D143" s="2" t="s">
        <v>665</v>
      </c>
      <c r="E143" s="28">
        <f t="shared" si="5"/>
        <v>0</v>
      </c>
    </row>
    <row r="144" ht="15.75" customHeight="1">
      <c r="A144" s="28" t="str">
        <f t="shared" si="3"/>
        <v>07</v>
      </c>
      <c r="B144" s="28">
        <f t="shared" si="4"/>
        <v>0</v>
      </c>
      <c r="C144" s="28" t="s">
        <v>111</v>
      </c>
      <c r="D144" s="2" t="s">
        <v>666</v>
      </c>
      <c r="E144" s="28">
        <f t="shared" si="5"/>
        <v>0</v>
      </c>
    </row>
    <row r="145" ht="15.75" customHeight="1">
      <c r="A145" s="28" t="str">
        <f t="shared" si="3"/>
        <v>08</v>
      </c>
      <c r="B145" s="28">
        <f t="shared" si="4"/>
        <v>0</v>
      </c>
      <c r="C145" s="28" t="s">
        <v>111</v>
      </c>
      <c r="D145" s="2" t="s">
        <v>667</v>
      </c>
      <c r="E145" s="28">
        <f t="shared" si="5"/>
        <v>0</v>
      </c>
    </row>
    <row r="146" ht="15.75" customHeight="1">
      <c r="A146" s="28" t="str">
        <f t="shared" si="3"/>
        <v>09</v>
      </c>
      <c r="B146" s="28">
        <f t="shared" si="4"/>
        <v>0</v>
      </c>
      <c r="C146" s="28" t="s">
        <v>111</v>
      </c>
      <c r="D146" s="2" t="s">
        <v>668</v>
      </c>
      <c r="E146" s="28">
        <f t="shared" si="5"/>
        <v>0</v>
      </c>
    </row>
    <row r="147" ht="15.75" customHeight="1">
      <c r="A147" s="28" t="str">
        <f t="shared" si="3"/>
        <v>10</v>
      </c>
      <c r="B147" s="28">
        <f t="shared" si="4"/>
        <v>0</v>
      </c>
      <c r="C147" s="28" t="s">
        <v>111</v>
      </c>
      <c r="D147" s="2" t="s">
        <v>669</v>
      </c>
      <c r="E147" s="28">
        <f t="shared" si="5"/>
        <v>0</v>
      </c>
    </row>
    <row r="148" ht="15.75" customHeight="1">
      <c r="A148" s="28" t="str">
        <f t="shared" si="3"/>
        <v>11</v>
      </c>
      <c r="B148" s="28">
        <f t="shared" si="4"/>
        <v>0</v>
      </c>
      <c r="C148" s="28" t="s">
        <v>111</v>
      </c>
      <c r="D148" s="2" t="s">
        <v>670</v>
      </c>
      <c r="E148" s="28">
        <f t="shared" si="5"/>
        <v>0</v>
      </c>
    </row>
    <row r="149" ht="15.75" customHeight="1">
      <c r="A149" s="28" t="str">
        <f t="shared" si="3"/>
        <v>12</v>
      </c>
      <c r="B149" s="28">
        <f t="shared" si="4"/>
        <v>0</v>
      </c>
      <c r="C149" s="28" t="s">
        <v>111</v>
      </c>
      <c r="D149" s="2" t="s">
        <v>671</v>
      </c>
      <c r="E149" s="28">
        <f t="shared" si="5"/>
        <v>0</v>
      </c>
    </row>
    <row r="150" ht="15.75" customHeight="1">
      <c r="A150" s="28" t="str">
        <f t="shared" si="3"/>
        <v>13</v>
      </c>
      <c r="B150" s="28">
        <f t="shared" si="4"/>
        <v>0</v>
      </c>
      <c r="C150" s="28" t="s">
        <v>111</v>
      </c>
      <c r="D150" s="2" t="s">
        <v>672</v>
      </c>
      <c r="E150" s="28">
        <f t="shared" si="5"/>
        <v>0</v>
      </c>
    </row>
    <row r="151" ht="15.75" customHeight="1">
      <c r="A151" s="28" t="str">
        <f t="shared" si="3"/>
        <v>01</v>
      </c>
      <c r="B151" s="28">
        <f t="shared" si="4"/>
        <v>0</v>
      </c>
      <c r="C151" s="28" t="s">
        <v>114</v>
      </c>
      <c r="D151" s="2" t="s">
        <v>673</v>
      </c>
      <c r="E151" s="28">
        <f t="shared" si="5"/>
        <v>0</v>
      </c>
    </row>
    <row r="152" ht="15.75" customHeight="1">
      <c r="A152" s="28" t="str">
        <f t="shared" si="3"/>
        <v>02</v>
      </c>
      <c r="B152" s="28">
        <f t="shared" si="4"/>
        <v>0</v>
      </c>
      <c r="C152" s="28" t="s">
        <v>114</v>
      </c>
      <c r="D152" s="2" t="s">
        <v>674</v>
      </c>
      <c r="E152" s="28">
        <f t="shared" si="5"/>
        <v>0</v>
      </c>
    </row>
    <row r="153" ht="15.75" customHeight="1">
      <c r="A153" s="28" t="str">
        <f t="shared" si="3"/>
        <v>03</v>
      </c>
      <c r="B153" s="28">
        <f t="shared" si="4"/>
        <v>0</v>
      </c>
      <c r="C153" s="28" t="s">
        <v>114</v>
      </c>
      <c r="D153" s="2" t="s">
        <v>675</v>
      </c>
      <c r="E153" s="28">
        <f t="shared" si="5"/>
        <v>0</v>
      </c>
    </row>
    <row r="154" ht="15.75" customHeight="1">
      <c r="A154" s="28" t="str">
        <f t="shared" si="3"/>
        <v>04</v>
      </c>
      <c r="B154" s="28">
        <f t="shared" si="4"/>
        <v>0</v>
      </c>
      <c r="C154" s="28" t="s">
        <v>114</v>
      </c>
      <c r="D154" s="2" t="s">
        <v>676</v>
      </c>
      <c r="E154" s="28">
        <f t="shared" si="5"/>
        <v>0</v>
      </c>
    </row>
    <row r="155" ht="15.75" customHeight="1">
      <c r="A155" s="28" t="str">
        <f t="shared" si="3"/>
        <v>05</v>
      </c>
      <c r="B155" s="28">
        <f t="shared" si="4"/>
        <v>0</v>
      </c>
      <c r="C155" s="28" t="s">
        <v>114</v>
      </c>
      <c r="D155" s="2" t="s">
        <v>677</v>
      </c>
      <c r="E155" s="28">
        <f t="shared" si="5"/>
        <v>0</v>
      </c>
    </row>
    <row r="156" ht="15.75" customHeight="1">
      <c r="A156" s="28" t="str">
        <f t="shared" si="3"/>
        <v>06</v>
      </c>
      <c r="B156" s="28">
        <f t="shared" si="4"/>
        <v>0</v>
      </c>
      <c r="C156" s="28" t="s">
        <v>114</v>
      </c>
      <c r="D156" s="2" t="s">
        <v>678</v>
      </c>
      <c r="E156" s="28">
        <f t="shared" si="5"/>
        <v>0</v>
      </c>
    </row>
    <row r="157" ht="15.75" customHeight="1">
      <c r="A157" s="28" t="str">
        <f t="shared" si="3"/>
        <v>07</v>
      </c>
      <c r="B157" s="28">
        <f t="shared" si="4"/>
        <v>0</v>
      </c>
      <c r="C157" s="28" t="s">
        <v>114</v>
      </c>
      <c r="D157" s="2" t="s">
        <v>679</v>
      </c>
      <c r="E157" s="28">
        <f t="shared" si="5"/>
        <v>0</v>
      </c>
    </row>
    <row r="158" ht="15.75" customHeight="1">
      <c r="A158" s="28" t="str">
        <f t="shared" si="3"/>
        <v>08</v>
      </c>
      <c r="B158" s="28">
        <f t="shared" si="4"/>
        <v>0</v>
      </c>
      <c r="C158" s="28" t="s">
        <v>114</v>
      </c>
      <c r="D158" s="2" t="s">
        <v>680</v>
      </c>
      <c r="E158" s="28">
        <f t="shared" si="5"/>
        <v>0</v>
      </c>
    </row>
    <row r="159" ht="15.75" customHeight="1">
      <c r="A159" s="28" t="str">
        <f t="shared" si="3"/>
        <v>09</v>
      </c>
      <c r="B159" s="28">
        <f t="shared" si="4"/>
        <v>0</v>
      </c>
      <c r="C159" s="28" t="s">
        <v>114</v>
      </c>
      <c r="D159" s="2" t="s">
        <v>681</v>
      </c>
      <c r="E159" s="28">
        <f t="shared" si="5"/>
        <v>0</v>
      </c>
    </row>
    <row r="160" ht="15.75" customHeight="1">
      <c r="A160" s="28" t="str">
        <f t="shared" si="3"/>
        <v>10</v>
      </c>
      <c r="B160" s="28">
        <f t="shared" si="4"/>
        <v>0</v>
      </c>
      <c r="C160" s="28" t="s">
        <v>114</v>
      </c>
      <c r="D160" s="2" t="s">
        <v>682</v>
      </c>
      <c r="E160" s="28">
        <f t="shared" si="5"/>
        <v>0</v>
      </c>
    </row>
    <row r="161" ht="15.75" customHeight="1">
      <c r="A161" s="28" t="str">
        <f t="shared" si="3"/>
        <v>11</v>
      </c>
      <c r="B161" s="28">
        <f t="shared" si="4"/>
        <v>0</v>
      </c>
      <c r="C161" s="28" t="s">
        <v>114</v>
      </c>
      <c r="D161" s="2" t="s">
        <v>683</v>
      </c>
      <c r="E161" s="28">
        <f t="shared" si="5"/>
        <v>0</v>
      </c>
    </row>
    <row r="162" ht="15.75" customHeight="1">
      <c r="A162" s="28" t="str">
        <f t="shared" si="3"/>
        <v>12</v>
      </c>
      <c r="B162" s="28">
        <f t="shared" si="4"/>
        <v>0</v>
      </c>
      <c r="C162" s="28" t="s">
        <v>114</v>
      </c>
      <c r="D162" s="2" t="s">
        <v>684</v>
      </c>
      <c r="E162" s="28">
        <f t="shared" si="5"/>
        <v>0</v>
      </c>
    </row>
    <row r="163" ht="15.75" customHeight="1">
      <c r="A163" s="28" t="str">
        <f t="shared" si="3"/>
        <v>13</v>
      </c>
      <c r="B163" s="28">
        <f t="shared" si="4"/>
        <v>0</v>
      </c>
      <c r="C163" s="28" t="s">
        <v>114</v>
      </c>
      <c r="D163" s="2" t="s">
        <v>685</v>
      </c>
      <c r="E163" s="28">
        <f t="shared" si="5"/>
        <v>0</v>
      </c>
    </row>
    <row r="164" ht="15.75" customHeight="1">
      <c r="A164" s="28" t="str">
        <f t="shared" si="3"/>
        <v>01</v>
      </c>
      <c r="B164" s="28">
        <f t="shared" si="4"/>
        <v>0</v>
      </c>
      <c r="C164" s="28" t="s">
        <v>117</v>
      </c>
      <c r="D164" s="2" t="s">
        <v>686</v>
      </c>
      <c r="E164" s="28">
        <f t="shared" si="5"/>
        <v>0</v>
      </c>
    </row>
    <row r="165" ht="15.75" customHeight="1">
      <c r="A165" s="28" t="str">
        <f t="shared" si="3"/>
        <v>02</v>
      </c>
      <c r="B165" s="28">
        <f t="shared" si="4"/>
        <v>0</v>
      </c>
      <c r="C165" s="28" t="s">
        <v>117</v>
      </c>
      <c r="D165" s="2" t="s">
        <v>687</v>
      </c>
      <c r="E165" s="28">
        <f t="shared" si="5"/>
        <v>0</v>
      </c>
    </row>
    <row r="166" ht="15.75" customHeight="1">
      <c r="A166" s="28" t="str">
        <f t="shared" si="3"/>
        <v>03</v>
      </c>
      <c r="B166" s="28">
        <f t="shared" si="4"/>
        <v>0</v>
      </c>
      <c r="C166" s="28" t="s">
        <v>117</v>
      </c>
      <c r="D166" s="2" t="s">
        <v>688</v>
      </c>
      <c r="E166" s="28">
        <f t="shared" si="5"/>
        <v>0</v>
      </c>
    </row>
    <row r="167" ht="15.75" customHeight="1">
      <c r="A167" s="28" t="str">
        <f t="shared" si="3"/>
        <v>04</v>
      </c>
      <c r="B167" s="28">
        <f t="shared" si="4"/>
        <v>0</v>
      </c>
      <c r="C167" s="28" t="s">
        <v>117</v>
      </c>
      <c r="D167" s="2" t="s">
        <v>689</v>
      </c>
      <c r="E167" s="28">
        <f t="shared" si="5"/>
        <v>0</v>
      </c>
    </row>
    <row r="168" ht="15.75" customHeight="1">
      <c r="A168" s="28" t="str">
        <f t="shared" si="3"/>
        <v>05</v>
      </c>
      <c r="B168" s="28">
        <f t="shared" si="4"/>
        <v>0</v>
      </c>
      <c r="C168" s="28" t="s">
        <v>117</v>
      </c>
      <c r="D168" s="2" t="s">
        <v>690</v>
      </c>
      <c r="E168" s="28">
        <f t="shared" si="5"/>
        <v>0</v>
      </c>
    </row>
    <row r="169" ht="15.75" customHeight="1">
      <c r="A169" s="28" t="str">
        <f t="shared" si="3"/>
        <v>06</v>
      </c>
      <c r="B169" s="28">
        <f t="shared" si="4"/>
        <v>0</v>
      </c>
      <c r="C169" s="28" t="s">
        <v>117</v>
      </c>
      <c r="D169" s="2" t="s">
        <v>691</v>
      </c>
      <c r="E169" s="28">
        <f t="shared" si="5"/>
        <v>0</v>
      </c>
    </row>
    <row r="170" ht="15.75" customHeight="1">
      <c r="A170" s="28" t="str">
        <f t="shared" si="3"/>
        <v>07</v>
      </c>
      <c r="B170" s="28">
        <f t="shared" si="4"/>
        <v>0</v>
      </c>
      <c r="C170" s="28" t="s">
        <v>117</v>
      </c>
      <c r="D170" s="2" t="s">
        <v>692</v>
      </c>
      <c r="E170" s="28">
        <f t="shared" si="5"/>
        <v>0</v>
      </c>
    </row>
    <row r="171" ht="15.75" customHeight="1">
      <c r="A171" s="28" t="str">
        <f t="shared" si="3"/>
        <v>08</v>
      </c>
      <c r="B171" s="28">
        <f t="shared" si="4"/>
        <v>0</v>
      </c>
      <c r="C171" s="28" t="s">
        <v>117</v>
      </c>
      <c r="D171" s="2" t="s">
        <v>693</v>
      </c>
      <c r="E171" s="28">
        <f t="shared" si="5"/>
        <v>0</v>
      </c>
    </row>
    <row r="172" ht="15.75" customHeight="1">
      <c r="A172" s="28" t="str">
        <f t="shared" si="3"/>
        <v>09</v>
      </c>
      <c r="B172" s="28">
        <f t="shared" si="4"/>
        <v>0</v>
      </c>
      <c r="C172" s="28" t="s">
        <v>117</v>
      </c>
      <c r="D172" s="2" t="s">
        <v>694</v>
      </c>
      <c r="E172" s="28">
        <f t="shared" si="5"/>
        <v>0</v>
      </c>
    </row>
    <row r="173" ht="15.75" customHeight="1">
      <c r="A173" s="28" t="str">
        <f t="shared" si="3"/>
        <v>10</v>
      </c>
      <c r="B173" s="28">
        <f t="shared" si="4"/>
        <v>0</v>
      </c>
      <c r="C173" s="28" t="s">
        <v>117</v>
      </c>
      <c r="D173" s="2" t="s">
        <v>695</v>
      </c>
      <c r="E173" s="28">
        <f t="shared" si="5"/>
        <v>0</v>
      </c>
    </row>
    <row r="174" ht="15.75" customHeight="1">
      <c r="A174" s="28" t="str">
        <f t="shared" si="3"/>
        <v>11</v>
      </c>
      <c r="B174" s="28">
        <f t="shared" si="4"/>
        <v>0</v>
      </c>
      <c r="C174" s="28" t="s">
        <v>117</v>
      </c>
      <c r="D174" s="2" t="s">
        <v>696</v>
      </c>
      <c r="E174" s="28">
        <f t="shared" si="5"/>
        <v>0</v>
      </c>
    </row>
    <row r="175" ht="15.75" customHeight="1">
      <c r="A175" s="28" t="str">
        <f t="shared" si="3"/>
        <v>12</v>
      </c>
      <c r="B175" s="28">
        <f t="shared" si="4"/>
        <v>0</v>
      </c>
      <c r="C175" s="28" t="s">
        <v>117</v>
      </c>
      <c r="D175" s="2" t="s">
        <v>697</v>
      </c>
      <c r="E175" s="28">
        <f t="shared" si="5"/>
        <v>0</v>
      </c>
    </row>
    <row r="176" ht="15.75" customHeight="1">
      <c r="A176" s="28" t="str">
        <f t="shared" si="3"/>
        <v>13</v>
      </c>
      <c r="B176" s="28">
        <f t="shared" si="4"/>
        <v>0</v>
      </c>
      <c r="C176" s="28" t="s">
        <v>117</v>
      </c>
      <c r="D176" s="2" t="s">
        <v>698</v>
      </c>
      <c r="E176" s="28">
        <f t="shared" si="5"/>
        <v>0</v>
      </c>
    </row>
    <row r="177" ht="15.75" customHeight="1">
      <c r="A177" s="28" t="str">
        <f t="shared" si="3"/>
        <v>01</v>
      </c>
      <c r="B177" s="28">
        <f t="shared" si="4"/>
        <v>0</v>
      </c>
      <c r="C177" s="28" t="s">
        <v>120</v>
      </c>
      <c r="D177" s="2" t="s">
        <v>699</v>
      </c>
      <c r="E177" s="28">
        <f t="shared" si="5"/>
        <v>0</v>
      </c>
    </row>
    <row r="178" ht="15.75" customHeight="1">
      <c r="A178" s="28" t="str">
        <f t="shared" si="3"/>
        <v>02</v>
      </c>
      <c r="B178" s="28">
        <f t="shared" si="4"/>
        <v>0</v>
      </c>
      <c r="C178" s="28" t="s">
        <v>120</v>
      </c>
      <c r="D178" s="2" t="s">
        <v>700</v>
      </c>
      <c r="E178" s="28">
        <f t="shared" si="5"/>
        <v>0</v>
      </c>
    </row>
    <row r="179" ht="15.75" customHeight="1">
      <c r="A179" s="28" t="str">
        <f t="shared" si="3"/>
        <v>03</v>
      </c>
      <c r="B179" s="28">
        <f t="shared" si="4"/>
        <v>0</v>
      </c>
      <c r="C179" s="28" t="s">
        <v>120</v>
      </c>
      <c r="D179" s="2" t="s">
        <v>701</v>
      </c>
      <c r="E179" s="28">
        <f t="shared" si="5"/>
        <v>0</v>
      </c>
    </row>
    <row r="180" ht="15.75" customHeight="1">
      <c r="A180" s="28" t="str">
        <f t="shared" si="3"/>
        <v>04</v>
      </c>
      <c r="B180" s="28">
        <f t="shared" si="4"/>
        <v>0</v>
      </c>
      <c r="C180" s="28" t="s">
        <v>120</v>
      </c>
      <c r="D180" s="2" t="s">
        <v>702</v>
      </c>
      <c r="E180" s="28">
        <f t="shared" si="5"/>
        <v>0</v>
      </c>
    </row>
    <row r="181" ht="15.75" customHeight="1">
      <c r="A181" s="28" t="str">
        <f t="shared" si="3"/>
        <v>05</v>
      </c>
      <c r="B181" s="28">
        <f t="shared" si="4"/>
        <v>0</v>
      </c>
      <c r="C181" s="28" t="s">
        <v>120</v>
      </c>
      <c r="D181" s="2" t="s">
        <v>703</v>
      </c>
      <c r="E181" s="28">
        <f t="shared" si="5"/>
        <v>0</v>
      </c>
    </row>
    <row r="182" ht="15.75" customHeight="1">
      <c r="A182" s="28" t="str">
        <f t="shared" si="3"/>
        <v>06</v>
      </c>
      <c r="B182" s="28">
        <f t="shared" si="4"/>
        <v>0</v>
      </c>
      <c r="C182" s="28" t="s">
        <v>120</v>
      </c>
      <c r="D182" s="2" t="s">
        <v>704</v>
      </c>
      <c r="E182" s="28">
        <f t="shared" si="5"/>
        <v>0</v>
      </c>
    </row>
    <row r="183" ht="15.75" customHeight="1">
      <c r="A183" s="28" t="str">
        <f t="shared" si="3"/>
        <v>07</v>
      </c>
      <c r="B183" s="28">
        <f t="shared" si="4"/>
        <v>0</v>
      </c>
      <c r="C183" s="28" t="s">
        <v>120</v>
      </c>
      <c r="D183" s="2" t="s">
        <v>705</v>
      </c>
      <c r="E183" s="28">
        <f t="shared" si="5"/>
        <v>0</v>
      </c>
    </row>
    <row r="184" ht="15.75" customHeight="1">
      <c r="A184" s="28" t="str">
        <f t="shared" si="3"/>
        <v>08</v>
      </c>
      <c r="B184" s="28">
        <f t="shared" si="4"/>
        <v>0</v>
      </c>
      <c r="C184" s="28" t="s">
        <v>120</v>
      </c>
      <c r="D184" s="2" t="s">
        <v>706</v>
      </c>
      <c r="E184" s="28">
        <f t="shared" si="5"/>
        <v>0</v>
      </c>
    </row>
    <row r="185" ht="15.75" customHeight="1">
      <c r="A185" s="28" t="str">
        <f t="shared" si="3"/>
        <v>09</v>
      </c>
      <c r="B185" s="28">
        <f t="shared" si="4"/>
        <v>0</v>
      </c>
      <c r="C185" s="28" t="s">
        <v>120</v>
      </c>
      <c r="D185" s="2" t="s">
        <v>707</v>
      </c>
      <c r="E185" s="28">
        <f t="shared" si="5"/>
        <v>0</v>
      </c>
    </row>
    <row r="186" ht="15.75" customHeight="1">
      <c r="A186" s="28" t="str">
        <f t="shared" si="3"/>
        <v>10</v>
      </c>
      <c r="B186" s="28">
        <f t="shared" si="4"/>
        <v>0</v>
      </c>
      <c r="C186" s="28" t="s">
        <v>120</v>
      </c>
      <c r="D186" s="2" t="s">
        <v>708</v>
      </c>
      <c r="E186" s="28">
        <f t="shared" si="5"/>
        <v>0</v>
      </c>
    </row>
    <row r="187" ht="15.75" customHeight="1">
      <c r="A187" s="28" t="str">
        <f t="shared" si="3"/>
        <v>11</v>
      </c>
      <c r="B187" s="28">
        <f t="shared" si="4"/>
        <v>0</v>
      </c>
      <c r="C187" s="28" t="s">
        <v>120</v>
      </c>
      <c r="D187" s="2" t="s">
        <v>709</v>
      </c>
      <c r="E187" s="28">
        <f t="shared" si="5"/>
        <v>0</v>
      </c>
    </row>
    <row r="188" ht="15.75" customHeight="1">
      <c r="A188" s="28" t="str">
        <f t="shared" si="3"/>
        <v>12</v>
      </c>
      <c r="B188" s="28">
        <f t="shared" si="4"/>
        <v>0</v>
      </c>
      <c r="C188" s="28" t="s">
        <v>120</v>
      </c>
      <c r="D188" s="2" t="s">
        <v>710</v>
      </c>
      <c r="E188" s="28">
        <f t="shared" si="5"/>
        <v>0</v>
      </c>
    </row>
    <row r="189" ht="15.75" customHeight="1">
      <c r="A189" s="28" t="str">
        <f t="shared" si="3"/>
        <v>13</v>
      </c>
      <c r="B189" s="28">
        <f t="shared" si="4"/>
        <v>0</v>
      </c>
      <c r="C189" s="28" t="s">
        <v>120</v>
      </c>
      <c r="D189" s="2" t="s">
        <v>711</v>
      </c>
      <c r="E189" s="28">
        <f t="shared" si="5"/>
        <v>0</v>
      </c>
    </row>
    <row r="190" ht="15.75" customHeight="1">
      <c r="A190" s="28" t="str">
        <f t="shared" si="3"/>
        <v>01</v>
      </c>
      <c r="B190" s="28" t="str">
        <f t="shared" ref="B190:B1086" si="6">IF(IFERROR(FIND("W",D190,1),0)&lt;&gt;0,"W",0)</f>
        <v>W</v>
      </c>
      <c r="C190" s="28" t="s">
        <v>207</v>
      </c>
      <c r="D190" s="28" t="s">
        <v>712</v>
      </c>
      <c r="E190" s="28">
        <f t="shared" si="5"/>
        <v>0</v>
      </c>
    </row>
    <row r="191" ht="15.75" customHeight="1">
      <c r="A191" s="28" t="str">
        <f t="shared" si="3"/>
        <v>03</v>
      </c>
      <c r="B191" s="28" t="str">
        <f t="shared" si="6"/>
        <v>W</v>
      </c>
      <c r="C191" s="28" t="s">
        <v>207</v>
      </c>
      <c r="D191" s="28" t="s">
        <v>713</v>
      </c>
      <c r="E191" s="28">
        <f t="shared" si="5"/>
        <v>0</v>
      </c>
    </row>
    <row r="192" ht="15.75" customHeight="1">
      <c r="A192" s="28" t="str">
        <f t="shared" si="3"/>
        <v>04</v>
      </c>
      <c r="B192" s="28" t="str">
        <f t="shared" si="6"/>
        <v>W</v>
      </c>
      <c r="C192" s="28" t="s">
        <v>207</v>
      </c>
      <c r="D192" s="28" t="s">
        <v>714</v>
      </c>
      <c r="E192" s="28">
        <f t="shared" si="5"/>
        <v>0</v>
      </c>
    </row>
    <row r="193" ht="15.75" customHeight="1">
      <c r="A193" s="28" t="str">
        <f t="shared" si="3"/>
        <v>05</v>
      </c>
      <c r="B193" s="28" t="str">
        <f t="shared" si="6"/>
        <v>W</v>
      </c>
      <c r="C193" s="28" t="s">
        <v>207</v>
      </c>
      <c r="D193" s="28" t="s">
        <v>715</v>
      </c>
      <c r="E193" s="28">
        <f t="shared" si="5"/>
        <v>0</v>
      </c>
    </row>
    <row r="194" ht="15.75" customHeight="1">
      <c r="A194" s="28" t="str">
        <f t="shared" si="3"/>
        <v>06</v>
      </c>
      <c r="B194" s="28" t="str">
        <f t="shared" si="6"/>
        <v>W</v>
      </c>
      <c r="C194" s="28" t="s">
        <v>207</v>
      </c>
      <c r="D194" s="28" t="s">
        <v>716</v>
      </c>
      <c r="E194" s="28">
        <f t="shared" si="5"/>
        <v>0</v>
      </c>
    </row>
    <row r="195" ht="15.75" customHeight="1">
      <c r="A195" s="28" t="str">
        <f t="shared" si="3"/>
        <v>07</v>
      </c>
      <c r="B195" s="28" t="str">
        <f t="shared" si="6"/>
        <v>W</v>
      </c>
      <c r="C195" s="28" t="s">
        <v>207</v>
      </c>
      <c r="D195" s="28" t="s">
        <v>717</v>
      </c>
      <c r="E195" s="28">
        <f t="shared" si="5"/>
        <v>0</v>
      </c>
    </row>
    <row r="196" ht="15.75" customHeight="1">
      <c r="A196" s="28" t="str">
        <f t="shared" si="3"/>
        <v>11</v>
      </c>
      <c r="B196" s="28" t="str">
        <f t="shared" si="6"/>
        <v>W</v>
      </c>
      <c r="C196" s="28" t="s">
        <v>207</v>
      </c>
      <c r="D196" s="28" t="s">
        <v>718</v>
      </c>
      <c r="E196" s="28">
        <f t="shared" si="5"/>
        <v>0</v>
      </c>
    </row>
    <row r="197" ht="15.75" customHeight="1">
      <c r="A197" s="28" t="str">
        <f t="shared" si="3"/>
        <v>02</v>
      </c>
      <c r="B197" s="28" t="str">
        <f t="shared" si="6"/>
        <v>W</v>
      </c>
      <c r="C197" s="28" t="s">
        <v>207</v>
      </c>
      <c r="D197" s="28" t="s">
        <v>719</v>
      </c>
      <c r="E197" s="28">
        <f t="shared" si="5"/>
        <v>0</v>
      </c>
    </row>
    <row r="198" ht="15.75" customHeight="1">
      <c r="A198" s="28" t="str">
        <f t="shared" si="3"/>
        <v>08</v>
      </c>
      <c r="B198" s="28" t="str">
        <f t="shared" si="6"/>
        <v>W</v>
      </c>
      <c r="C198" s="28" t="s">
        <v>207</v>
      </c>
      <c r="D198" s="28" t="s">
        <v>720</v>
      </c>
      <c r="E198" s="28">
        <f t="shared" si="5"/>
        <v>0</v>
      </c>
    </row>
    <row r="199" ht="15.75" customHeight="1">
      <c r="A199" s="28" t="str">
        <f t="shared" si="3"/>
        <v>09</v>
      </c>
      <c r="B199" s="28" t="str">
        <f t="shared" si="6"/>
        <v>W</v>
      </c>
      <c r="C199" s="28" t="s">
        <v>207</v>
      </c>
      <c r="D199" s="28" t="s">
        <v>721</v>
      </c>
      <c r="E199" s="28">
        <f t="shared" si="5"/>
        <v>0</v>
      </c>
    </row>
    <row r="200" ht="15.75" customHeight="1">
      <c r="A200" s="28" t="str">
        <f t="shared" si="3"/>
        <v>10</v>
      </c>
      <c r="B200" s="28" t="str">
        <f t="shared" si="6"/>
        <v>W</v>
      </c>
      <c r="C200" s="28" t="s">
        <v>207</v>
      </c>
      <c r="D200" s="28" t="s">
        <v>722</v>
      </c>
      <c r="E200" s="28">
        <f t="shared" si="5"/>
        <v>0</v>
      </c>
    </row>
    <row r="201" ht="15.75" customHeight="1">
      <c r="A201" s="28" t="str">
        <f t="shared" si="3"/>
        <v>12</v>
      </c>
      <c r="B201" s="28" t="str">
        <f t="shared" si="6"/>
        <v>W</v>
      </c>
      <c r="C201" s="28" t="s">
        <v>207</v>
      </c>
      <c r="D201" s="28" t="s">
        <v>723</v>
      </c>
      <c r="E201" s="28">
        <f t="shared" si="5"/>
        <v>0</v>
      </c>
    </row>
    <row r="202" ht="15.75" customHeight="1">
      <c r="A202" s="28" t="str">
        <f t="shared" si="3"/>
        <v>13</v>
      </c>
      <c r="B202" s="28" t="str">
        <f t="shared" si="6"/>
        <v>W</v>
      </c>
      <c r="C202" s="28" t="s">
        <v>207</v>
      </c>
      <c r="D202" s="28" t="s">
        <v>724</v>
      </c>
      <c r="E202" s="28">
        <f t="shared" si="5"/>
        <v>0</v>
      </c>
    </row>
    <row r="203" ht="15.75" customHeight="1">
      <c r="A203" s="28" t="str">
        <f t="shared" si="3"/>
        <v>01</v>
      </c>
      <c r="B203" s="28" t="str">
        <f t="shared" si="6"/>
        <v>W</v>
      </c>
      <c r="C203" s="28" t="s">
        <v>210</v>
      </c>
      <c r="D203" s="28" t="s">
        <v>725</v>
      </c>
      <c r="E203" s="28">
        <f t="shared" si="5"/>
        <v>0</v>
      </c>
    </row>
    <row r="204" ht="15.75" customHeight="1">
      <c r="A204" s="28" t="str">
        <f t="shared" si="3"/>
        <v>03</v>
      </c>
      <c r="B204" s="28" t="str">
        <f t="shared" si="6"/>
        <v>W</v>
      </c>
      <c r="C204" s="28" t="s">
        <v>210</v>
      </c>
      <c r="D204" s="28" t="s">
        <v>726</v>
      </c>
      <c r="E204" s="28">
        <f t="shared" si="5"/>
        <v>0</v>
      </c>
    </row>
    <row r="205" ht="15.75" customHeight="1">
      <c r="A205" s="28" t="str">
        <f t="shared" si="3"/>
        <v>04</v>
      </c>
      <c r="B205" s="28" t="str">
        <f t="shared" si="6"/>
        <v>W</v>
      </c>
      <c r="C205" s="28" t="s">
        <v>210</v>
      </c>
      <c r="D205" s="28" t="s">
        <v>727</v>
      </c>
      <c r="E205" s="28">
        <f t="shared" si="5"/>
        <v>0</v>
      </c>
    </row>
    <row r="206" ht="15.75" customHeight="1">
      <c r="A206" s="28" t="str">
        <f t="shared" si="3"/>
        <v>05</v>
      </c>
      <c r="B206" s="28" t="str">
        <f t="shared" si="6"/>
        <v>W</v>
      </c>
      <c r="C206" s="28" t="s">
        <v>210</v>
      </c>
      <c r="D206" s="28" t="s">
        <v>728</v>
      </c>
      <c r="E206" s="28">
        <f t="shared" si="5"/>
        <v>0</v>
      </c>
    </row>
    <row r="207" ht="15.75" customHeight="1">
      <c r="A207" s="28" t="str">
        <f t="shared" si="3"/>
        <v>06</v>
      </c>
      <c r="B207" s="28" t="str">
        <f t="shared" si="6"/>
        <v>W</v>
      </c>
      <c r="C207" s="28" t="s">
        <v>210</v>
      </c>
      <c r="D207" s="28" t="s">
        <v>729</v>
      </c>
      <c r="E207" s="28">
        <f t="shared" si="5"/>
        <v>0</v>
      </c>
    </row>
    <row r="208" ht="15.75" customHeight="1">
      <c r="A208" s="28" t="str">
        <f t="shared" si="3"/>
        <v>07</v>
      </c>
      <c r="B208" s="28" t="str">
        <f t="shared" si="6"/>
        <v>W</v>
      </c>
      <c r="C208" s="28" t="s">
        <v>210</v>
      </c>
      <c r="D208" s="28" t="s">
        <v>730</v>
      </c>
      <c r="E208" s="28">
        <f t="shared" si="5"/>
        <v>0</v>
      </c>
    </row>
    <row r="209" ht="15.75" customHeight="1">
      <c r="A209" s="28" t="str">
        <f t="shared" si="3"/>
        <v>11</v>
      </c>
      <c r="B209" s="28" t="str">
        <f t="shared" si="6"/>
        <v>W</v>
      </c>
      <c r="C209" s="28" t="s">
        <v>210</v>
      </c>
      <c r="D209" s="28" t="s">
        <v>731</v>
      </c>
      <c r="E209" s="28">
        <f t="shared" si="5"/>
        <v>0</v>
      </c>
    </row>
    <row r="210" ht="15.75" customHeight="1">
      <c r="A210" s="28" t="str">
        <f t="shared" si="3"/>
        <v>02</v>
      </c>
      <c r="B210" s="28" t="str">
        <f t="shared" si="6"/>
        <v>W</v>
      </c>
      <c r="C210" s="28" t="s">
        <v>210</v>
      </c>
      <c r="D210" s="28" t="s">
        <v>732</v>
      </c>
      <c r="E210" s="28">
        <f t="shared" si="5"/>
        <v>0</v>
      </c>
    </row>
    <row r="211" ht="15.75" customHeight="1">
      <c r="A211" s="28" t="str">
        <f t="shared" si="3"/>
        <v>08</v>
      </c>
      <c r="B211" s="28" t="str">
        <f t="shared" si="6"/>
        <v>W</v>
      </c>
      <c r="C211" s="28" t="s">
        <v>210</v>
      </c>
      <c r="D211" s="28" t="s">
        <v>733</v>
      </c>
      <c r="E211" s="28">
        <f t="shared" si="5"/>
        <v>0</v>
      </c>
    </row>
    <row r="212" ht="15.75" customHeight="1">
      <c r="A212" s="28" t="str">
        <f t="shared" si="3"/>
        <v>09</v>
      </c>
      <c r="B212" s="28" t="str">
        <f t="shared" si="6"/>
        <v>W</v>
      </c>
      <c r="C212" s="28" t="s">
        <v>210</v>
      </c>
      <c r="D212" s="28" t="s">
        <v>734</v>
      </c>
      <c r="E212" s="28">
        <f t="shared" si="5"/>
        <v>0</v>
      </c>
    </row>
    <row r="213" ht="15.75" customHeight="1">
      <c r="A213" s="28" t="str">
        <f t="shared" si="3"/>
        <v>10</v>
      </c>
      <c r="B213" s="28" t="str">
        <f t="shared" si="6"/>
        <v>W</v>
      </c>
      <c r="C213" s="28" t="s">
        <v>210</v>
      </c>
      <c r="D213" s="28" t="s">
        <v>735</v>
      </c>
      <c r="E213" s="28">
        <f t="shared" si="5"/>
        <v>0</v>
      </c>
    </row>
    <row r="214" ht="15.75" customHeight="1">
      <c r="A214" s="28" t="str">
        <f t="shared" si="3"/>
        <v>12</v>
      </c>
      <c r="B214" s="28" t="str">
        <f t="shared" si="6"/>
        <v>W</v>
      </c>
      <c r="C214" s="28" t="s">
        <v>210</v>
      </c>
      <c r="D214" s="28" t="s">
        <v>736</v>
      </c>
      <c r="E214" s="28">
        <f t="shared" si="5"/>
        <v>0</v>
      </c>
    </row>
    <row r="215" ht="15.75" customHeight="1">
      <c r="A215" s="28" t="str">
        <f t="shared" si="3"/>
        <v>13</v>
      </c>
      <c r="B215" s="28" t="str">
        <f t="shared" si="6"/>
        <v>W</v>
      </c>
      <c r="C215" s="28" t="s">
        <v>210</v>
      </c>
      <c r="D215" s="28" t="s">
        <v>737</v>
      </c>
      <c r="E215" s="28">
        <f t="shared" si="5"/>
        <v>0</v>
      </c>
    </row>
    <row r="216" ht="15.75" customHeight="1">
      <c r="A216" s="28" t="str">
        <f t="shared" si="3"/>
        <v>01</v>
      </c>
      <c r="B216" s="28" t="str">
        <f t="shared" si="6"/>
        <v>W</v>
      </c>
      <c r="C216" s="28" t="s">
        <v>213</v>
      </c>
      <c r="D216" s="28" t="s">
        <v>738</v>
      </c>
      <c r="E216" s="28">
        <f t="shared" si="5"/>
        <v>0</v>
      </c>
    </row>
    <row r="217" ht="15.75" customHeight="1">
      <c r="A217" s="28" t="str">
        <f t="shared" si="3"/>
        <v>03</v>
      </c>
      <c r="B217" s="28" t="str">
        <f t="shared" si="6"/>
        <v>W</v>
      </c>
      <c r="C217" s="28" t="s">
        <v>213</v>
      </c>
      <c r="D217" s="28" t="s">
        <v>739</v>
      </c>
      <c r="E217" s="28">
        <f t="shared" si="5"/>
        <v>0</v>
      </c>
    </row>
    <row r="218" ht="15.75" customHeight="1">
      <c r="A218" s="28" t="str">
        <f t="shared" si="3"/>
        <v>04</v>
      </c>
      <c r="B218" s="28" t="str">
        <f t="shared" si="6"/>
        <v>W</v>
      </c>
      <c r="C218" s="28" t="s">
        <v>213</v>
      </c>
      <c r="D218" s="28" t="s">
        <v>740</v>
      </c>
      <c r="E218" s="28">
        <f t="shared" si="5"/>
        <v>0</v>
      </c>
    </row>
    <row r="219" ht="15.75" customHeight="1">
      <c r="A219" s="28" t="str">
        <f t="shared" si="3"/>
        <v>05</v>
      </c>
      <c r="B219" s="28" t="str">
        <f t="shared" si="6"/>
        <v>W</v>
      </c>
      <c r="C219" s="28" t="s">
        <v>213</v>
      </c>
      <c r="D219" s="28" t="s">
        <v>741</v>
      </c>
      <c r="E219" s="28">
        <f t="shared" si="5"/>
        <v>0</v>
      </c>
    </row>
    <row r="220" ht="15.75" customHeight="1">
      <c r="A220" s="28" t="str">
        <f t="shared" si="3"/>
        <v>06</v>
      </c>
      <c r="B220" s="28" t="str">
        <f t="shared" si="6"/>
        <v>W</v>
      </c>
      <c r="C220" s="28" t="s">
        <v>213</v>
      </c>
      <c r="D220" s="28" t="s">
        <v>742</v>
      </c>
      <c r="E220" s="28">
        <f t="shared" si="5"/>
        <v>0</v>
      </c>
    </row>
    <row r="221" ht="15.75" customHeight="1">
      <c r="A221" s="28" t="str">
        <f t="shared" si="3"/>
        <v>07</v>
      </c>
      <c r="B221" s="28" t="str">
        <f t="shared" si="6"/>
        <v>W</v>
      </c>
      <c r="C221" s="28" t="s">
        <v>213</v>
      </c>
      <c r="D221" s="28" t="s">
        <v>743</v>
      </c>
      <c r="E221" s="28">
        <f t="shared" si="5"/>
        <v>0</v>
      </c>
    </row>
    <row r="222" ht="15.75" customHeight="1">
      <c r="A222" s="28" t="str">
        <f t="shared" si="3"/>
        <v>11</v>
      </c>
      <c r="B222" s="28" t="str">
        <f t="shared" si="6"/>
        <v>W</v>
      </c>
      <c r="C222" s="28" t="s">
        <v>213</v>
      </c>
      <c r="D222" s="28" t="s">
        <v>744</v>
      </c>
      <c r="E222" s="28">
        <f t="shared" si="5"/>
        <v>0</v>
      </c>
    </row>
    <row r="223" ht="15.75" customHeight="1">
      <c r="A223" s="28" t="str">
        <f t="shared" si="3"/>
        <v>02</v>
      </c>
      <c r="B223" s="28" t="str">
        <f t="shared" si="6"/>
        <v>W</v>
      </c>
      <c r="C223" s="28" t="s">
        <v>213</v>
      </c>
      <c r="D223" s="28" t="s">
        <v>745</v>
      </c>
      <c r="E223" s="28">
        <f t="shared" si="5"/>
        <v>0</v>
      </c>
    </row>
    <row r="224" ht="15.75" customHeight="1">
      <c r="A224" s="28" t="str">
        <f t="shared" si="3"/>
        <v>08</v>
      </c>
      <c r="B224" s="28" t="str">
        <f t="shared" si="6"/>
        <v>W</v>
      </c>
      <c r="C224" s="28" t="s">
        <v>213</v>
      </c>
      <c r="D224" s="28" t="s">
        <v>746</v>
      </c>
      <c r="E224" s="28">
        <f t="shared" si="5"/>
        <v>0</v>
      </c>
    </row>
    <row r="225" ht="15.75" customHeight="1">
      <c r="A225" s="28" t="str">
        <f t="shared" si="3"/>
        <v>09</v>
      </c>
      <c r="B225" s="28" t="str">
        <f t="shared" si="6"/>
        <v>W</v>
      </c>
      <c r="C225" s="28" t="s">
        <v>213</v>
      </c>
      <c r="D225" s="28" t="s">
        <v>747</v>
      </c>
      <c r="E225" s="28">
        <f t="shared" si="5"/>
        <v>0</v>
      </c>
    </row>
    <row r="226" ht="15.75" customHeight="1">
      <c r="A226" s="28" t="str">
        <f t="shared" si="3"/>
        <v>10</v>
      </c>
      <c r="B226" s="28" t="str">
        <f t="shared" si="6"/>
        <v>W</v>
      </c>
      <c r="C226" s="28" t="s">
        <v>213</v>
      </c>
      <c r="D226" s="28" t="s">
        <v>748</v>
      </c>
      <c r="E226" s="28">
        <f t="shared" si="5"/>
        <v>0</v>
      </c>
    </row>
    <row r="227" ht="15.75" customHeight="1">
      <c r="A227" s="28" t="str">
        <f t="shared" si="3"/>
        <v>12</v>
      </c>
      <c r="B227" s="28" t="str">
        <f t="shared" si="6"/>
        <v>W</v>
      </c>
      <c r="C227" s="28" t="s">
        <v>213</v>
      </c>
      <c r="D227" s="28" t="s">
        <v>749</v>
      </c>
      <c r="E227" s="28">
        <f t="shared" si="5"/>
        <v>0</v>
      </c>
    </row>
    <row r="228" ht="15.75" customHeight="1">
      <c r="A228" s="28" t="str">
        <f t="shared" si="3"/>
        <v>13</v>
      </c>
      <c r="B228" s="28" t="str">
        <f t="shared" si="6"/>
        <v>W</v>
      </c>
      <c r="C228" s="28" t="s">
        <v>213</v>
      </c>
      <c r="D228" s="28" t="s">
        <v>750</v>
      </c>
      <c r="E228" s="28">
        <f t="shared" si="5"/>
        <v>0</v>
      </c>
    </row>
    <row r="229" ht="15.75" customHeight="1">
      <c r="A229" s="28" t="str">
        <f t="shared" si="3"/>
        <v>01</v>
      </c>
      <c r="B229" s="28" t="str">
        <f t="shared" si="6"/>
        <v>W</v>
      </c>
      <c r="C229" s="28" t="s">
        <v>219</v>
      </c>
      <c r="D229" s="28" t="s">
        <v>751</v>
      </c>
      <c r="E229" s="28">
        <f t="shared" si="5"/>
        <v>0</v>
      </c>
    </row>
    <row r="230" ht="15.75" customHeight="1">
      <c r="A230" s="28" t="str">
        <f t="shared" si="3"/>
        <v>03</v>
      </c>
      <c r="B230" s="28" t="str">
        <f t="shared" si="6"/>
        <v>W</v>
      </c>
      <c r="C230" s="28" t="s">
        <v>219</v>
      </c>
      <c r="D230" s="28" t="s">
        <v>752</v>
      </c>
      <c r="E230" s="28">
        <f t="shared" si="5"/>
        <v>0</v>
      </c>
    </row>
    <row r="231" ht="15.75" customHeight="1">
      <c r="A231" s="28" t="str">
        <f t="shared" si="3"/>
        <v>04</v>
      </c>
      <c r="B231" s="28" t="str">
        <f t="shared" si="6"/>
        <v>W</v>
      </c>
      <c r="C231" s="28" t="s">
        <v>219</v>
      </c>
      <c r="D231" s="28" t="s">
        <v>753</v>
      </c>
      <c r="E231" s="28">
        <f t="shared" si="5"/>
        <v>0</v>
      </c>
    </row>
    <row r="232" ht="15.75" customHeight="1">
      <c r="A232" s="28" t="str">
        <f t="shared" si="3"/>
        <v>05</v>
      </c>
      <c r="B232" s="28" t="str">
        <f t="shared" si="6"/>
        <v>W</v>
      </c>
      <c r="C232" s="28" t="s">
        <v>219</v>
      </c>
      <c r="D232" s="28" t="s">
        <v>754</v>
      </c>
      <c r="E232" s="28">
        <f t="shared" si="5"/>
        <v>0</v>
      </c>
    </row>
    <row r="233" ht="15.75" customHeight="1">
      <c r="A233" s="28" t="str">
        <f t="shared" si="3"/>
        <v>06</v>
      </c>
      <c r="B233" s="28" t="str">
        <f t="shared" si="6"/>
        <v>W</v>
      </c>
      <c r="C233" s="28" t="s">
        <v>219</v>
      </c>
      <c r="D233" s="28" t="s">
        <v>755</v>
      </c>
      <c r="E233" s="28">
        <f t="shared" si="5"/>
        <v>0</v>
      </c>
    </row>
    <row r="234" ht="15.75" customHeight="1">
      <c r="A234" s="28" t="str">
        <f t="shared" si="3"/>
        <v>07</v>
      </c>
      <c r="B234" s="28" t="str">
        <f t="shared" si="6"/>
        <v>W</v>
      </c>
      <c r="C234" s="28" t="s">
        <v>219</v>
      </c>
      <c r="D234" s="28" t="s">
        <v>756</v>
      </c>
      <c r="E234" s="28">
        <f t="shared" si="5"/>
        <v>0</v>
      </c>
    </row>
    <row r="235" ht="15.75" customHeight="1">
      <c r="A235" s="28" t="str">
        <f t="shared" si="3"/>
        <v>11</v>
      </c>
      <c r="B235" s="28" t="str">
        <f t="shared" si="6"/>
        <v>W</v>
      </c>
      <c r="C235" s="28" t="s">
        <v>219</v>
      </c>
      <c r="D235" s="28" t="s">
        <v>757</v>
      </c>
      <c r="E235" s="28">
        <f t="shared" si="5"/>
        <v>0</v>
      </c>
    </row>
    <row r="236" ht="15.75" customHeight="1">
      <c r="A236" s="28" t="str">
        <f t="shared" si="3"/>
        <v>02</v>
      </c>
      <c r="B236" s="28" t="str">
        <f t="shared" si="6"/>
        <v>W</v>
      </c>
      <c r="C236" s="28" t="s">
        <v>219</v>
      </c>
      <c r="D236" s="28" t="s">
        <v>758</v>
      </c>
      <c r="E236" s="28">
        <f t="shared" si="5"/>
        <v>0</v>
      </c>
    </row>
    <row r="237" ht="15.75" customHeight="1">
      <c r="A237" s="28" t="str">
        <f t="shared" si="3"/>
        <v>08</v>
      </c>
      <c r="B237" s="28" t="str">
        <f t="shared" si="6"/>
        <v>W</v>
      </c>
      <c r="C237" s="28" t="s">
        <v>219</v>
      </c>
      <c r="D237" s="28" t="s">
        <v>759</v>
      </c>
      <c r="E237" s="28">
        <f t="shared" si="5"/>
        <v>0</v>
      </c>
    </row>
    <row r="238" ht="15.75" customHeight="1">
      <c r="A238" s="28" t="str">
        <f t="shared" si="3"/>
        <v>09</v>
      </c>
      <c r="B238" s="28" t="str">
        <f t="shared" si="6"/>
        <v>W</v>
      </c>
      <c r="C238" s="28" t="s">
        <v>219</v>
      </c>
      <c r="D238" s="28" t="s">
        <v>760</v>
      </c>
      <c r="E238" s="28">
        <f t="shared" si="5"/>
        <v>0</v>
      </c>
    </row>
    <row r="239" ht="15.75" customHeight="1">
      <c r="A239" s="28" t="str">
        <f t="shared" si="3"/>
        <v>10</v>
      </c>
      <c r="B239" s="28" t="str">
        <f t="shared" si="6"/>
        <v>W</v>
      </c>
      <c r="C239" s="28" t="s">
        <v>219</v>
      </c>
      <c r="D239" s="28" t="s">
        <v>761</v>
      </c>
      <c r="E239" s="28">
        <f t="shared" si="5"/>
        <v>0</v>
      </c>
    </row>
    <row r="240" ht="15.75" customHeight="1">
      <c r="A240" s="28" t="str">
        <f t="shared" si="3"/>
        <v>12</v>
      </c>
      <c r="B240" s="28" t="str">
        <f t="shared" si="6"/>
        <v>W</v>
      </c>
      <c r="C240" s="28" t="s">
        <v>219</v>
      </c>
      <c r="D240" s="28" t="s">
        <v>762</v>
      </c>
      <c r="E240" s="28">
        <f t="shared" si="5"/>
        <v>0</v>
      </c>
    </row>
    <row r="241" ht="15.75" customHeight="1">
      <c r="A241" s="28" t="str">
        <f t="shared" si="3"/>
        <v>13</v>
      </c>
      <c r="B241" s="28" t="str">
        <f t="shared" si="6"/>
        <v>W</v>
      </c>
      <c r="C241" s="28" t="s">
        <v>219</v>
      </c>
      <c r="D241" s="28" t="s">
        <v>763</v>
      </c>
      <c r="E241" s="28">
        <f t="shared" si="5"/>
        <v>0</v>
      </c>
    </row>
    <row r="242" ht="15.75" customHeight="1">
      <c r="A242" s="28" t="str">
        <f t="shared" si="3"/>
        <v>01</v>
      </c>
      <c r="B242" s="28" t="str">
        <f t="shared" si="6"/>
        <v>W</v>
      </c>
      <c r="C242" s="28" t="s">
        <v>223</v>
      </c>
      <c r="D242" s="28" t="s">
        <v>764</v>
      </c>
      <c r="E242" s="28">
        <f t="shared" si="5"/>
        <v>0</v>
      </c>
    </row>
    <row r="243" ht="15.75" customHeight="1">
      <c r="A243" s="28" t="str">
        <f t="shared" si="3"/>
        <v>03</v>
      </c>
      <c r="B243" s="28" t="str">
        <f t="shared" si="6"/>
        <v>W</v>
      </c>
      <c r="C243" s="28" t="s">
        <v>223</v>
      </c>
      <c r="D243" s="28" t="s">
        <v>765</v>
      </c>
      <c r="E243" s="28">
        <f t="shared" si="5"/>
        <v>0</v>
      </c>
    </row>
    <row r="244" ht="15.75" customHeight="1">
      <c r="A244" s="28" t="str">
        <f t="shared" si="3"/>
        <v>04</v>
      </c>
      <c r="B244" s="28" t="str">
        <f t="shared" si="6"/>
        <v>W</v>
      </c>
      <c r="C244" s="28" t="s">
        <v>223</v>
      </c>
      <c r="D244" s="28" t="s">
        <v>766</v>
      </c>
      <c r="E244" s="28">
        <f t="shared" si="5"/>
        <v>0</v>
      </c>
    </row>
    <row r="245" ht="15.75" customHeight="1">
      <c r="A245" s="28" t="str">
        <f t="shared" si="3"/>
        <v>05</v>
      </c>
      <c r="B245" s="28" t="str">
        <f t="shared" si="6"/>
        <v>W</v>
      </c>
      <c r="C245" s="28" t="s">
        <v>223</v>
      </c>
      <c r="D245" s="28" t="s">
        <v>767</v>
      </c>
      <c r="E245" s="28">
        <f t="shared" si="5"/>
        <v>0</v>
      </c>
    </row>
    <row r="246" ht="15.75" customHeight="1">
      <c r="A246" s="28" t="str">
        <f t="shared" si="3"/>
        <v>06</v>
      </c>
      <c r="B246" s="28" t="str">
        <f t="shared" si="6"/>
        <v>W</v>
      </c>
      <c r="C246" s="28" t="s">
        <v>223</v>
      </c>
      <c r="D246" s="28" t="s">
        <v>768</v>
      </c>
      <c r="E246" s="28">
        <f t="shared" si="5"/>
        <v>0</v>
      </c>
    </row>
    <row r="247" ht="15.75" customHeight="1">
      <c r="A247" s="28" t="str">
        <f t="shared" si="3"/>
        <v>07</v>
      </c>
      <c r="B247" s="28" t="str">
        <f t="shared" si="6"/>
        <v>W</v>
      </c>
      <c r="C247" s="28" t="s">
        <v>223</v>
      </c>
      <c r="D247" s="28" t="s">
        <v>769</v>
      </c>
      <c r="E247" s="28">
        <f t="shared" si="5"/>
        <v>0</v>
      </c>
    </row>
    <row r="248" ht="15.75" customHeight="1">
      <c r="A248" s="28" t="str">
        <f t="shared" si="3"/>
        <v>11</v>
      </c>
      <c r="B248" s="28" t="str">
        <f t="shared" si="6"/>
        <v>W</v>
      </c>
      <c r="C248" s="28" t="s">
        <v>223</v>
      </c>
      <c r="D248" s="28" t="s">
        <v>770</v>
      </c>
      <c r="E248" s="28">
        <f t="shared" si="5"/>
        <v>0</v>
      </c>
    </row>
    <row r="249" ht="15.75" customHeight="1">
      <c r="A249" s="28" t="str">
        <f t="shared" si="3"/>
        <v>02</v>
      </c>
      <c r="B249" s="28" t="str">
        <f t="shared" si="6"/>
        <v>W</v>
      </c>
      <c r="C249" s="28" t="s">
        <v>223</v>
      </c>
      <c r="D249" s="28" t="s">
        <v>771</v>
      </c>
      <c r="E249" s="28">
        <f t="shared" si="5"/>
        <v>0</v>
      </c>
    </row>
    <row r="250" ht="15.75" customHeight="1">
      <c r="A250" s="28" t="str">
        <f t="shared" si="3"/>
        <v>08</v>
      </c>
      <c r="B250" s="28" t="str">
        <f t="shared" si="6"/>
        <v>W</v>
      </c>
      <c r="C250" s="28" t="s">
        <v>223</v>
      </c>
      <c r="D250" s="28" t="s">
        <v>772</v>
      </c>
      <c r="E250" s="28">
        <f t="shared" si="5"/>
        <v>0</v>
      </c>
    </row>
    <row r="251" ht="15.75" customHeight="1">
      <c r="A251" s="28" t="str">
        <f t="shared" si="3"/>
        <v>09</v>
      </c>
      <c r="B251" s="28" t="str">
        <f t="shared" si="6"/>
        <v>W</v>
      </c>
      <c r="C251" s="28" t="s">
        <v>223</v>
      </c>
      <c r="D251" s="28" t="s">
        <v>773</v>
      </c>
      <c r="E251" s="28">
        <f t="shared" si="5"/>
        <v>0</v>
      </c>
    </row>
    <row r="252" ht="15.75" customHeight="1">
      <c r="A252" s="28" t="str">
        <f t="shared" si="3"/>
        <v>10</v>
      </c>
      <c r="B252" s="28" t="str">
        <f t="shared" si="6"/>
        <v>W</v>
      </c>
      <c r="C252" s="28" t="s">
        <v>223</v>
      </c>
      <c r="D252" s="28" t="s">
        <v>774</v>
      </c>
      <c r="E252" s="28">
        <f t="shared" si="5"/>
        <v>0</v>
      </c>
    </row>
    <row r="253" ht="15.75" customHeight="1">
      <c r="A253" s="28" t="str">
        <f t="shared" si="3"/>
        <v>12</v>
      </c>
      <c r="B253" s="28" t="str">
        <f t="shared" si="6"/>
        <v>W</v>
      </c>
      <c r="C253" s="28" t="s">
        <v>223</v>
      </c>
      <c r="D253" s="28" t="s">
        <v>775</v>
      </c>
      <c r="E253" s="28">
        <f t="shared" si="5"/>
        <v>0</v>
      </c>
    </row>
    <row r="254" ht="15.75" customHeight="1">
      <c r="A254" s="28" t="str">
        <f t="shared" si="3"/>
        <v>13</v>
      </c>
      <c r="B254" s="28" t="str">
        <f t="shared" si="6"/>
        <v>W</v>
      </c>
      <c r="C254" s="28" t="s">
        <v>223</v>
      </c>
      <c r="D254" s="28" t="s">
        <v>776</v>
      </c>
      <c r="E254" s="28">
        <f t="shared" si="5"/>
        <v>0</v>
      </c>
    </row>
    <row r="255" ht="15.75" customHeight="1">
      <c r="A255" s="28" t="str">
        <f t="shared" si="3"/>
        <v>01</v>
      </c>
      <c r="B255" s="28" t="str">
        <f t="shared" si="6"/>
        <v>W</v>
      </c>
      <c r="C255" s="28" t="s">
        <v>226</v>
      </c>
      <c r="D255" s="28" t="s">
        <v>777</v>
      </c>
      <c r="E255" s="28">
        <f t="shared" si="5"/>
        <v>0</v>
      </c>
    </row>
    <row r="256" ht="15.75" customHeight="1">
      <c r="A256" s="28" t="str">
        <f t="shared" si="3"/>
        <v>03</v>
      </c>
      <c r="B256" s="28" t="str">
        <f t="shared" si="6"/>
        <v>W</v>
      </c>
      <c r="C256" s="28" t="s">
        <v>226</v>
      </c>
      <c r="D256" s="28" t="s">
        <v>778</v>
      </c>
      <c r="E256" s="28">
        <f t="shared" si="5"/>
        <v>0</v>
      </c>
    </row>
    <row r="257" ht="15.75" customHeight="1">
      <c r="A257" s="28" t="str">
        <f t="shared" si="3"/>
        <v>04</v>
      </c>
      <c r="B257" s="28" t="str">
        <f t="shared" si="6"/>
        <v>W</v>
      </c>
      <c r="C257" s="28" t="s">
        <v>226</v>
      </c>
      <c r="D257" s="28" t="s">
        <v>779</v>
      </c>
      <c r="E257" s="28">
        <f t="shared" si="5"/>
        <v>0</v>
      </c>
    </row>
    <row r="258" ht="15.75" customHeight="1">
      <c r="A258" s="28" t="str">
        <f t="shared" si="3"/>
        <v>05</v>
      </c>
      <c r="B258" s="28" t="str">
        <f t="shared" si="6"/>
        <v>W</v>
      </c>
      <c r="C258" s="28" t="s">
        <v>226</v>
      </c>
      <c r="D258" s="28" t="s">
        <v>780</v>
      </c>
      <c r="E258" s="28">
        <f t="shared" si="5"/>
        <v>0</v>
      </c>
    </row>
    <row r="259" ht="15.75" customHeight="1">
      <c r="A259" s="28" t="str">
        <f t="shared" si="3"/>
        <v>06</v>
      </c>
      <c r="B259" s="28" t="str">
        <f t="shared" si="6"/>
        <v>W</v>
      </c>
      <c r="C259" s="28" t="s">
        <v>226</v>
      </c>
      <c r="D259" s="28" t="s">
        <v>781</v>
      </c>
      <c r="E259" s="28">
        <f t="shared" si="5"/>
        <v>0</v>
      </c>
    </row>
    <row r="260" ht="15.75" customHeight="1">
      <c r="A260" s="28" t="str">
        <f t="shared" si="3"/>
        <v>07</v>
      </c>
      <c r="B260" s="28" t="str">
        <f t="shared" si="6"/>
        <v>W</v>
      </c>
      <c r="C260" s="28" t="s">
        <v>226</v>
      </c>
      <c r="D260" s="28" t="s">
        <v>782</v>
      </c>
      <c r="E260" s="28">
        <f t="shared" si="5"/>
        <v>0</v>
      </c>
    </row>
    <row r="261" ht="15.75" customHeight="1">
      <c r="A261" s="28" t="str">
        <f t="shared" si="3"/>
        <v>11</v>
      </c>
      <c r="B261" s="28" t="str">
        <f t="shared" si="6"/>
        <v>W</v>
      </c>
      <c r="C261" s="28" t="s">
        <v>226</v>
      </c>
      <c r="D261" s="28" t="s">
        <v>783</v>
      </c>
      <c r="E261" s="28">
        <f t="shared" si="5"/>
        <v>0</v>
      </c>
    </row>
    <row r="262" ht="15.75" customHeight="1">
      <c r="A262" s="28" t="str">
        <f t="shared" si="3"/>
        <v>02</v>
      </c>
      <c r="B262" s="28" t="str">
        <f t="shared" si="6"/>
        <v>W</v>
      </c>
      <c r="C262" s="28" t="s">
        <v>226</v>
      </c>
      <c r="D262" s="28" t="s">
        <v>784</v>
      </c>
      <c r="E262" s="28">
        <f t="shared" si="5"/>
        <v>0</v>
      </c>
    </row>
    <row r="263" ht="15.75" customHeight="1">
      <c r="A263" s="28" t="str">
        <f t="shared" si="3"/>
        <v>08</v>
      </c>
      <c r="B263" s="28" t="str">
        <f t="shared" si="6"/>
        <v>W</v>
      </c>
      <c r="C263" s="28" t="s">
        <v>226</v>
      </c>
      <c r="D263" s="28" t="s">
        <v>785</v>
      </c>
      <c r="E263" s="28">
        <f t="shared" si="5"/>
        <v>0</v>
      </c>
    </row>
    <row r="264" ht="15.75" customHeight="1">
      <c r="A264" s="28" t="str">
        <f t="shared" si="3"/>
        <v>09</v>
      </c>
      <c r="B264" s="28" t="str">
        <f t="shared" si="6"/>
        <v>W</v>
      </c>
      <c r="C264" s="28" t="s">
        <v>226</v>
      </c>
      <c r="D264" s="28" t="s">
        <v>786</v>
      </c>
      <c r="E264" s="28">
        <f t="shared" si="5"/>
        <v>0</v>
      </c>
    </row>
    <row r="265" ht="15.75" customHeight="1">
      <c r="A265" s="28" t="str">
        <f t="shared" si="3"/>
        <v>10</v>
      </c>
      <c r="B265" s="28" t="str">
        <f t="shared" si="6"/>
        <v>W</v>
      </c>
      <c r="C265" s="28" t="s">
        <v>226</v>
      </c>
      <c r="D265" s="28" t="s">
        <v>787</v>
      </c>
      <c r="E265" s="28">
        <f t="shared" si="5"/>
        <v>0</v>
      </c>
    </row>
    <row r="266" ht="15.75" customHeight="1">
      <c r="A266" s="28" t="str">
        <f t="shared" si="3"/>
        <v>12</v>
      </c>
      <c r="B266" s="28" t="str">
        <f t="shared" si="6"/>
        <v>W</v>
      </c>
      <c r="C266" s="28" t="s">
        <v>226</v>
      </c>
      <c r="D266" s="28" t="s">
        <v>788</v>
      </c>
      <c r="E266" s="28">
        <f t="shared" si="5"/>
        <v>0</v>
      </c>
    </row>
    <row r="267" ht="15.75" customHeight="1">
      <c r="A267" s="28" t="str">
        <f t="shared" si="3"/>
        <v>13</v>
      </c>
      <c r="B267" s="28" t="str">
        <f t="shared" si="6"/>
        <v>W</v>
      </c>
      <c r="C267" s="28" t="s">
        <v>226</v>
      </c>
      <c r="D267" s="28" t="s">
        <v>789</v>
      </c>
      <c r="E267" s="28">
        <f t="shared" si="5"/>
        <v>0</v>
      </c>
    </row>
    <row r="268" ht="15.75" customHeight="1">
      <c r="A268" s="28" t="str">
        <f t="shared" si="3"/>
        <v>01</v>
      </c>
      <c r="B268" s="28" t="str">
        <f t="shared" si="6"/>
        <v>W</v>
      </c>
      <c r="C268" s="28" t="s">
        <v>228</v>
      </c>
      <c r="D268" s="28" t="s">
        <v>790</v>
      </c>
      <c r="E268" s="28">
        <f t="shared" si="5"/>
        <v>0</v>
      </c>
    </row>
    <row r="269" ht="15.75" customHeight="1">
      <c r="A269" s="28" t="str">
        <f t="shared" si="3"/>
        <v>03</v>
      </c>
      <c r="B269" s="28" t="str">
        <f t="shared" si="6"/>
        <v>W</v>
      </c>
      <c r="C269" s="28" t="s">
        <v>228</v>
      </c>
      <c r="D269" s="28" t="s">
        <v>791</v>
      </c>
      <c r="E269" s="28">
        <f t="shared" si="5"/>
        <v>0</v>
      </c>
    </row>
    <row r="270" ht="15.75" customHeight="1">
      <c r="A270" s="28" t="str">
        <f t="shared" si="3"/>
        <v>04</v>
      </c>
      <c r="B270" s="28" t="str">
        <f t="shared" si="6"/>
        <v>W</v>
      </c>
      <c r="C270" s="28" t="s">
        <v>228</v>
      </c>
      <c r="D270" s="28" t="s">
        <v>792</v>
      </c>
      <c r="E270" s="28">
        <f t="shared" si="5"/>
        <v>0</v>
      </c>
    </row>
    <row r="271" ht="15.75" customHeight="1">
      <c r="A271" s="28" t="str">
        <f t="shared" si="3"/>
        <v>05</v>
      </c>
      <c r="B271" s="28" t="str">
        <f t="shared" si="6"/>
        <v>W</v>
      </c>
      <c r="C271" s="28" t="s">
        <v>228</v>
      </c>
      <c r="D271" s="28" t="s">
        <v>793</v>
      </c>
      <c r="E271" s="28">
        <f t="shared" si="5"/>
        <v>0</v>
      </c>
    </row>
    <row r="272" ht="15.75" customHeight="1">
      <c r="A272" s="28" t="str">
        <f t="shared" si="3"/>
        <v>06</v>
      </c>
      <c r="B272" s="28" t="str">
        <f t="shared" si="6"/>
        <v>W</v>
      </c>
      <c r="C272" s="28" t="s">
        <v>228</v>
      </c>
      <c r="D272" s="28" t="s">
        <v>794</v>
      </c>
      <c r="E272" s="28">
        <f t="shared" si="5"/>
        <v>0</v>
      </c>
    </row>
    <row r="273" ht="15.75" customHeight="1">
      <c r="A273" s="28" t="str">
        <f t="shared" si="3"/>
        <v>07</v>
      </c>
      <c r="B273" s="28" t="str">
        <f t="shared" si="6"/>
        <v>W</v>
      </c>
      <c r="C273" s="28" t="s">
        <v>228</v>
      </c>
      <c r="D273" s="28" t="s">
        <v>795</v>
      </c>
      <c r="E273" s="28">
        <f t="shared" si="5"/>
        <v>0</v>
      </c>
    </row>
    <row r="274" ht="15.75" customHeight="1">
      <c r="A274" s="28" t="str">
        <f t="shared" si="3"/>
        <v>11</v>
      </c>
      <c r="B274" s="28" t="str">
        <f t="shared" si="6"/>
        <v>W</v>
      </c>
      <c r="C274" s="28" t="s">
        <v>228</v>
      </c>
      <c r="D274" s="28" t="s">
        <v>796</v>
      </c>
      <c r="E274" s="28">
        <f t="shared" si="5"/>
        <v>0</v>
      </c>
    </row>
    <row r="275" ht="15.75" customHeight="1">
      <c r="A275" s="28" t="str">
        <f t="shared" si="3"/>
        <v>02</v>
      </c>
      <c r="B275" s="28" t="str">
        <f t="shared" si="6"/>
        <v>W</v>
      </c>
      <c r="C275" s="28" t="s">
        <v>228</v>
      </c>
      <c r="D275" s="28" t="s">
        <v>797</v>
      </c>
      <c r="E275" s="28">
        <f t="shared" si="5"/>
        <v>0</v>
      </c>
    </row>
    <row r="276" ht="15.75" customHeight="1">
      <c r="A276" s="28" t="str">
        <f t="shared" si="3"/>
        <v>08</v>
      </c>
      <c r="B276" s="28" t="str">
        <f t="shared" si="6"/>
        <v>W</v>
      </c>
      <c r="C276" s="28" t="s">
        <v>228</v>
      </c>
      <c r="D276" s="28" t="s">
        <v>798</v>
      </c>
      <c r="E276" s="28">
        <f t="shared" si="5"/>
        <v>0</v>
      </c>
    </row>
    <row r="277" ht="15.75" customHeight="1">
      <c r="A277" s="28" t="str">
        <f t="shared" si="3"/>
        <v>09</v>
      </c>
      <c r="B277" s="28" t="str">
        <f t="shared" si="6"/>
        <v>W</v>
      </c>
      <c r="C277" s="28" t="s">
        <v>228</v>
      </c>
      <c r="D277" s="28" t="s">
        <v>799</v>
      </c>
      <c r="E277" s="28">
        <f t="shared" si="5"/>
        <v>0</v>
      </c>
    </row>
    <row r="278" ht="15.75" customHeight="1">
      <c r="A278" s="28" t="str">
        <f t="shared" si="3"/>
        <v>10</v>
      </c>
      <c r="B278" s="28" t="str">
        <f t="shared" si="6"/>
        <v>W</v>
      </c>
      <c r="C278" s="28" t="s">
        <v>228</v>
      </c>
      <c r="D278" s="28" t="s">
        <v>800</v>
      </c>
      <c r="E278" s="28">
        <f t="shared" si="5"/>
        <v>0</v>
      </c>
    </row>
    <row r="279" ht="15.75" customHeight="1">
      <c r="A279" s="28" t="str">
        <f t="shared" si="3"/>
        <v>12</v>
      </c>
      <c r="B279" s="28" t="str">
        <f t="shared" si="6"/>
        <v>W</v>
      </c>
      <c r="C279" s="28" t="s">
        <v>228</v>
      </c>
      <c r="D279" s="28" t="s">
        <v>801</v>
      </c>
      <c r="E279" s="28">
        <f t="shared" si="5"/>
        <v>0</v>
      </c>
    </row>
    <row r="280" ht="15.75" customHeight="1">
      <c r="A280" s="28" t="str">
        <f t="shared" si="3"/>
        <v>13</v>
      </c>
      <c r="B280" s="28" t="str">
        <f t="shared" si="6"/>
        <v>W</v>
      </c>
      <c r="C280" s="28" t="s">
        <v>228</v>
      </c>
      <c r="D280" s="28" t="s">
        <v>802</v>
      </c>
      <c r="E280" s="28">
        <f t="shared" si="5"/>
        <v>0</v>
      </c>
    </row>
    <row r="281" ht="15.75" customHeight="1">
      <c r="A281" s="28" t="str">
        <f t="shared" si="3"/>
        <v>01</v>
      </c>
      <c r="B281" s="28" t="str">
        <f t="shared" si="6"/>
        <v>W</v>
      </c>
      <c r="C281" s="28" t="s">
        <v>233</v>
      </c>
      <c r="D281" s="28" t="s">
        <v>803</v>
      </c>
      <c r="E281" s="28">
        <f t="shared" si="5"/>
        <v>0</v>
      </c>
    </row>
    <row r="282" ht="15.75" customHeight="1">
      <c r="A282" s="28" t="str">
        <f t="shared" si="3"/>
        <v>03</v>
      </c>
      <c r="B282" s="28" t="str">
        <f t="shared" si="6"/>
        <v>W</v>
      </c>
      <c r="C282" s="28" t="s">
        <v>233</v>
      </c>
      <c r="D282" s="28" t="s">
        <v>804</v>
      </c>
      <c r="E282" s="28">
        <f t="shared" si="5"/>
        <v>0</v>
      </c>
    </row>
    <row r="283" ht="15.75" customHeight="1">
      <c r="A283" s="28" t="str">
        <f t="shared" si="3"/>
        <v>04</v>
      </c>
      <c r="B283" s="28" t="str">
        <f t="shared" si="6"/>
        <v>W</v>
      </c>
      <c r="C283" s="28" t="s">
        <v>233</v>
      </c>
      <c r="D283" s="28" t="s">
        <v>805</v>
      </c>
      <c r="E283" s="28">
        <f t="shared" si="5"/>
        <v>0</v>
      </c>
    </row>
    <row r="284" ht="15.75" customHeight="1">
      <c r="A284" s="28" t="str">
        <f t="shared" si="3"/>
        <v>05</v>
      </c>
      <c r="B284" s="28" t="str">
        <f t="shared" si="6"/>
        <v>W</v>
      </c>
      <c r="C284" s="28" t="s">
        <v>233</v>
      </c>
      <c r="D284" s="28" t="s">
        <v>806</v>
      </c>
      <c r="E284" s="28">
        <f t="shared" si="5"/>
        <v>0</v>
      </c>
    </row>
    <row r="285" ht="15.75" customHeight="1">
      <c r="A285" s="28" t="str">
        <f t="shared" si="3"/>
        <v>06</v>
      </c>
      <c r="B285" s="28" t="str">
        <f t="shared" si="6"/>
        <v>W</v>
      </c>
      <c r="C285" s="28" t="s">
        <v>233</v>
      </c>
      <c r="D285" s="28" t="s">
        <v>807</v>
      </c>
      <c r="E285" s="28">
        <f t="shared" si="5"/>
        <v>0</v>
      </c>
    </row>
    <row r="286" ht="15.75" customHeight="1">
      <c r="A286" s="28" t="str">
        <f t="shared" si="3"/>
        <v>07</v>
      </c>
      <c r="B286" s="28" t="str">
        <f t="shared" si="6"/>
        <v>W</v>
      </c>
      <c r="C286" s="28" t="s">
        <v>233</v>
      </c>
      <c r="D286" s="28" t="s">
        <v>808</v>
      </c>
      <c r="E286" s="28">
        <f t="shared" si="5"/>
        <v>0</v>
      </c>
    </row>
    <row r="287" ht="15.75" customHeight="1">
      <c r="A287" s="28" t="str">
        <f t="shared" si="3"/>
        <v>11</v>
      </c>
      <c r="B287" s="28" t="str">
        <f t="shared" si="6"/>
        <v>W</v>
      </c>
      <c r="C287" s="28" t="s">
        <v>233</v>
      </c>
      <c r="D287" s="28" t="s">
        <v>809</v>
      </c>
      <c r="E287" s="28">
        <f t="shared" si="5"/>
        <v>0</v>
      </c>
    </row>
    <row r="288" ht="15.75" customHeight="1">
      <c r="A288" s="28" t="str">
        <f t="shared" si="3"/>
        <v>02</v>
      </c>
      <c r="B288" s="28" t="str">
        <f t="shared" si="6"/>
        <v>W</v>
      </c>
      <c r="C288" s="28" t="s">
        <v>233</v>
      </c>
      <c r="D288" s="28" t="s">
        <v>810</v>
      </c>
      <c r="E288" s="28">
        <f t="shared" si="5"/>
        <v>0</v>
      </c>
    </row>
    <row r="289" ht="15.75" customHeight="1">
      <c r="A289" s="28" t="str">
        <f t="shared" si="3"/>
        <v>08</v>
      </c>
      <c r="B289" s="28" t="str">
        <f t="shared" si="6"/>
        <v>W</v>
      </c>
      <c r="C289" s="28" t="s">
        <v>233</v>
      </c>
      <c r="D289" s="28" t="s">
        <v>811</v>
      </c>
      <c r="E289" s="28">
        <f t="shared" si="5"/>
        <v>0</v>
      </c>
    </row>
    <row r="290" ht="15.75" customHeight="1">
      <c r="A290" s="28" t="str">
        <f t="shared" si="3"/>
        <v>09</v>
      </c>
      <c r="B290" s="28" t="str">
        <f t="shared" si="6"/>
        <v>W</v>
      </c>
      <c r="C290" s="28" t="s">
        <v>233</v>
      </c>
      <c r="D290" s="28" t="s">
        <v>812</v>
      </c>
      <c r="E290" s="28">
        <f t="shared" si="5"/>
        <v>0</v>
      </c>
    </row>
    <row r="291" ht="15.75" customHeight="1">
      <c r="A291" s="28" t="str">
        <f t="shared" si="3"/>
        <v>10</v>
      </c>
      <c r="B291" s="28" t="str">
        <f t="shared" si="6"/>
        <v>W</v>
      </c>
      <c r="C291" s="28" t="s">
        <v>233</v>
      </c>
      <c r="D291" s="28" t="s">
        <v>813</v>
      </c>
      <c r="E291" s="28">
        <f t="shared" si="5"/>
        <v>0</v>
      </c>
    </row>
    <row r="292" ht="15.75" customHeight="1">
      <c r="A292" s="28" t="str">
        <f t="shared" si="3"/>
        <v>12</v>
      </c>
      <c r="B292" s="28" t="str">
        <f t="shared" si="6"/>
        <v>W</v>
      </c>
      <c r="C292" s="28" t="s">
        <v>233</v>
      </c>
      <c r="D292" s="28" t="s">
        <v>814</v>
      </c>
      <c r="E292" s="28">
        <f t="shared" si="5"/>
        <v>0</v>
      </c>
    </row>
    <row r="293" ht="15.75" customHeight="1">
      <c r="A293" s="28" t="str">
        <f t="shared" si="3"/>
        <v>13</v>
      </c>
      <c r="B293" s="28" t="str">
        <f t="shared" si="6"/>
        <v>W</v>
      </c>
      <c r="C293" s="28" t="s">
        <v>233</v>
      </c>
      <c r="D293" s="28" t="s">
        <v>815</v>
      </c>
      <c r="E293" s="28">
        <f t="shared" si="5"/>
        <v>0</v>
      </c>
    </row>
    <row r="294" ht="15.75" customHeight="1">
      <c r="A294" s="28" t="str">
        <f t="shared" si="3"/>
        <v>01</v>
      </c>
      <c r="B294" s="28" t="str">
        <f t="shared" si="6"/>
        <v>W</v>
      </c>
      <c r="C294" s="28" t="s">
        <v>236</v>
      </c>
      <c r="D294" s="28" t="s">
        <v>816</v>
      </c>
      <c r="E294" s="28">
        <f t="shared" si="5"/>
        <v>0</v>
      </c>
    </row>
    <row r="295" ht="15.75" customHeight="1">
      <c r="A295" s="28" t="str">
        <f t="shared" si="3"/>
        <v>03</v>
      </c>
      <c r="B295" s="28" t="str">
        <f t="shared" si="6"/>
        <v>W</v>
      </c>
      <c r="C295" s="28" t="s">
        <v>236</v>
      </c>
      <c r="D295" s="28" t="s">
        <v>817</v>
      </c>
      <c r="E295" s="28">
        <f t="shared" si="5"/>
        <v>0</v>
      </c>
    </row>
    <row r="296" ht="15.75" customHeight="1">
      <c r="A296" s="28" t="str">
        <f t="shared" si="3"/>
        <v>04</v>
      </c>
      <c r="B296" s="28" t="str">
        <f t="shared" si="6"/>
        <v>W</v>
      </c>
      <c r="C296" s="28" t="s">
        <v>236</v>
      </c>
      <c r="D296" s="28" t="s">
        <v>818</v>
      </c>
      <c r="E296" s="28">
        <f t="shared" si="5"/>
        <v>0</v>
      </c>
    </row>
    <row r="297" ht="15.75" customHeight="1">
      <c r="A297" s="28" t="str">
        <f t="shared" si="3"/>
        <v>05</v>
      </c>
      <c r="B297" s="28" t="str">
        <f t="shared" si="6"/>
        <v>W</v>
      </c>
      <c r="C297" s="28" t="s">
        <v>236</v>
      </c>
      <c r="D297" s="28" t="s">
        <v>819</v>
      </c>
      <c r="E297" s="28">
        <f t="shared" si="5"/>
        <v>0</v>
      </c>
    </row>
    <row r="298" ht="15.75" customHeight="1">
      <c r="A298" s="28" t="str">
        <f t="shared" si="3"/>
        <v>06</v>
      </c>
      <c r="B298" s="28" t="str">
        <f t="shared" si="6"/>
        <v>W</v>
      </c>
      <c r="C298" s="28" t="s">
        <v>236</v>
      </c>
      <c r="D298" s="28" t="s">
        <v>820</v>
      </c>
      <c r="E298" s="28">
        <f t="shared" si="5"/>
        <v>0</v>
      </c>
    </row>
    <row r="299" ht="15.75" customHeight="1">
      <c r="A299" s="28" t="str">
        <f t="shared" si="3"/>
        <v>07</v>
      </c>
      <c r="B299" s="28" t="str">
        <f t="shared" si="6"/>
        <v>W</v>
      </c>
      <c r="C299" s="28" t="s">
        <v>236</v>
      </c>
      <c r="D299" s="28" t="s">
        <v>821</v>
      </c>
      <c r="E299" s="28">
        <f t="shared" si="5"/>
        <v>0</v>
      </c>
    </row>
    <row r="300" ht="15.75" customHeight="1">
      <c r="A300" s="28" t="str">
        <f t="shared" si="3"/>
        <v>11</v>
      </c>
      <c r="B300" s="28" t="str">
        <f t="shared" si="6"/>
        <v>W</v>
      </c>
      <c r="C300" s="28" t="s">
        <v>236</v>
      </c>
      <c r="D300" s="28" t="s">
        <v>822</v>
      </c>
      <c r="E300" s="28">
        <f t="shared" si="5"/>
        <v>0</v>
      </c>
    </row>
    <row r="301" ht="15.75" customHeight="1">
      <c r="A301" s="28" t="str">
        <f t="shared" si="3"/>
        <v>02</v>
      </c>
      <c r="B301" s="28" t="str">
        <f t="shared" si="6"/>
        <v>W</v>
      </c>
      <c r="C301" s="28" t="s">
        <v>236</v>
      </c>
      <c r="D301" s="28" t="s">
        <v>823</v>
      </c>
      <c r="E301" s="28">
        <f t="shared" si="5"/>
        <v>0</v>
      </c>
    </row>
    <row r="302" ht="15.75" customHeight="1">
      <c r="A302" s="28" t="str">
        <f t="shared" si="3"/>
        <v>08</v>
      </c>
      <c r="B302" s="28" t="str">
        <f t="shared" si="6"/>
        <v>W</v>
      </c>
      <c r="C302" s="28" t="s">
        <v>236</v>
      </c>
      <c r="D302" s="28" t="s">
        <v>824</v>
      </c>
      <c r="E302" s="28">
        <f t="shared" si="5"/>
        <v>0</v>
      </c>
    </row>
    <row r="303" ht="15.75" customHeight="1">
      <c r="A303" s="28" t="str">
        <f t="shared" si="3"/>
        <v>09</v>
      </c>
      <c r="B303" s="28" t="str">
        <f t="shared" si="6"/>
        <v>W</v>
      </c>
      <c r="C303" s="28" t="s">
        <v>236</v>
      </c>
      <c r="D303" s="28" t="s">
        <v>825</v>
      </c>
      <c r="E303" s="28">
        <f t="shared" si="5"/>
        <v>0</v>
      </c>
    </row>
    <row r="304" ht="15.75" customHeight="1">
      <c r="A304" s="28" t="str">
        <f t="shared" si="3"/>
        <v>10</v>
      </c>
      <c r="B304" s="28" t="str">
        <f t="shared" si="6"/>
        <v>W</v>
      </c>
      <c r="C304" s="28" t="s">
        <v>236</v>
      </c>
      <c r="D304" s="28" t="s">
        <v>826</v>
      </c>
      <c r="E304" s="28">
        <f t="shared" si="5"/>
        <v>0</v>
      </c>
    </row>
    <row r="305" ht="15.75" customHeight="1">
      <c r="A305" s="28" t="str">
        <f t="shared" si="3"/>
        <v>12</v>
      </c>
      <c r="B305" s="28" t="str">
        <f t="shared" si="6"/>
        <v>W</v>
      </c>
      <c r="C305" s="28" t="s">
        <v>236</v>
      </c>
      <c r="D305" s="28" t="s">
        <v>827</v>
      </c>
      <c r="E305" s="28">
        <f t="shared" si="5"/>
        <v>0</v>
      </c>
    </row>
    <row r="306" ht="15.75" customHeight="1">
      <c r="A306" s="28" t="str">
        <f t="shared" si="3"/>
        <v>13</v>
      </c>
      <c r="B306" s="28" t="str">
        <f t="shared" si="6"/>
        <v>W</v>
      </c>
      <c r="C306" s="28" t="s">
        <v>236</v>
      </c>
      <c r="D306" s="28" t="s">
        <v>828</v>
      </c>
      <c r="E306" s="28">
        <f t="shared" si="5"/>
        <v>0</v>
      </c>
    </row>
    <row r="307" ht="15.75" customHeight="1">
      <c r="A307" s="28" t="str">
        <f t="shared" si="3"/>
        <v>01</v>
      </c>
      <c r="B307" s="28" t="str">
        <f t="shared" si="6"/>
        <v>W</v>
      </c>
      <c r="C307" s="28" t="s">
        <v>239</v>
      </c>
      <c r="D307" s="28" t="s">
        <v>829</v>
      </c>
      <c r="E307" s="28">
        <f t="shared" si="5"/>
        <v>0</v>
      </c>
    </row>
    <row r="308" ht="15.75" customHeight="1">
      <c r="A308" s="28" t="str">
        <f t="shared" si="3"/>
        <v>03</v>
      </c>
      <c r="B308" s="28" t="str">
        <f t="shared" si="6"/>
        <v>W</v>
      </c>
      <c r="C308" s="28" t="s">
        <v>239</v>
      </c>
      <c r="D308" s="28" t="s">
        <v>830</v>
      </c>
      <c r="E308" s="28">
        <f t="shared" si="5"/>
        <v>0</v>
      </c>
    </row>
    <row r="309" ht="15.75" customHeight="1">
      <c r="A309" s="28" t="str">
        <f t="shared" si="3"/>
        <v>04</v>
      </c>
      <c r="B309" s="28" t="str">
        <f t="shared" si="6"/>
        <v>W</v>
      </c>
      <c r="C309" s="28" t="s">
        <v>239</v>
      </c>
      <c r="D309" s="28" t="s">
        <v>831</v>
      </c>
      <c r="E309" s="28">
        <f t="shared" si="5"/>
        <v>0</v>
      </c>
    </row>
    <row r="310" ht="15.75" customHeight="1">
      <c r="A310" s="28" t="str">
        <f t="shared" si="3"/>
        <v>05</v>
      </c>
      <c r="B310" s="28" t="str">
        <f t="shared" si="6"/>
        <v>W</v>
      </c>
      <c r="C310" s="28" t="s">
        <v>239</v>
      </c>
      <c r="D310" s="28" t="s">
        <v>832</v>
      </c>
      <c r="E310" s="28">
        <f t="shared" si="5"/>
        <v>0</v>
      </c>
    </row>
    <row r="311" ht="15.75" customHeight="1">
      <c r="A311" s="28" t="str">
        <f t="shared" si="3"/>
        <v>06</v>
      </c>
      <c r="B311" s="28" t="str">
        <f t="shared" si="6"/>
        <v>W</v>
      </c>
      <c r="C311" s="28" t="s">
        <v>239</v>
      </c>
      <c r="D311" s="28" t="s">
        <v>833</v>
      </c>
      <c r="E311" s="28">
        <f t="shared" si="5"/>
        <v>0</v>
      </c>
    </row>
    <row r="312" ht="15.75" customHeight="1">
      <c r="A312" s="28" t="str">
        <f t="shared" si="3"/>
        <v>07</v>
      </c>
      <c r="B312" s="28" t="str">
        <f t="shared" si="6"/>
        <v>W</v>
      </c>
      <c r="C312" s="28" t="s">
        <v>239</v>
      </c>
      <c r="D312" s="28" t="s">
        <v>834</v>
      </c>
      <c r="E312" s="28">
        <f t="shared" si="5"/>
        <v>0</v>
      </c>
    </row>
    <row r="313" ht="15.75" customHeight="1">
      <c r="A313" s="28" t="str">
        <f t="shared" si="3"/>
        <v>11</v>
      </c>
      <c r="B313" s="28" t="str">
        <f t="shared" si="6"/>
        <v>W</v>
      </c>
      <c r="C313" s="28" t="s">
        <v>239</v>
      </c>
      <c r="D313" s="28" t="s">
        <v>835</v>
      </c>
      <c r="E313" s="28">
        <f t="shared" si="5"/>
        <v>0</v>
      </c>
    </row>
    <row r="314" ht="15.75" customHeight="1">
      <c r="A314" s="28" t="str">
        <f t="shared" si="3"/>
        <v>02</v>
      </c>
      <c r="B314" s="28" t="str">
        <f t="shared" si="6"/>
        <v>W</v>
      </c>
      <c r="C314" s="28" t="s">
        <v>239</v>
      </c>
      <c r="D314" s="28" t="s">
        <v>836</v>
      </c>
      <c r="E314" s="28">
        <f t="shared" si="5"/>
        <v>0</v>
      </c>
    </row>
    <row r="315" ht="15.75" customHeight="1">
      <c r="A315" s="28" t="str">
        <f t="shared" si="3"/>
        <v>08</v>
      </c>
      <c r="B315" s="28" t="str">
        <f t="shared" si="6"/>
        <v>W</v>
      </c>
      <c r="C315" s="28" t="s">
        <v>239</v>
      </c>
      <c r="D315" s="28" t="s">
        <v>837</v>
      </c>
      <c r="E315" s="28">
        <f t="shared" si="5"/>
        <v>0</v>
      </c>
    </row>
    <row r="316" ht="15.75" customHeight="1">
      <c r="A316" s="28" t="str">
        <f t="shared" si="3"/>
        <v>09</v>
      </c>
      <c r="B316" s="28" t="str">
        <f t="shared" si="6"/>
        <v>W</v>
      </c>
      <c r="C316" s="28" t="s">
        <v>239</v>
      </c>
      <c r="D316" s="28" t="s">
        <v>838</v>
      </c>
      <c r="E316" s="28">
        <f t="shared" si="5"/>
        <v>0</v>
      </c>
    </row>
    <row r="317" ht="15.75" customHeight="1">
      <c r="A317" s="28" t="str">
        <f t="shared" si="3"/>
        <v>10</v>
      </c>
      <c r="B317" s="28" t="str">
        <f t="shared" si="6"/>
        <v>W</v>
      </c>
      <c r="C317" s="28" t="s">
        <v>239</v>
      </c>
      <c r="D317" s="28" t="s">
        <v>839</v>
      </c>
      <c r="E317" s="28">
        <f t="shared" si="5"/>
        <v>0</v>
      </c>
    </row>
    <row r="318" ht="15.75" customHeight="1">
      <c r="A318" s="28" t="str">
        <f t="shared" si="3"/>
        <v>12</v>
      </c>
      <c r="B318" s="28" t="str">
        <f t="shared" si="6"/>
        <v>W</v>
      </c>
      <c r="C318" s="28" t="s">
        <v>239</v>
      </c>
      <c r="D318" s="28" t="s">
        <v>840</v>
      </c>
      <c r="E318" s="28">
        <f t="shared" si="5"/>
        <v>0</v>
      </c>
    </row>
    <row r="319" ht="15.75" customHeight="1">
      <c r="A319" s="28" t="str">
        <f t="shared" si="3"/>
        <v>13</v>
      </c>
      <c r="B319" s="28" t="str">
        <f t="shared" si="6"/>
        <v>W</v>
      </c>
      <c r="C319" s="28" t="s">
        <v>239</v>
      </c>
      <c r="D319" s="28" t="s">
        <v>841</v>
      </c>
      <c r="E319" s="28">
        <f t="shared" si="5"/>
        <v>0</v>
      </c>
    </row>
    <row r="320" ht="15.75" customHeight="1">
      <c r="A320" s="28" t="str">
        <f t="shared" si="3"/>
        <v>01</v>
      </c>
      <c r="B320" s="28" t="str">
        <f t="shared" si="6"/>
        <v>W</v>
      </c>
      <c r="C320" s="28" t="s">
        <v>242</v>
      </c>
      <c r="D320" s="28" t="s">
        <v>842</v>
      </c>
      <c r="E320" s="28">
        <f t="shared" si="5"/>
        <v>0</v>
      </c>
    </row>
    <row r="321" ht="15.75" customHeight="1">
      <c r="A321" s="28" t="str">
        <f t="shared" si="3"/>
        <v>03</v>
      </c>
      <c r="B321" s="28" t="str">
        <f t="shared" si="6"/>
        <v>W</v>
      </c>
      <c r="C321" s="28" t="s">
        <v>242</v>
      </c>
      <c r="D321" s="28" t="s">
        <v>843</v>
      </c>
      <c r="E321" s="28">
        <f t="shared" si="5"/>
        <v>0</v>
      </c>
    </row>
    <row r="322" ht="15.75" customHeight="1">
      <c r="A322" s="28" t="str">
        <f t="shared" si="3"/>
        <v>04</v>
      </c>
      <c r="B322" s="28" t="str">
        <f t="shared" si="6"/>
        <v>W</v>
      </c>
      <c r="C322" s="28" t="s">
        <v>242</v>
      </c>
      <c r="D322" s="28" t="s">
        <v>844</v>
      </c>
      <c r="E322" s="28">
        <f t="shared" si="5"/>
        <v>0</v>
      </c>
    </row>
    <row r="323" ht="15.75" customHeight="1">
      <c r="A323" s="28" t="str">
        <f t="shared" si="3"/>
        <v>05</v>
      </c>
      <c r="B323" s="28" t="str">
        <f t="shared" si="6"/>
        <v>W</v>
      </c>
      <c r="C323" s="28" t="s">
        <v>242</v>
      </c>
      <c r="D323" s="28" t="s">
        <v>845</v>
      </c>
      <c r="E323" s="28">
        <f t="shared" si="5"/>
        <v>0</v>
      </c>
    </row>
    <row r="324" ht="15.75" customHeight="1">
      <c r="A324" s="28" t="str">
        <f t="shared" si="3"/>
        <v>06</v>
      </c>
      <c r="B324" s="28" t="str">
        <f t="shared" si="6"/>
        <v>W</v>
      </c>
      <c r="C324" s="28" t="s">
        <v>242</v>
      </c>
      <c r="D324" s="28" t="s">
        <v>846</v>
      </c>
      <c r="E324" s="28">
        <f t="shared" si="5"/>
        <v>0</v>
      </c>
    </row>
    <row r="325" ht="15.75" customHeight="1">
      <c r="A325" s="28" t="str">
        <f t="shared" si="3"/>
        <v>07</v>
      </c>
      <c r="B325" s="28" t="str">
        <f t="shared" si="6"/>
        <v>W</v>
      </c>
      <c r="C325" s="28" t="s">
        <v>242</v>
      </c>
      <c r="D325" s="28" t="s">
        <v>847</v>
      </c>
      <c r="E325" s="28">
        <f t="shared" si="5"/>
        <v>0</v>
      </c>
    </row>
    <row r="326" ht="15.75" customHeight="1">
      <c r="A326" s="28" t="str">
        <f t="shared" si="3"/>
        <v>11</v>
      </c>
      <c r="B326" s="28" t="str">
        <f t="shared" si="6"/>
        <v>W</v>
      </c>
      <c r="C326" s="28" t="s">
        <v>242</v>
      </c>
      <c r="D326" s="28" t="s">
        <v>848</v>
      </c>
      <c r="E326" s="28">
        <f t="shared" si="5"/>
        <v>0</v>
      </c>
    </row>
    <row r="327" ht="15.75" customHeight="1">
      <c r="A327" s="28" t="str">
        <f t="shared" si="3"/>
        <v>02</v>
      </c>
      <c r="B327" s="28" t="str">
        <f t="shared" si="6"/>
        <v>W</v>
      </c>
      <c r="C327" s="28" t="s">
        <v>242</v>
      </c>
      <c r="D327" s="28" t="s">
        <v>849</v>
      </c>
      <c r="E327" s="28">
        <f t="shared" si="5"/>
        <v>0</v>
      </c>
    </row>
    <row r="328" ht="15.75" customHeight="1">
      <c r="A328" s="28" t="str">
        <f t="shared" si="3"/>
        <v>08</v>
      </c>
      <c r="B328" s="28" t="str">
        <f t="shared" si="6"/>
        <v>W</v>
      </c>
      <c r="C328" s="28" t="s">
        <v>242</v>
      </c>
      <c r="D328" s="28" t="s">
        <v>850</v>
      </c>
      <c r="E328" s="28">
        <f t="shared" si="5"/>
        <v>0</v>
      </c>
    </row>
    <row r="329" ht="15.75" customHeight="1">
      <c r="A329" s="28" t="str">
        <f t="shared" si="3"/>
        <v>09</v>
      </c>
      <c r="B329" s="28" t="str">
        <f t="shared" si="6"/>
        <v>W</v>
      </c>
      <c r="C329" s="28" t="s">
        <v>242</v>
      </c>
      <c r="D329" s="28" t="s">
        <v>851</v>
      </c>
      <c r="E329" s="28">
        <f t="shared" si="5"/>
        <v>0</v>
      </c>
    </row>
    <row r="330" ht="15.75" customHeight="1">
      <c r="A330" s="28" t="str">
        <f t="shared" si="3"/>
        <v>10</v>
      </c>
      <c r="B330" s="28" t="str">
        <f t="shared" si="6"/>
        <v>W</v>
      </c>
      <c r="C330" s="28" t="s">
        <v>242</v>
      </c>
      <c r="D330" s="28" t="s">
        <v>852</v>
      </c>
      <c r="E330" s="28">
        <f t="shared" si="5"/>
        <v>0</v>
      </c>
    </row>
    <row r="331" ht="15.75" customHeight="1">
      <c r="A331" s="28" t="str">
        <f t="shared" si="3"/>
        <v>12</v>
      </c>
      <c r="B331" s="28" t="str">
        <f t="shared" si="6"/>
        <v>W</v>
      </c>
      <c r="C331" s="28" t="s">
        <v>242</v>
      </c>
      <c r="D331" s="28" t="s">
        <v>853</v>
      </c>
      <c r="E331" s="28">
        <f t="shared" si="5"/>
        <v>0</v>
      </c>
    </row>
    <row r="332" ht="15.75" customHeight="1">
      <c r="A332" s="28" t="str">
        <f t="shared" si="3"/>
        <v>13</v>
      </c>
      <c r="B332" s="28" t="str">
        <f t="shared" si="6"/>
        <v>W</v>
      </c>
      <c r="C332" s="28" t="s">
        <v>242</v>
      </c>
      <c r="D332" s="28" t="s">
        <v>854</v>
      </c>
      <c r="E332" s="28">
        <f t="shared" si="5"/>
        <v>0</v>
      </c>
    </row>
    <row r="333" ht="15.75" customHeight="1">
      <c r="A333" s="28" t="str">
        <f t="shared" si="3"/>
        <v>01</v>
      </c>
      <c r="B333" s="28" t="str">
        <f t="shared" si="6"/>
        <v>W</v>
      </c>
      <c r="C333" s="28" t="s">
        <v>245</v>
      </c>
      <c r="D333" s="28" t="s">
        <v>855</v>
      </c>
      <c r="E333" s="28">
        <f t="shared" si="5"/>
        <v>0</v>
      </c>
    </row>
    <row r="334" ht="15.75" customHeight="1">
      <c r="A334" s="28" t="str">
        <f t="shared" si="3"/>
        <v>03</v>
      </c>
      <c r="B334" s="28" t="str">
        <f t="shared" si="6"/>
        <v>W</v>
      </c>
      <c r="C334" s="28" t="s">
        <v>245</v>
      </c>
      <c r="D334" s="28" t="s">
        <v>856</v>
      </c>
      <c r="E334" s="28">
        <f t="shared" si="5"/>
        <v>0</v>
      </c>
    </row>
    <row r="335" ht="15.75" customHeight="1">
      <c r="A335" s="28" t="str">
        <f t="shared" si="3"/>
        <v>04</v>
      </c>
      <c r="B335" s="28" t="str">
        <f t="shared" si="6"/>
        <v>W</v>
      </c>
      <c r="C335" s="28" t="s">
        <v>245</v>
      </c>
      <c r="D335" s="28" t="s">
        <v>857</v>
      </c>
      <c r="E335" s="28">
        <f t="shared" si="5"/>
        <v>0</v>
      </c>
    </row>
    <row r="336" ht="15.75" customHeight="1">
      <c r="A336" s="28" t="str">
        <f t="shared" si="3"/>
        <v>05</v>
      </c>
      <c r="B336" s="28" t="str">
        <f t="shared" si="6"/>
        <v>W</v>
      </c>
      <c r="C336" s="28" t="s">
        <v>245</v>
      </c>
      <c r="D336" s="28" t="s">
        <v>858</v>
      </c>
      <c r="E336" s="28">
        <f t="shared" si="5"/>
        <v>0</v>
      </c>
    </row>
    <row r="337" ht="15.75" customHeight="1">
      <c r="A337" s="28" t="str">
        <f t="shared" si="3"/>
        <v>06</v>
      </c>
      <c r="B337" s="28" t="str">
        <f t="shared" si="6"/>
        <v>W</v>
      </c>
      <c r="C337" s="28" t="s">
        <v>245</v>
      </c>
      <c r="D337" s="28" t="s">
        <v>859</v>
      </c>
      <c r="E337" s="28">
        <f t="shared" si="5"/>
        <v>0</v>
      </c>
    </row>
    <row r="338" ht="15.75" customHeight="1">
      <c r="A338" s="28" t="str">
        <f t="shared" si="3"/>
        <v>07</v>
      </c>
      <c r="B338" s="28" t="str">
        <f t="shared" si="6"/>
        <v>W</v>
      </c>
      <c r="C338" s="28" t="s">
        <v>245</v>
      </c>
      <c r="D338" s="28" t="s">
        <v>860</v>
      </c>
      <c r="E338" s="28">
        <f t="shared" si="5"/>
        <v>0</v>
      </c>
    </row>
    <row r="339" ht="15.75" customHeight="1">
      <c r="A339" s="28" t="str">
        <f t="shared" si="3"/>
        <v>11</v>
      </c>
      <c r="B339" s="28" t="str">
        <f t="shared" si="6"/>
        <v>W</v>
      </c>
      <c r="C339" s="28" t="s">
        <v>245</v>
      </c>
      <c r="D339" s="28" t="s">
        <v>861</v>
      </c>
      <c r="E339" s="28">
        <f t="shared" si="5"/>
        <v>0</v>
      </c>
    </row>
    <row r="340" ht="15.75" customHeight="1">
      <c r="A340" s="28" t="str">
        <f t="shared" si="3"/>
        <v>02</v>
      </c>
      <c r="B340" s="28" t="str">
        <f t="shared" si="6"/>
        <v>W</v>
      </c>
      <c r="C340" s="28" t="s">
        <v>245</v>
      </c>
      <c r="D340" s="28" t="s">
        <v>862</v>
      </c>
      <c r="E340" s="28">
        <f t="shared" si="5"/>
        <v>0</v>
      </c>
    </row>
    <row r="341" ht="15.75" customHeight="1">
      <c r="A341" s="28" t="str">
        <f t="shared" si="3"/>
        <v>08</v>
      </c>
      <c r="B341" s="28" t="str">
        <f t="shared" si="6"/>
        <v>W</v>
      </c>
      <c r="C341" s="28" t="s">
        <v>245</v>
      </c>
      <c r="D341" s="28" t="s">
        <v>863</v>
      </c>
      <c r="E341" s="28">
        <f t="shared" si="5"/>
        <v>0</v>
      </c>
    </row>
    <row r="342" ht="15.75" customHeight="1">
      <c r="A342" s="28" t="str">
        <f t="shared" si="3"/>
        <v>09</v>
      </c>
      <c r="B342" s="28" t="str">
        <f t="shared" si="6"/>
        <v>W</v>
      </c>
      <c r="C342" s="28" t="s">
        <v>245</v>
      </c>
      <c r="D342" s="28" t="s">
        <v>864</v>
      </c>
      <c r="E342" s="28">
        <f t="shared" si="5"/>
        <v>0</v>
      </c>
    </row>
    <row r="343" ht="15.75" customHeight="1">
      <c r="A343" s="28" t="str">
        <f t="shared" si="3"/>
        <v>10</v>
      </c>
      <c r="B343" s="28" t="str">
        <f t="shared" si="6"/>
        <v>W</v>
      </c>
      <c r="C343" s="28" t="s">
        <v>245</v>
      </c>
      <c r="D343" s="28" t="s">
        <v>865</v>
      </c>
      <c r="E343" s="28">
        <f t="shared" si="5"/>
        <v>0</v>
      </c>
    </row>
    <row r="344" ht="15.75" customHeight="1">
      <c r="A344" s="28" t="str">
        <f t="shared" si="3"/>
        <v>12</v>
      </c>
      <c r="B344" s="28" t="str">
        <f t="shared" si="6"/>
        <v>W</v>
      </c>
      <c r="C344" s="28" t="s">
        <v>245</v>
      </c>
      <c r="D344" s="28" t="s">
        <v>866</v>
      </c>
      <c r="E344" s="28">
        <f t="shared" si="5"/>
        <v>0</v>
      </c>
    </row>
    <row r="345" ht="15.75" customHeight="1">
      <c r="A345" s="28" t="str">
        <f t="shared" si="3"/>
        <v>13</v>
      </c>
      <c r="B345" s="28" t="str">
        <f t="shared" si="6"/>
        <v>W</v>
      </c>
      <c r="C345" s="28" t="s">
        <v>245</v>
      </c>
      <c r="D345" s="28" t="s">
        <v>867</v>
      </c>
      <c r="E345" s="28">
        <f t="shared" si="5"/>
        <v>0</v>
      </c>
    </row>
    <row r="346" ht="15.75" customHeight="1">
      <c r="A346" s="28" t="str">
        <f t="shared" si="3"/>
        <v>01</v>
      </c>
      <c r="B346" s="28" t="str">
        <f t="shared" si="6"/>
        <v>W</v>
      </c>
      <c r="C346" s="28" t="s">
        <v>248</v>
      </c>
      <c r="D346" s="28" t="s">
        <v>868</v>
      </c>
      <c r="E346" s="28">
        <f t="shared" si="5"/>
        <v>0</v>
      </c>
    </row>
    <row r="347" ht="15.75" customHeight="1">
      <c r="A347" s="28" t="str">
        <f t="shared" si="3"/>
        <v>03</v>
      </c>
      <c r="B347" s="28" t="str">
        <f t="shared" si="6"/>
        <v>W</v>
      </c>
      <c r="C347" s="28" t="s">
        <v>248</v>
      </c>
      <c r="D347" s="28" t="s">
        <v>869</v>
      </c>
      <c r="E347" s="28">
        <f t="shared" si="5"/>
        <v>0</v>
      </c>
    </row>
    <row r="348" ht="15.75" customHeight="1">
      <c r="A348" s="28" t="str">
        <f t="shared" si="3"/>
        <v>04</v>
      </c>
      <c r="B348" s="28" t="str">
        <f t="shared" si="6"/>
        <v>W</v>
      </c>
      <c r="C348" s="28" t="s">
        <v>248</v>
      </c>
      <c r="D348" s="28" t="s">
        <v>870</v>
      </c>
      <c r="E348" s="28">
        <f t="shared" si="5"/>
        <v>0</v>
      </c>
    </row>
    <row r="349" ht="15.75" customHeight="1">
      <c r="A349" s="28" t="str">
        <f t="shared" si="3"/>
        <v>05</v>
      </c>
      <c r="B349" s="28" t="str">
        <f t="shared" si="6"/>
        <v>W</v>
      </c>
      <c r="C349" s="28" t="s">
        <v>248</v>
      </c>
      <c r="D349" s="28" t="s">
        <v>871</v>
      </c>
      <c r="E349" s="28">
        <f t="shared" si="5"/>
        <v>0</v>
      </c>
    </row>
    <row r="350" ht="15.75" customHeight="1">
      <c r="A350" s="28" t="str">
        <f t="shared" si="3"/>
        <v>06</v>
      </c>
      <c r="B350" s="28" t="str">
        <f t="shared" si="6"/>
        <v>W</v>
      </c>
      <c r="C350" s="28" t="s">
        <v>248</v>
      </c>
      <c r="D350" s="28" t="s">
        <v>872</v>
      </c>
      <c r="E350" s="28">
        <f t="shared" si="5"/>
        <v>0</v>
      </c>
    </row>
    <row r="351" ht="15.75" customHeight="1">
      <c r="A351" s="28" t="str">
        <f t="shared" si="3"/>
        <v>07</v>
      </c>
      <c r="B351" s="28" t="str">
        <f t="shared" si="6"/>
        <v>W</v>
      </c>
      <c r="C351" s="28" t="s">
        <v>248</v>
      </c>
      <c r="D351" s="28" t="s">
        <v>873</v>
      </c>
      <c r="E351" s="28">
        <f t="shared" si="5"/>
        <v>0</v>
      </c>
    </row>
    <row r="352" ht="15.75" customHeight="1">
      <c r="A352" s="28" t="str">
        <f t="shared" si="3"/>
        <v>11</v>
      </c>
      <c r="B352" s="28" t="str">
        <f t="shared" si="6"/>
        <v>W</v>
      </c>
      <c r="C352" s="28" t="s">
        <v>248</v>
      </c>
      <c r="D352" s="28" t="s">
        <v>874</v>
      </c>
      <c r="E352" s="28">
        <f t="shared" si="5"/>
        <v>0</v>
      </c>
    </row>
    <row r="353" ht="15.75" customHeight="1">
      <c r="A353" s="28" t="str">
        <f t="shared" si="3"/>
        <v>02</v>
      </c>
      <c r="B353" s="28" t="str">
        <f t="shared" si="6"/>
        <v>W</v>
      </c>
      <c r="C353" s="28" t="s">
        <v>248</v>
      </c>
      <c r="D353" s="28" t="s">
        <v>875</v>
      </c>
      <c r="E353" s="28">
        <f t="shared" si="5"/>
        <v>0</v>
      </c>
    </row>
    <row r="354" ht="15.75" customHeight="1">
      <c r="A354" s="28" t="str">
        <f t="shared" si="3"/>
        <v>08</v>
      </c>
      <c r="B354" s="28" t="str">
        <f t="shared" si="6"/>
        <v>W</v>
      </c>
      <c r="C354" s="28" t="s">
        <v>248</v>
      </c>
      <c r="D354" s="28" t="s">
        <v>876</v>
      </c>
      <c r="E354" s="28">
        <f t="shared" si="5"/>
        <v>0</v>
      </c>
    </row>
    <row r="355" ht="15.75" customHeight="1">
      <c r="A355" s="28" t="str">
        <f t="shared" si="3"/>
        <v>09</v>
      </c>
      <c r="B355" s="28" t="str">
        <f t="shared" si="6"/>
        <v>W</v>
      </c>
      <c r="C355" s="28" t="s">
        <v>248</v>
      </c>
      <c r="D355" s="28" t="s">
        <v>877</v>
      </c>
      <c r="E355" s="28">
        <f t="shared" si="5"/>
        <v>0</v>
      </c>
    </row>
    <row r="356" ht="15.75" customHeight="1">
      <c r="A356" s="28" t="str">
        <f t="shared" si="3"/>
        <v>10</v>
      </c>
      <c r="B356" s="28" t="str">
        <f t="shared" si="6"/>
        <v>W</v>
      </c>
      <c r="C356" s="28" t="s">
        <v>248</v>
      </c>
      <c r="D356" s="28" t="s">
        <v>878</v>
      </c>
      <c r="E356" s="28">
        <f t="shared" si="5"/>
        <v>0</v>
      </c>
    </row>
    <row r="357" ht="15.75" customHeight="1">
      <c r="A357" s="28" t="str">
        <f t="shared" si="3"/>
        <v>12</v>
      </c>
      <c r="B357" s="28" t="str">
        <f t="shared" si="6"/>
        <v>W</v>
      </c>
      <c r="C357" s="28" t="s">
        <v>248</v>
      </c>
      <c r="D357" s="28" t="s">
        <v>879</v>
      </c>
      <c r="E357" s="28">
        <f t="shared" si="5"/>
        <v>0</v>
      </c>
    </row>
    <row r="358" ht="15.75" customHeight="1">
      <c r="A358" s="28" t="str">
        <f t="shared" si="3"/>
        <v>13</v>
      </c>
      <c r="B358" s="28" t="str">
        <f t="shared" si="6"/>
        <v>W</v>
      </c>
      <c r="C358" s="28" t="s">
        <v>248</v>
      </c>
      <c r="D358" s="28" t="s">
        <v>880</v>
      </c>
      <c r="E358" s="28">
        <f t="shared" si="5"/>
        <v>0</v>
      </c>
    </row>
    <row r="359" ht="15.75" customHeight="1">
      <c r="A359" s="28" t="str">
        <f t="shared" si="3"/>
        <v>01</v>
      </c>
      <c r="B359" s="28" t="str">
        <f t="shared" si="6"/>
        <v>W</v>
      </c>
      <c r="C359" s="28" t="s">
        <v>251</v>
      </c>
      <c r="D359" s="28" t="s">
        <v>881</v>
      </c>
      <c r="E359" s="28">
        <f t="shared" si="5"/>
        <v>0</v>
      </c>
    </row>
    <row r="360" ht="15.75" customHeight="1">
      <c r="A360" s="28" t="str">
        <f t="shared" si="3"/>
        <v>03</v>
      </c>
      <c r="B360" s="28" t="str">
        <f t="shared" si="6"/>
        <v>W</v>
      </c>
      <c r="C360" s="28" t="s">
        <v>251</v>
      </c>
      <c r="D360" s="28" t="s">
        <v>882</v>
      </c>
      <c r="E360" s="28">
        <f t="shared" si="5"/>
        <v>0</v>
      </c>
    </row>
    <row r="361" ht="15.75" customHeight="1">
      <c r="A361" s="28" t="str">
        <f t="shared" si="3"/>
        <v>04</v>
      </c>
      <c r="B361" s="28" t="str">
        <f t="shared" si="6"/>
        <v>W</v>
      </c>
      <c r="C361" s="28" t="s">
        <v>251</v>
      </c>
      <c r="D361" s="28" t="s">
        <v>883</v>
      </c>
      <c r="E361" s="28">
        <f t="shared" si="5"/>
        <v>0</v>
      </c>
    </row>
    <row r="362" ht="15.75" customHeight="1">
      <c r="A362" s="28" t="str">
        <f t="shared" si="3"/>
        <v>05</v>
      </c>
      <c r="B362" s="28" t="str">
        <f t="shared" si="6"/>
        <v>W</v>
      </c>
      <c r="C362" s="28" t="s">
        <v>251</v>
      </c>
      <c r="D362" s="28" t="s">
        <v>884</v>
      </c>
      <c r="E362" s="28">
        <f t="shared" si="5"/>
        <v>0</v>
      </c>
    </row>
    <row r="363" ht="15.75" customHeight="1">
      <c r="A363" s="28" t="str">
        <f t="shared" si="3"/>
        <v>06</v>
      </c>
      <c r="B363" s="28" t="str">
        <f t="shared" si="6"/>
        <v>W</v>
      </c>
      <c r="C363" s="28" t="s">
        <v>251</v>
      </c>
      <c r="D363" s="28" t="s">
        <v>885</v>
      </c>
      <c r="E363" s="28">
        <f t="shared" si="5"/>
        <v>0</v>
      </c>
    </row>
    <row r="364" ht="15.75" customHeight="1">
      <c r="A364" s="28" t="str">
        <f t="shared" si="3"/>
        <v>07</v>
      </c>
      <c r="B364" s="28" t="str">
        <f t="shared" si="6"/>
        <v>W</v>
      </c>
      <c r="C364" s="28" t="s">
        <v>251</v>
      </c>
      <c r="D364" s="28" t="s">
        <v>886</v>
      </c>
      <c r="E364" s="28">
        <f t="shared" si="5"/>
        <v>0</v>
      </c>
    </row>
    <row r="365" ht="15.75" customHeight="1">
      <c r="A365" s="28" t="str">
        <f t="shared" si="3"/>
        <v>11</v>
      </c>
      <c r="B365" s="28" t="str">
        <f t="shared" si="6"/>
        <v>W</v>
      </c>
      <c r="C365" s="28" t="s">
        <v>251</v>
      </c>
      <c r="D365" s="28" t="s">
        <v>887</v>
      </c>
      <c r="E365" s="28">
        <f t="shared" si="5"/>
        <v>0</v>
      </c>
    </row>
    <row r="366" ht="15.75" customHeight="1">
      <c r="A366" s="28" t="str">
        <f t="shared" si="3"/>
        <v>02</v>
      </c>
      <c r="B366" s="28" t="str">
        <f t="shared" si="6"/>
        <v>W</v>
      </c>
      <c r="C366" s="28" t="s">
        <v>251</v>
      </c>
      <c r="D366" s="28" t="s">
        <v>888</v>
      </c>
      <c r="E366" s="28">
        <f t="shared" si="5"/>
        <v>0</v>
      </c>
    </row>
    <row r="367" ht="15.75" customHeight="1">
      <c r="A367" s="28" t="str">
        <f t="shared" si="3"/>
        <v>08</v>
      </c>
      <c r="B367" s="28" t="str">
        <f t="shared" si="6"/>
        <v>W</v>
      </c>
      <c r="C367" s="28" t="s">
        <v>251</v>
      </c>
      <c r="D367" s="28" t="s">
        <v>889</v>
      </c>
      <c r="E367" s="28">
        <f t="shared" si="5"/>
        <v>0</v>
      </c>
    </row>
    <row r="368" ht="15.75" customHeight="1">
      <c r="A368" s="28" t="str">
        <f t="shared" si="3"/>
        <v>09</v>
      </c>
      <c r="B368" s="28" t="str">
        <f t="shared" si="6"/>
        <v>W</v>
      </c>
      <c r="C368" s="28" t="s">
        <v>251</v>
      </c>
      <c r="D368" s="28" t="s">
        <v>890</v>
      </c>
      <c r="E368" s="28">
        <f t="shared" si="5"/>
        <v>0</v>
      </c>
    </row>
    <row r="369" ht="15.75" customHeight="1">
      <c r="A369" s="28" t="str">
        <f t="shared" si="3"/>
        <v>10</v>
      </c>
      <c r="B369" s="28" t="str">
        <f t="shared" si="6"/>
        <v>W</v>
      </c>
      <c r="C369" s="28" t="s">
        <v>251</v>
      </c>
      <c r="D369" s="28" t="s">
        <v>891</v>
      </c>
      <c r="E369" s="28">
        <f t="shared" si="5"/>
        <v>0</v>
      </c>
    </row>
    <row r="370" ht="15.75" customHeight="1">
      <c r="A370" s="28" t="str">
        <f t="shared" si="3"/>
        <v>12</v>
      </c>
      <c r="B370" s="28" t="str">
        <f t="shared" si="6"/>
        <v>W</v>
      </c>
      <c r="C370" s="28" t="s">
        <v>251</v>
      </c>
      <c r="D370" s="28" t="s">
        <v>892</v>
      </c>
      <c r="E370" s="28">
        <f t="shared" si="5"/>
        <v>0</v>
      </c>
    </row>
    <row r="371" ht="15.75" customHeight="1">
      <c r="A371" s="28" t="str">
        <f t="shared" si="3"/>
        <v>13</v>
      </c>
      <c r="B371" s="28" t="str">
        <f t="shared" si="6"/>
        <v>W</v>
      </c>
      <c r="C371" s="28" t="s">
        <v>251</v>
      </c>
      <c r="D371" s="28" t="s">
        <v>893</v>
      </c>
      <c r="E371" s="28">
        <f t="shared" si="5"/>
        <v>0</v>
      </c>
    </row>
    <row r="372" ht="15.75" customHeight="1">
      <c r="A372" s="28" t="str">
        <f t="shared" si="3"/>
        <v>01</v>
      </c>
      <c r="B372" s="28" t="str">
        <f t="shared" si="6"/>
        <v>W</v>
      </c>
      <c r="C372" s="28" t="s">
        <v>254</v>
      </c>
      <c r="D372" s="28" t="s">
        <v>894</v>
      </c>
      <c r="E372" s="28">
        <f t="shared" si="5"/>
        <v>0</v>
      </c>
    </row>
    <row r="373" ht="15.75" customHeight="1">
      <c r="A373" s="28" t="str">
        <f t="shared" si="3"/>
        <v>03</v>
      </c>
      <c r="B373" s="28" t="str">
        <f t="shared" si="6"/>
        <v>W</v>
      </c>
      <c r="C373" s="28" t="s">
        <v>254</v>
      </c>
      <c r="D373" s="28" t="s">
        <v>895</v>
      </c>
      <c r="E373" s="28">
        <f t="shared" si="5"/>
        <v>0</v>
      </c>
    </row>
    <row r="374" ht="15.75" customHeight="1">
      <c r="A374" s="28" t="str">
        <f t="shared" si="3"/>
        <v>04</v>
      </c>
      <c r="B374" s="28" t="str">
        <f t="shared" si="6"/>
        <v>W</v>
      </c>
      <c r="C374" s="28" t="s">
        <v>254</v>
      </c>
      <c r="D374" s="28" t="s">
        <v>896</v>
      </c>
      <c r="E374" s="28">
        <f t="shared" si="5"/>
        <v>0</v>
      </c>
    </row>
    <row r="375" ht="15.75" customHeight="1">
      <c r="A375" s="28" t="str">
        <f t="shared" si="3"/>
        <v>05</v>
      </c>
      <c r="B375" s="28" t="str">
        <f t="shared" si="6"/>
        <v>W</v>
      </c>
      <c r="C375" s="28" t="s">
        <v>254</v>
      </c>
      <c r="D375" s="28" t="s">
        <v>897</v>
      </c>
      <c r="E375" s="28">
        <f t="shared" si="5"/>
        <v>0</v>
      </c>
    </row>
    <row r="376" ht="15.75" customHeight="1">
      <c r="A376" s="28" t="str">
        <f t="shared" si="3"/>
        <v>06</v>
      </c>
      <c r="B376" s="28" t="str">
        <f t="shared" si="6"/>
        <v>W</v>
      </c>
      <c r="C376" s="28" t="s">
        <v>254</v>
      </c>
      <c r="D376" s="28" t="s">
        <v>898</v>
      </c>
      <c r="E376" s="28">
        <f t="shared" si="5"/>
        <v>0</v>
      </c>
    </row>
    <row r="377" ht="15.75" customHeight="1">
      <c r="A377" s="28" t="str">
        <f t="shared" si="3"/>
        <v>07</v>
      </c>
      <c r="B377" s="28" t="str">
        <f t="shared" si="6"/>
        <v>W</v>
      </c>
      <c r="C377" s="28" t="s">
        <v>254</v>
      </c>
      <c r="D377" s="28" t="s">
        <v>899</v>
      </c>
      <c r="E377" s="28">
        <f t="shared" si="5"/>
        <v>0</v>
      </c>
    </row>
    <row r="378" ht="15.75" customHeight="1">
      <c r="A378" s="28" t="str">
        <f t="shared" si="3"/>
        <v>11</v>
      </c>
      <c r="B378" s="28" t="str">
        <f t="shared" si="6"/>
        <v>W</v>
      </c>
      <c r="C378" s="28" t="s">
        <v>254</v>
      </c>
      <c r="D378" s="28" t="s">
        <v>900</v>
      </c>
      <c r="E378" s="28">
        <f t="shared" si="5"/>
        <v>0</v>
      </c>
    </row>
    <row r="379" ht="15.75" customHeight="1">
      <c r="A379" s="28" t="str">
        <f t="shared" si="3"/>
        <v>02</v>
      </c>
      <c r="B379" s="28" t="str">
        <f t="shared" si="6"/>
        <v>W</v>
      </c>
      <c r="C379" s="28" t="s">
        <v>254</v>
      </c>
      <c r="D379" s="28" t="s">
        <v>901</v>
      </c>
      <c r="E379" s="28">
        <f t="shared" si="5"/>
        <v>0</v>
      </c>
    </row>
    <row r="380" ht="15.75" customHeight="1">
      <c r="A380" s="28" t="str">
        <f t="shared" si="3"/>
        <v>08</v>
      </c>
      <c r="B380" s="28" t="str">
        <f t="shared" si="6"/>
        <v>W</v>
      </c>
      <c r="C380" s="28" t="s">
        <v>254</v>
      </c>
      <c r="D380" s="28" t="s">
        <v>902</v>
      </c>
      <c r="E380" s="28">
        <f t="shared" si="5"/>
        <v>0</v>
      </c>
    </row>
    <row r="381" ht="15.75" customHeight="1">
      <c r="A381" s="28" t="str">
        <f t="shared" si="3"/>
        <v>09</v>
      </c>
      <c r="B381" s="28" t="str">
        <f t="shared" si="6"/>
        <v>W</v>
      </c>
      <c r="C381" s="28" t="s">
        <v>254</v>
      </c>
      <c r="D381" s="28" t="s">
        <v>903</v>
      </c>
      <c r="E381" s="28">
        <f t="shared" si="5"/>
        <v>0</v>
      </c>
    </row>
    <row r="382" ht="15.75" customHeight="1">
      <c r="A382" s="28" t="str">
        <f t="shared" si="3"/>
        <v>10</v>
      </c>
      <c r="B382" s="28" t="str">
        <f t="shared" si="6"/>
        <v>W</v>
      </c>
      <c r="C382" s="28" t="s">
        <v>254</v>
      </c>
      <c r="D382" s="28" t="s">
        <v>904</v>
      </c>
      <c r="E382" s="28">
        <f t="shared" si="5"/>
        <v>0</v>
      </c>
    </row>
    <row r="383" ht="15.75" customHeight="1">
      <c r="A383" s="28" t="str">
        <f t="shared" si="3"/>
        <v>12</v>
      </c>
      <c r="B383" s="28" t="str">
        <f t="shared" si="6"/>
        <v>W</v>
      </c>
      <c r="C383" s="28" t="s">
        <v>254</v>
      </c>
      <c r="D383" s="28" t="s">
        <v>905</v>
      </c>
      <c r="E383" s="28">
        <f t="shared" si="5"/>
        <v>0</v>
      </c>
    </row>
    <row r="384" ht="15.75" customHeight="1">
      <c r="A384" s="28" t="str">
        <f t="shared" si="3"/>
        <v>13</v>
      </c>
      <c r="B384" s="28" t="str">
        <f t="shared" si="6"/>
        <v>W</v>
      </c>
      <c r="C384" s="28" t="s">
        <v>254</v>
      </c>
      <c r="D384" s="28" t="s">
        <v>906</v>
      </c>
      <c r="E384" s="28">
        <f t="shared" si="5"/>
        <v>0</v>
      </c>
    </row>
    <row r="385" ht="15.75" customHeight="1">
      <c r="A385" s="28" t="str">
        <f t="shared" si="3"/>
        <v>01</v>
      </c>
      <c r="B385" s="28" t="str">
        <f t="shared" si="6"/>
        <v>W</v>
      </c>
      <c r="C385" s="28" t="s">
        <v>257</v>
      </c>
      <c r="D385" s="28" t="s">
        <v>907</v>
      </c>
      <c r="E385" s="28">
        <f t="shared" si="5"/>
        <v>0</v>
      </c>
    </row>
    <row r="386" ht="15.75" customHeight="1">
      <c r="A386" s="28" t="str">
        <f t="shared" si="3"/>
        <v>03</v>
      </c>
      <c r="B386" s="28" t="str">
        <f t="shared" si="6"/>
        <v>W</v>
      </c>
      <c r="C386" s="28" t="s">
        <v>257</v>
      </c>
      <c r="D386" s="28" t="s">
        <v>908</v>
      </c>
      <c r="E386" s="28">
        <f t="shared" si="5"/>
        <v>0</v>
      </c>
    </row>
    <row r="387" ht="15.75" customHeight="1">
      <c r="A387" s="28" t="str">
        <f t="shared" si="3"/>
        <v>04</v>
      </c>
      <c r="B387" s="28" t="str">
        <f t="shared" si="6"/>
        <v>W</v>
      </c>
      <c r="C387" s="28" t="s">
        <v>257</v>
      </c>
      <c r="D387" s="28" t="s">
        <v>909</v>
      </c>
      <c r="E387" s="28">
        <f t="shared" si="5"/>
        <v>0</v>
      </c>
    </row>
    <row r="388" ht="15.75" customHeight="1">
      <c r="A388" s="28" t="str">
        <f t="shared" si="3"/>
        <v>05</v>
      </c>
      <c r="B388" s="28" t="str">
        <f t="shared" si="6"/>
        <v>W</v>
      </c>
      <c r="C388" s="28" t="s">
        <v>257</v>
      </c>
      <c r="D388" s="28" t="s">
        <v>910</v>
      </c>
      <c r="E388" s="28">
        <f t="shared" si="5"/>
        <v>0</v>
      </c>
    </row>
    <row r="389" ht="15.75" customHeight="1">
      <c r="A389" s="28" t="str">
        <f t="shared" si="3"/>
        <v>06</v>
      </c>
      <c r="B389" s="28" t="str">
        <f t="shared" si="6"/>
        <v>W</v>
      </c>
      <c r="C389" s="28" t="s">
        <v>257</v>
      </c>
      <c r="D389" s="28" t="s">
        <v>911</v>
      </c>
      <c r="E389" s="28">
        <f t="shared" si="5"/>
        <v>0</v>
      </c>
    </row>
    <row r="390" ht="15.75" customHeight="1">
      <c r="A390" s="28" t="str">
        <f t="shared" si="3"/>
        <v>07</v>
      </c>
      <c r="B390" s="28" t="str">
        <f t="shared" si="6"/>
        <v>W</v>
      </c>
      <c r="C390" s="28" t="s">
        <v>257</v>
      </c>
      <c r="D390" s="28" t="s">
        <v>912</v>
      </c>
      <c r="E390" s="28">
        <f t="shared" si="5"/>
        <v>0</v>
      </c>
    </row>
    <row r="391" ht="15.75" customHeight="1">
      <c r="A391" s="28" t="str">
        <f t="shared" si="3"/>
        <v>11</v>
      </c>
      <c r="B391" s="28" t="str">
        <f t="shared" si="6"/>
        <v>W</v>
      </c>
      <c r="C391" s="28" t="s">
        <v>257</v>
      </c>
      <c r="D391" s="28" t="s">
        <v>913</v>
      </c>
      <c r="E391" s="28">
        <f t="shared" si="5"/>
        <v>0</v>
      </c>
    </row>
    <row r="392" ht="15.75" customHeight="1">
      <c r="A392" s="28" t="str">
        <f t="shared" si="3"/>
        <v>02</v>
      </c>
      <c r="B392" s="28" t="str">
        <f t="shared" si="6"/>
        <v>W</v>
      </c>
      <c r="C392" s="28" t="s">
        <v>257</v>
      </c>
      <c r="D392" s="28" t="s">
        <v>914</v>
      </c>
      <c r="E392" s="28">
        <f t="shared" si="5"/>
        <v>0</v>
      </c>
    </row>
    <row r="393" ht="15.75" customHeight="1">
      <c r="A393" s="28" t="str">
        <f t="shared" si="3"/>
        <v>08</v>
      </c>
      <c r="B393" s="28" t="str">
        <f t="shared" si="6"/>
        <v>W</v>
      </c>
      <c r="C393" s="28" t="s">
        <v>257</v>
      </c>
      <c r="D393" s="28" t="s">
        <v>915</v>
      </c>
      <c r="E393" s="28">
        <f t="shared" si="5"/>
        <v>0</v>
      </c>
    </row>
    <row r="394" ht="15.75" customHeight="1">
      <c r="A394" s="28" t="str">
        <f t="shared" si="3"/>
        <v>09</v>
      </c>
      <c r="B394" s="28" t="str">
        <f t="shared" si="6"/>
        <v>W</v>
      </c>
      <c r="C394" s="28" t="s">
        <v>257</v>
      </c>
      <c r="D394" s="28" t="s">
        <v>916</v>
      </c>
      <c r="E394" s="28">
        <f t="shared" si="5"/>
        <v>0</v>
      </c>
    </row>
    <row r="395" ht="15.75" customHeight="1">
      <c r="A395" s="28" t="str">
        <f t="shared" si="3"/>
        <v>10</v>
      </c>
      <c r="B395" s="28" t="str">
        <f t="shared" si="6"/>
        <v>W</v>
      </c>
      <c r="C395" s="28" t="s">
        <v>257</v>
      </c>
      <c r="D395" s="28" t="s">
        <v>917</v>
      </c>
      <c r="E395" s="28">
        <f t="shared" si="5"/>
        <v>0</v>
      </c>
    </row>
    <row r="396" ht="15.75" customHeight="1">
      <c r="A396" s="28" t="str">
        <f t="shared" si="3"/>
        <v>12</v>
      </c>
      <c r="B396" s="28" t="str">
        <f t="shared" si="6"/>
        <v>W</v>
      </c>
      <c r="C396" s="28" t="s">
        <v>257</v>
      </c>
      <c r="D396" s="28" t="s">
        <v>918</v>
      </c>
      <c r="E396" s="28">
        <f t="shared" si="5"/>
        <v>0</v>
      </c>
    </row>
    <row r="397" ht="15.75" customHeight="1">
      <c r="A397" s="28" t="str">
        <f t="shared" si="3"/>
        <v>13</v>
      </c>
      <c r="B397" s="28" t="str">
        <f t="shared" si="6"/>
        <v>W</v>
      </c>
      <c r="C397" s="28" t="s">
        <v>257</v>
      </c>
      <c r="D397" s="28" t="s">
        <v>919</v>
      </c>
      <c r="E397" s="28">
        <f t="shared" si="5"/>
        <v>0</v>
      </c>
    </row>
    <row r="398" ht="15.75" customHeight="1">
      <c r="A398" s="28" t="str">
        <f t="shared" si="3"/>
        <v>01</v>
      </c>
      <c r="B398" s="28" t="str">
        <f t="shared" si="6"/>
        <v>W</v>
      </c>
      <c r="C398" s="28" t="s">
        <v>260</v>
      </c>
      <c r="D398" s="28" t="s">
        <v>920</v>
      </c>
      <c r="E398" s="28">
        <f t="shared" si="5"/>
        <v>0</v>
      </c>
    </row>
    <row r="399" ht="15.75" customHeight="1">
      <c r="A399" s="28" t="str">
        <f t="shared" si="3"/>
        <v>03</v>
      </c>
      <c r="B399" s="28" t="str">
        <f t="shared" si="6"/>
        <v>W</v>
      </c>
      <c r="C399" s="28" t="s">
        <v>260</v>
      </c>
      <c r="D399" s="28" t="s">
        <v>921</v>
      </c>
      <c r="E399" s="28">
        <f t="shared" si="5"/>
        <v>0</v>
      </c>
    </row>
    <row r="400" ht="15.75" customHeight="1">
      <c r="A400" s="28" t="str">
        <f t="shared" si="3"/>
        <v>04</v>
      </c>
      <c r="B400" s="28" t="str">
        <f t="shared" si="6"/>
        <v>W</v>
      </c>
      <c r="C400" s="28" t="s">
        <v>260</v>
      </c>
      <c r="D400" s="28" t="s">
        <v>922</v>
      </c>
      <c r="E400" s="28">
        <f t="shared" si="5"/>
        <v>0</v>
      </c>
    </row>
    <row r="401" ht="15.75" customHeight="1">
      <c r="A401" s="28" t="str">
        <f t="shared" si="3"/>
        <v>05</v>
      </c>
      <c r="B401" s="28" t="str">
        <f t="shared" si="6"/>
        <v>W</v>
      </c>
      <c r="C401" s="28" t="s">
        <v>260</v>
      </c>
      <c r="D401" s="28" t="s">
        <v>923</v>
      </c>
      <c r="E401" s="28">
        <f t="shared" si="5"/>
        <v>0</v>
      </c>
    </row>
    <row r="402" ht="15.75" customHeight="1">
      <c r="A402" s="28" t="str">
        <f t="shared" si="3"/>
        <v>06</v>
      </c>
      <c r="B402" s="28" t="str">
        <f t="shared" si="6"/>
        <v>W</v>
      </c>
      <c r="C402" s="28" t="s">
        <v>260</v>
      </c>
      <c r="D402" s="28" t="s">
        <v>924</v>
      </c>
      <c r="E402" s="28">
        <f t="shared" si="5"/>
        <v>0</v>
      </c>
    </row>
    <row r="403" ht="15.75" customHeight="1">
      <c r="A403" s="28" t="str">
        <f t="shared" si="3"/>
        <v>07</v>
      </c>
      <c r="B403" s="28" t="str">
        <f t="shared" si="6"/>
        <v>W</v>
      </c>
      <c r="C403" s="28" t="s">
        <v>260</v>
      </c>
      <c r="D403" s="28" t="s">
        <v>925</v>
      </c>
      <c r="E403" s="28">
        <f t="shared" si="5"/>
        <v>0</v>
      </c>
    </row>
    <row r="404" ht="15.75" customHeight="1">
      <c r="A404" s="28" t="str">
        <f t="shared" si="3"/>
        <v>11</v>
      </c>
      <c r="B404" s="28" t="str">
        <f t="shared" si="6"/>
        <v>W</v>
      </c>
      <c r="C404" s="28" t="s">
        <v>260</v>
      </c>
      <c r="D404" s="28" t="s">
        <v>926</v>
      </c>
      <c r="E404" s="28">
        <f t="shared" si="5"/>
        <v>0</v>
      </c>
    </row>
    <row r="405" ht="15.75" customHeight="1">
      <c r="A405" s="28" t="str">
        <f t="shared" si="3"/>
        <v>02</v>
      </c>
      <c r="B405" s="28" t="str">
        <f t="shared" si="6"/>
        <v>W</v>
      </c>
      <c r="C405" s="28" t="s">
        <v>260</v>
      </c>
      <c r="D405" s="28" t="s">
        <v>927</v>
      </c>
      <c r="E405" s="28">
        <f t="shared" si="5"/>
        <v>0</v>
      </c>
    </row>
    <row r="406" ht="15.75" customHeight="1">
      <c r="A406" s="28" t="str">
        <f t="shared" si="3"/>
        <v>08</v>
      </c>
      <c r="B406" s="28" t="str">
        <f t="shared" si="6"/>
        <v>W</v>
      </c>
      <c r="C406" s="28" t="s">
        <v>260</v>
      </c>
      <c r="D406" s="28" t="s">
        <v>928</v>
      </c>
      <c r="E406" s="28">
        <f t="shared" si="5"/>
        <v>0</v>
      </c>
    </row>
    <row r="407" ht="15.75" customHeight="1">
      <c r="A407" s="28" t="str">
        <f t="shared" si="3"/>
        <v>09</v>
      </c>
      <c r="B407" s="28" t="str">
        <f t="shared" si="6"/>
        <v>W</v>
      </c>
      <c r="C407" s="28" t="s">
        <v>260</v>
      </c>
      <c r="D407" s="28" t="s">
        <v>929</v>
      </c>
      <c r="E407" s="28">
        <f t="shared" si="5"/>
        <v>0</v>
      </c>
    </row>
    <row r="408" ht="15.75" customHeight="1">
      <c r="A408" s="28" t="str">
        <f t="shared" si="3"/>
        <v>10</v>
      </c>
      <c r="B408" s="28" t="str">
        <f t="shared" si="6"/>
        <v>W</v>
      </c>
      <c r="C408" s="28" t="s">
        <v>260</v>
      </c>
      <c r="D408" s="28" t="s">
        <v>930</v>
      </c>
      <c r="E408" s="28">
        <f t="shared" si="5"/>
        <v>0</v>
      </c>
    </row>
    <row r="409" ht="15.75" customHeight="1">
      <c r="A409" s="28" t="str">
        <f t="shared" si="3"/>
        <v>12</v>
      </c>
      <c r="B409" s="28" t="str">
        <f t="shared" si="6"/>
        <v>W</v>
      </c>
      <c r="C409" s="28" t="s">
        <v>260</v>
      </c>
      <c r="D409" s="28" t="s">
        <v>931</v>
      </c>
      <c r="E409" s="28">
        <f t="shared" si="5"/>
        <v>0</v>
      </c>
    </row>
    <row r="410" ht="15.75" customHeight="1">
      <c r="A410" s="28" t="str">
        <f t="shared" si="3"/>
        <v>13</v>
      </c>
      <c r="B410" s="28" t="str">
        <f t="shared" si="6"/>
        <v>W</v>
      </c>
      <c r="C410" s="28" t="s">
        <v>260</v>
      </c>
      <c r="D410" s="28" t="s">
        <v>932</v>
      </c>
      <c r="E410" s="28">
        <f t="shared" si="5"/>
        <v>0</v>
      </c>
    </row>
    <row r="411" ht="15.75" customHeight="1">
      <c r="A411" s="28" t="str">
        <f t="shared" si="3"/>
        <v>01</v>
      </c>
      <c r="B411" s="28" t="str">
        <f t="shared" si="6"/>
        <v>W</v>
      </c>
      <c r="C411" s="28" t="s">
        <v>263</v>
      </c>
      <c r="D411" s="28" t="s">
        <v>933</v>
      </c>
      <c r="E411" s="28">
        <f t="shared" si="5"/>
        <v>0</v>
      </c>
    </row>
    <row r="412" ht="15.75" customHeight="1">
      <c r="A412" s="28" t="str">
        <f t="shared" si="3"/>
        <v>03</v>
      </c>
      <c r="B412" s="28" t="str">
        <f t="shared" si="6"/>
        <v>W</v>
      </c>
      <c r="C412" s="28" t="s">
        <v>263</v>
      </c>
      <c r="D412" s="28" t="s">
        <v>934</v>
      </c>
      <c r="E412" s="28">
        <f t="shared" si="5"/>
        <v>0</v>
      </c>
    </row>
    <row r="413" ht="15.75" customHeight="1">
      <c r="A413" s="28" t="str">
        <f t="shared" si="3"/>
        <v>04</v>
      </c>
      <c r="B413" s="28" t="str">
        <f t="shared" si="6"/>
        <v>W</v>
      </c>
      <c r="C413" s="28" t="s">
        <v>263</v>
      </c>
      <c r="D413" s="28" t="s">
        <v>935</v>
      </c>
      <c r="E413" s="28">
        <f t="shared" si="5"/>
        <v>0</v>
      </c>
    </row>
    <row r="414" ht="15.75" customHeight="1">
      <c r="A414" s="28" t="str">
        <f t="shared" si="3"/>
        <v>05</v>
      </c>
      <c r="B414" s="28" t="str">
        <f t="shared" si="6"/>
        <v>W</v>
      </c>
      <c r="C414" s="28" t="s">
        <v>263</v>
      </c>
      <c r="D414" s="28" t="s">
        <v>936</v>
      </c>
      <c r="E414" s="28">
        <f t="shared" si="5"/>
        <v>0</v>
      </c>
    </row>
    <row r="415" ht="15.75" customHeight="1">
      <c r="A415" s="28" t="str">
        <f t="shared" si="3"/>
        <v>06</v>
      </c>
      <c r="B415" s="28" t="str">
        <f t="shared" si="6"/>
        <v>W</v>
      </c>
      <c r="C415" s="28" t="s">
        <v>263</v>
      </c>
      <c r="D415" s="28" t="s">
        <v>937</v>
      </c>
      <c r="E415" s="28">
        <f t="shared" si="5"/>
        <v>0</v>
      </c>
    </row>
    <row r="416" ht="15.75" customHeight="1">
      <c r="A416" s="28" t="str">
        <f t="shared" si="3"/>
        <v>07</v>
      </c>
      <c r="B416" s="28" t="str">
        <f t="shared" si="6"/>
        <v>W</v>
      </c>
      <c r="C416" s="28" t="s">
        <v>263</v>
      </c>
      <c r="D416" s="28" t="s">
        <v>938</v>
      </c>
      <c r="E416" s="28">
        <f t="shared" si="5"/>
        <v>0</v>
      </c>
    </row>
    <row r="417" ht="15.75" customHeight="1">
      <c r="A417" s="28" t="str">
        <f t="shared" si="3"/>
        <v>11</v>
      </c>
      <c r="B417" s="28" t="str">
        <f t="shared" si="6"/>
        <v>W</v>
      </c>
      <c r="C417" s="28" t="s">
        <v>263</v>
      </c>
      <c r="D417" s="28" t="s">
        <v>939</v>
      </c>
      <c r="E417" s="28">
        <f t="shared" si="5"/>
        <v>0</v>
      </c>
    </row>
    <row r="418" ht="15.75" customHeight="1">
      <c r="A418" s="28" t="str">
        <f t="shared" si="3"/>
        <v>02</v>
      </c>
      <c r="B418" s="28" t="str">
        <f t="shared" si="6"/>
        <v>W</v>
      </c>
      <c r="C418" s="28" t="s">
        <v>263</v>
      </c>
      <c r="D418" s="28" t="s">
        <v>940</v>
      </c>
      <c r="E418" s="28">
        <f t="shared" si="5"/>
        <v>0</v>
      </c>
    </row>
    <row r="419" ht="15.75" customHeight="1">
      <c r="A419" s="28" t="str">
        <f t="shared" si="3"/>
        <v>08</v>
      </c>
      <c r="B419" s="28" t="str">
        <f t="shared" si="6"/>
        <v>W</v>
      </c>
      <c r="C419" s="28" t="s">
        <v>263</v>
      </c>
      <c r="D419" s="28" t="s">
        <v>941</v>
      </c>
      <c r="E419" s="28">
        <f t="shared" si="5"/>
        <v>0</v>
      </c>
    </row>
    <row r="420" ht="15.75" customHeight="1">
      <c r="A420" s="28" t="str">
        <f t="shared" si="3"/>
        <v>09</v>
      </c>
      <c r="B420" s="28" t="str">
        <f t="shared" si="6"/>
        <v>W</v>
      </c>
      <c r="C420" s="28" t="s">
        <v>263</v>
      </c>
      <c r="D420" s="28" t="s">
        <v>942</v>
      </c>
      <c r="E420" s="28">
        <f t="shared" si="5"/>
        <v>0</v>
      </c>
    </row>
    <row r="421" ht="15.75" customHeight="1">
      <c r="A421" s="28" t="str">
        <f t="shared" si="3"/>
        <v>10</v>
      </c>
      <c r="B421" s="28" t="str">
        <f t="shared" si="6"/>
        <v>W</v>
      </c>
      <c r="C421" s="28" t="s">
        <v>263</v>
      </c>
      <c r="D421" s="28" t="s">
        <v>943</v>
      </c>
      <c r="E421" s="28">
        <f t="shared" si="5"/>
        <v>0</v>
      </c>
    </row>
    <row r="422" ht="15.75" customHeight="1">
      <c r="A422" s="28" t="str">
        <f t="shared" si="3"/>
        <v>12</v>
      </c>
      <c r="B422" s="28" t="str">
        <f t="shared" si="6"/>
        <v>W</v>
      </c>
      <c r="C422" s="28" t="s">
        <v>263</v>
      </c>
      <c r="D422" s="28" t="s">
        <v>944</v>
      </c>
      <c r="E422" s="28">
        <f t="shared" si="5"/>
        <v>0</v>
      </c>
    </row>
    <row r="423" ht="15.75" customHeight="1">
      <c r="A423" s="28" t="str">
        <f t="shared" si="3"/>
        <v>13</v>
      </c>
      <c r="B423" s="28" t="str">
        <f t="shared" si="6"/>
        <v>W</v>
      </c>
      <c r="C423" s="28" t="s">
        <v>263</v>
      </c>
      <c r="D423" s="28" t="s">
        <v>945</v>
      </c>
      <c r="E423" s="28">
        <f t="shared" si="5"/>
        <v>0</v>
      </c>
    </row>
    <row r="424" ht="15.75" customHeight="1">
      <c r="A424" s="28" t="str">
        <f t="shared" si="3"/>
        <v>01</v>
      </c>
      <c r="B424" s="28" t="str">
        <f t="shared" si="6"/>
        <v>W</v>
      </c>
      <c r="C424" s="28" t="s">
        <v>266</v>
      </c>
      <c r="D424" s="28" t="s">
        <v>946</v>
      </c>
      <c r="E424" s="28">
        <f t="shared" si="5"/>
        <v>0</v>
      </c>
    </row>
    <row r="425" ht="15.75" customHeight="1">
      <c r="A425" s="28" t="str">
        <f t="shared" si="3"/>
        <v>03</v>
      </c>
      <c r="B425" s="28" t="str">
        <f t="shared" si="6"/>
        <v>W</v>
      </c>
      <c r="C425" s="28" t="s">
        <v>266</v>
      </c>
      <c r="D425" s="28" t="s">
        <v>947</v>
      </c>
      <c r="E425" s="28">
        <f t="shared" si="5"/>
        <v>0</v>
      </c>
    </row>
    <row r="426" ht="15.75" customHeight="1">
      <c r="A426" s="28" t="str">
        <f t="shared" si="3"/>
        <v>04</v>
      </c>
      <c r="B426" s="28" t="str">
        <f t="shared" si="6"/>
        <v>W</v>
      </c>
      <c r="C426" s="28" t="s">
        <v>266</v>
      </c>
      <c r="D426" s="28" t="s">
        <v>948</v>
      </c>
      <c r="E426" s="28">
        <f t="shared" si="5"/>
        <v>0</v>
      </c>
    </row>
    <row r="427" ht="15.75" customHeight="1">
      <c r="A427" s="28" t="str">
        <f t="shared" si="3"/>
        <v>05</v>
      </c>
      <c r="B427" s="28" t="str">
        <f t="shared" si="6"/>
        <v>W</v>
      </c>
      <c r="C427" s="28" t="s">
        <v>266</v>
      </c>
      <c r="D427" s="28" t="s">
        <v>949</v>
      </c>
      <c r="E427" s="28">
        <f t="shared" si="5"/>
        <v>0</v>
      </c>
    </row>
    <row r="428" ht="15.75" customHeight="1">
      <c r="A428" s="28" t="str">
        <f t="shared" si="3"/>
        <v>06</v>
      </c>
      <c r="B428" s="28" t="str">
        <f t="shared" si="6"/>
        <v>W</v>
      </c>
      <c r="C428" s="28" t="s">
        <v>266</v>
      </c>
      <c r="D428" s="28" t="s">
        <v>950</v>
      </c>
      <c r="E428" s="28">
        <f t="shared" si="5"/>
        <v>0</v>
      </c>
    </row>
    <row r="429" ht="15.75" customHeight="1">
      <c r="A429" s="28" t="str">
        <f t="shared" si="3"/>
        <v>07</v>
      </c>
      <c r="B429" s="28" t="str">
        <f t="shared" si="6"/>
        <v>W</v>
      </c>
      <c r="C429" s="28" t="s">
        <v>266</v>
      </c>
      <c r="D429" s="28" t="s">
        <v>951</v>
      </c>
      <c r="E429" s="28">
        <f t="shared" si="5"/>
        <v>0</v>
      </c>
    </row>
    <row r="430" ht="15.75" customHeight="1">
      <c r="A430" s="28" t="str">
        <f t="shared" si="3"/>
        <v>11</v>
      </c>
      <c r="B430" s="28" t="str">
        <f t="shared" si="6"/>
        <v>W</v>
      </c>
      <c r="C430" s="28" t="s">
        <v>266</v>
      </c>
      <c r="D430" s="28" t="s">
        <v>952</v>
      </c>
      <c r="E430" s="28">
        <f t="shared" si="5"/>
        <v>0</v>
      </c>
    </row>
    <row r="431" ht="15.75" customHeight="1">
      <c r="A431" s="28" t="str">
        <f t="shared" si="3"/>
        <v>02</v>
      </c>
      <c r="B431" s="28" t="str">
        <f t="shared" si="6"/>
        <v>W</v>
      </c>
      <c r="C431" s="28" t="s">
        <v>266</v>
      </c>
      <c r="D431" s="28" t="s">
        <v>953</v>
      </c>
      <c r="E431" s="28">
        <f t="shared" si="5"/>
        <v>0</v>
      </c>
    </row>
    <row r="432" ht="15.75" customHeight="1">
      <c r="A432" s="28" t="str">
        <f t="shared" si="3"/>
        <v>08</v>
      </c>
      <c r="B432" s="28" t="str">
        <f t="shared" si="6"/>
        <v>W</v>
      </c>
      <c r="C432" s="28" t="s">
        <v>266</v>
      </c>
      <c r="D432" s="28" t="s">
        <v>954</v>
      </c>
      <c r="E432" s="28">
        <f t="shared" si="5"/>
        <v>0</v>
      </c>
    </row>
    <row r="433" ht="15.75" customHeight="1">
      <c r="A433" s="28" t="str">
        <f t="shared" si="3"/>
        <v>09</v>
      </c>
      <c r="B433" s="28" t="str">
        <f t="shared" si="6"/>
        <v>W</v>
      </c>
      <c r="C433" s="28" t="s">
        <v>266</v>
      </c>
      <c r="D433" s="28" t="s">
        <v>955</v>
      </c>
      <c r="E433" s="28">
        <f t="shared" si="5"/>
        <v>0</v>
      </c>
    </row>
    <row r="434" ht="15.75" customHeight="1">
      <c r="A434" s="28" t="str">
        <f t="shared" si="3"/>
        <v>10</v>
      </c>
      <c r="B434" s="28" t="str">
        <f t="shared" si="6"/>
        <v>W</v>
      </c>
      <c r="C434" s="28" t="s">
        <v>266</v>
      </c>
      <c r="D434" s="28" t="s">
        <v>956</v>
      </c>
      <c r="E434" s="28">
        <f t="shared" si="5"/>
        <v>0</v>
      </c>
    </row>
    <row r="435" ht="15.75" customHeight="1">
      <c r="A435" s="28" t="str">
        <f t="shared" si="3"/>
        <v>12</v>
      </c>
      <c r="B435" s="28" t="str">
        <f t="shared" si="6"/>
        <v>W</v>
      </c>
      <c r="C435" s="28" t="s">
        <v>266</v>
      </c>
      <c r="D435" s="28" t="s">
        <v>957</v>
      </c>
      <c r="E435" s="28">
        <f t="shared" si="5"/>
        <v>0</v>
      </c>
    </row>
    <row r="436" ht="15.75" customHeight="1">
      <c r="A436" s="28" t="str">
        <f t="shared" si="3"/>
        <v>13</v>
      </c>
      <c r="B436" s="28" t="str">
        <f t="shared" si="6"/>
        <v>W</v>
      </c>
      <c r="C436" s="28" t="s">
        <v>266</v>
      </c>
      <c r="D436" s="28" t="s">
        <v>958</v>
      </c>
      <c r="E436" s="28">
        <f t="shared" si="5"/>
        <v>0</v>
      </c>
    </row>
    <row r="437" ht="15.75" customHeight="1">
      <c r="A437" s="28" t="str">
        <f t="shared" si="3"/>
        <v>01</v>
      </c>
      <c r="B437" s="28" t="str">
        <f t="shared" si="6"/>
        <v>W</v>
      </c>
      <c r="C437" s="28" t="s">
        <v>269</v>
      </c>
      <c r="D437" s="28" t="s">
        <v>959</v>
      </c>
      <c r="E437" s="28">
        <f t="shared" si="5"/>
        <v>0</v>
      </c>
    </row>
    <row r="438" ht="15.75" customHeight="1">
      <c r="A438" s="28" t="str">
        <f t="shared" si="3"/>
        <v>03</v>
      </c>
      <c r="B438" s="28" t="str">
        <f t="shared" si="6"/>
        <v>W</v>
      </c>
      <c r="C438" s="28" t="s">
        <v>269</v>
      </c>
      <c r="D438" s="28" t="s">
        <v>960</v>
      </c>
      <c r="E438" s="28">
        <f t="shared" si="5"/>
        <v>0</v>
      </c>
    </row>
    <row r="439" ht="15.75" customHeight="1">
      <c r="A439" s="28" t="str">
        <f t="shared" si="3"/>
        <v>04</v>
      </c>
      <c r="B439" s="28" t="str">
        <f t="shared" si="6"/>
        <v>W</v>
      </c>
      <c r="C439" s="28" t="s">
        <v>269</v>
      </c>
      <c r="D439" s="28" t="s">
        <v>961</v>
      </c>
      <c r="E439" s="28">
        <f t="shared" si="5"/>
        <v>0</v>
      </c>
    </row>
    <row r="440" ht="15.75" customHeight="1">
      <c r="A440" s="28" t="str">
        <f t="shared" si="3"/>
        <v>05</v>
      </c>
      <c r="B440" s="28" t="str">
        <f t="shared" si="6"/>
        <v>W</v>
      </c>
      <c r="C440" s="28" t="s">
        <v>269</v>
      </c>
      <c r="D440" s="28" t="s">
        <v>962</v>
      </c>
      <c r="E440" s="28">
        <f t="shared" si="5"/>
        <v>0</v>
      </c>
    </row>
    <row r="441" ht="15.75" customHeight="1">
      <c r="A441" s="28" t="str">
        <f t="shared" si="3"/>
        <v>06</v>
      </c>
      <c r="B441" s="28" t="str">
        <f t="shared" si="6"/>
        <v>W</v>
      </c>
      <c r="C441" s="28" t="s">
        <v>269</v>
      </c>
      <c r="D441" s="28" t="s">
        <v>963</v>
      </c>
      <c r="E441" s="28">
        <f t="shared" si="5"/>
        <v>0</v>
      </c>
    </row>
    <row r="442" ht="15.75" customHeight="1">
      <c r="A442" s="28" t="str">
        <f t="shared" si="3"/>
        <v>07</v>
      </c>
      <c r="B442" s="28" t="str">
        <f t="shared" si="6"/>
        <v>W</v>
      </c>
      <c r="C442" s="28" t="s">
        <v>269</v>
      </c>
      <c r="D442" s="28" t="s">
        <v>964</v>
      </c>
      <c r="E442" s="28">
        <f t="shared" si="5"/>
        <v>0</v>
      </c>
    </row>
    <row r="443" ht="15.75" customHeight="1">
      <c r="A443" s="28" t="str">
        <f t="shared" si="3"/>
        <v>11</v>
      </c>
      <c r="B443" s="28" t="str">
        <f t="shared" si="6"/>
        <v>W</v>
      </c>
      <c r="C443" s="28" t="s">
        <v>269</v>
      </c>
      <c r="D443" s="28" t="s">
        <v>965</v>
      </c>
      <c r="E443" s="28">
        <f t="shared" si="5"/>
        <v>0</v>
      </c>
    </row>
    <row r="444" ht="15.75" customHeight="1">
      <c r="A444" s="28" t="str">
        <f t="shared" si="3"/>
        <v>02</v>
      </c>
      <c r="B444" s="28" t="str">
        <f t="shared" si="6"/>
        <v>W</v>
      </c>
      <c r="C444" s="28" t="s">
        <v>269</v>
      </c>
      <c r="D444" s="28" t="s">
        <v>966</v>
      </c>
      <c r="E444" s="28">
        <f t="shared" si="5"/>
        <v>0</v>
      </c>
    </row>
    <row r="445" ht="15.75" customHeight="1">
      <c r="A445" s="28" t="str">
        <f t="shared" si="3"/>
        <v>08</v>
      </c>
      <c r="B445" s="28" t="str">
        <f t="shared" si="6"/>
        <v>W</v>
      </c>
      <c r="C445" s="28" t="s">
        <v>269</v>
      </c>
      <c r="D445" s="28" t="s">
        <v>967</v>
      </c>
      <c r="E445" s="28">
        <f t="shared" si="5"/>
        <v>0</v>
      </c>
    </row>
    <row r="446" ht="15.75" customHeight="1">
      <c r="A446" s="28" t="str">
        <f t="shared" si="3"/>
        <v>09</v>
      </c>
      <c r="B446" s="28" t="str">
        <f t="shared" si="6"/>
        <v>W</v>
      </c>
      <c r="C446" s="28" t="s">
        <v>269</v>
      </c>
      <c r="D446" s="28" t="s">
        <v>968</v>
      </c>
      <c r="E446" s="28">
        <f t="shared" si="5"/>
        <v>0</v>
      </c>
    </row>
    <row r="447" ht="15.75" customHeight="1">
      <c r="A447" s="28" t="str">
        <f t="shared" si="3"/>
        <v>10</v>
      </c>
      <c r="B447" s="28" t="str">
        <f t="shared" si="6"/>
        <v>W</v>
      </c>
      <c r="C447" s="28" t="s">
        <v>269</v>
      </c>
      <c r="D447" s="28" t="s">
        <v>969</v>
      </c>
      <c r="E447" s="28">
        <f t="shared" si="5"/>
        <v>0</v>
      </c>
    </row>
    <row r="448" ht="15.75" customHeight="1">
      <c r="A448" s="28" t="str">
        <f t="shared" si="3"/>
        <v>12</v>
      </c>
      <c r="B448" s="28" t="str">
        <f t="shared" si="6"/>
        <v>W</v>
      </c>
      <c r="C448" s="28" t="s">
        <v>269</v>
      </c>
      <c r="D448" s="28" t="s">
        <v>970</v>
      </c>
      <c r="E448" s="28">
        <f t="shared" si="5"/>
        <v>0</v>
      </c>
    </row>
    <row r="449" ht="15.75" customHeight="1">
      <c r="A449" s="28" t="str">
        <f t="shared" si="3"/>
        <v>13</v>
      </c>
      <c r="B449" s="28" t="str">
        <f t="shared" si="6"/>
        <v>W</v>
      </c>
      <c r="C449" s="28" t="s">
        <v>269</v>
      </c>
      <c r="D449" s="28" t="s">
        <v>971</v>
      </c>
      <c r="E449" s="28">
        <f t="shared" si="5"/>
        <v>0</v>
      </c>
    </row>
    <row r="450" ht="15.75" customHeight="1">
      <c r="A450" s="28" t="str">
        <f t="shared" si="3"/>
        <v>01</v>
      </c>
      <c r="B450" s="28" t="str">
        <f t="shared" si="6"/>
        <v>W</v>
      </c>
      <c r="C450" s="28" t="s">
        <v>272</v>
      </c>
      <c r="D450" s="28" t="s">
        <v>972</v>
      </c>
      <c r="E450" s="28">
        <f t="shared" si="5"/>
        <v>0</v>
      </c>
    </row>
    <row r="451" ht="15.75" customHeight="1">
      <c r="A451" s="28" t="str">
        <f t="shared" si="3"/>
        <v>03</v>
      </c>
      <c r="B451" s="28" t="str">
        <f t="shared" si="6"/>
        <v>W</v>
      </c>
      <c r="C451" s="28" t="s">
        <v>272</v>
      </c>
      <c r="D451" s="28" t="s">
        <v>973</v>
      </c>
      <c r="E451" s="28">
        <f t="shared" si="5"/>
        <v>0</v>
      </c>
    </row>
    <row r="452" ht="15.75" customHeight="1">
      <c r="A452" s="28" t="str">
        <f t="shared" si="3"/>
        <v>04</v>
      </c>
      <c r="B452" s="28" t="str">
        <f t="shared" si="6"/>
        <v>W</v>
      </c>
      <c r="C452" s="28" t="s">
        <v>272</v>
      </c>
      <c r="D452" s="28" t="s">
        <v>974</v>
      </c>
      <c r="E452" s="28">
        <f t="shared" si="5"/>
        <v>0</v>
      </c>
    </row>
    <row r="453" ht="15.75" customHeight="1">
      <c r="A453" s="28" t="str">
        <f t="shared" si="3"/>
        <v>05</v>
      </c>
      <c r="B453" s="28" t="str">
        <f t="shared" si="6"/>
        <v>W</v>
      </c>
      <c r="C453" s="28" t="s">
        <v>272</v>
      </c>
      <c r="D453" s="28" t="s">
        <v>975</v>
      </c>
      <c r="E453" s="28">
        <f t="shared" si="5"/>
        <v>0</v>
      </c>
    </row>
    <row r="454" ht="15.75" customHeight="1">
      <c r="A454" s="28" t="str">
        <f t="shared" si="3"/>
        <v>06</v>
      </c>
      <c r="B454" s="28" t="str">
        <f t="shared" si="6"/>
        <v>W</v>
      </c>
      <c r="C454" s="28" t="s">
        <v>272</v>
      </c>
      <c r="D454" s="28" t="s">
        <v>976</v>
      </c>
      <c r="E454" s="28">
        <f t="shared" si="5"/>
        <v>0</v>
      </c>
    </row>
    <row r="455" ht="15.75" customHeight="1">
      <c r="A455" s="28" t="str">
        <f t="shared" si="3"/>
        <v>07</v>
      </c>
      <c r="B455" s="28" t="str">
        <f t="shared" si="6"/>
        <v>W</v>
      </c>
      <c r="C455" s="28" t="s">
        <v>272</v>
      </c>
      <c r="D455" s="28" t="s">
        <v>977</v>
      </c>
      <c r="E455" s="28">
        <f t="shared" si="5"/>
        <v>0</v>
      </c>
    </row>
    <row r="456" ht="15.75" customHeight="1">
      <c r="A456" s="28" t="str">
        <f t="shared" si="3"/>
        <v>11</v>
      </c>
      <c r="B456" s="28" t="str">
        <f t="shared" si="6"/>
        <v>W</v>
      </c>
      <c r="C456" s="28" t="s">
        <v>272</v>
      </c>
      <c r="D456" s="28" t="s">
        <v>978</v>
      </c>
      <c r="E456" s="28">
        <f t="shared" si="5"/>
        <v>0</v>
      </c>
    </row>
    <row r="457" ht="15.75" customHeight="1">
      <c r="A457" s="28" t="str">
        <f t="shared" si="3"/>
        <v>02</v>
      </c>
      <c r="B457" s="28" t="str">
        <f t="shared" si="6"/>
        <v>W</v>
      </c>
      <c r="C457" s="28" t="s">
        <v>272</v>
      </c>
      <c r="D457" s="28" t="s">
        <v>979</v>
      </c>
      <c r="E457" s="28">
        <f t="shared" si="5"/>
        <v>0</v>
      </c>
    </row>
    <row r="458" ht="15.75" customHeight="1">
      <c r="A458" s="28" t="str">
        <f t="shared" si="3"/>
        <v>08</v>
      </c>
      <c r="B458" s="28" t="str">
        <f t="shared" si="6"/>
        <v>W</v>
      </c>
      <c r="C458" s="28" t="s">
        <v>272</v>
      </c>
      <c r="D458" s="28" t="s">
        <v>980</v>
      </c>
      <c r="E458" s="28">
        <f t="shared" si="5"/>
        <v>0</v>
      </c>
    </row>
    <row r="459" ht="15.75" customHeight="1">
      <c r="A459" s="28" t="str">
        <f t="shared" si="3"/>
        <v>09</v>
      </c>
      <c r="B459" s="28" t="str">
        <f t="shared" si="6"/>
        <v>W</v>
      </c>
      <c r="C459" s="28" t="s">
        <v>272</v>
      </c>
      <c r="D459" s="28" t="s">
        <v>981</v>
      </c>
      <c r="E459" s="28">
        <f t="shared" si="5"/>
        <v>0</v>
      </c>
    </row>
    <row r="460" ht="15.75" customHeight="1">
      <c r="A460" s="28" t="str">
        <f t="shared" si="3"/>
        <v>10</v>
      </c>
      <c r="B460" s="28" t="str">
        <f t="shared" si="6"/>
        <v>W</v>
      </c>
      <c r="C460" s="28" t="s">
        <v>272</v>
      </c>
      <c r="D460" s="28" t="s">
        <v>982</v>
      </c>
      <c r="E460" s="28">
        <f t="shared" si="5"/>
        <v>0</v>
      </c>
    </row>
    <row r="461" ht="15.75" customHeight="1">
      <c r="A461" s="28" t="str">
        <f t="shared" si="3"/>
        <v>12</v>
      </c>
      <c r="B461" s="28" t="str">
        <f t="shared" si="6"/>
        <v>W</v>
      </c>
      <c r="C461" s="28" t="s">
        <v>272</v>
      </c>
      <c r="D461" s="28" t="s">
        <v>983</v>
      </c>
      <c r="E461" s="28">
        <f t="shared" si="5"/>
        <v>0</v>
      </c>
    </row>
    <row r="462" ht="15.75" customHeight="1">
      <c r="A462" s="28" t="str">
        <f t="shared" si="3"/>
        <v>13</v>
      </c>
      <c r="B462" s="28" t="str">
        <f t="shared" si="6"/>
        <v>W</v>
      </c>
      <c r="C462" s="28" t="s">
        <v>272</v>
      </c>
      <c r="D462" s="28" t="s">
        <v>984</v>
      </c>
      <c r="E462" s="28">
        <f t="shared" si="5"/>
        <v>0</v>
      </c>
    </row>
    <row r="463" ht="15.75" customHeight="1">
      <c r="A463" s="28" t="str">
        <f t="shared" si="3"/>
        <v>01</v>
      </c>
      <c r="B463" s="28" t="str">
        <f t="shared" si="6"/>
        <v>W</v>
      </c>
      <c r="C463" s="28" t="s">
        <v>275</v>
      </c>
      <c r="D463" s="28" t="s">
        <v>985</v>
      </c>
      <c r="E463" s="28">
        <f t="shared" si="5"/>
        <v>0</v>
      </c>
    </row>
    <row r="464" ht="15.75" customHeight="1">
      <c r="A464" s="28" t="str">
        <f t="shared" si="3"/>
        <v>03</v>
      </c>
      <c r="B464" s="28" t="str">
        <f t="shared" si="6"/>
        <v>W</v>
      </c>
      <c r="C464" s="28" t="s">
        <v>275</v>
      </c>
      <c r="D464" s="28" t="s">
        <v>986</v>
      </c>
      <c r="E464" s="28">
        <f t="shared" si="5"/>
        <v>0</v>
      </c>
    </row>
    <row r="465" ht="15.75" customHeight="1">
      <c r="A465" s="28" t="str">
        <f t="shared" si="3"/>
        <v>04</v>
      </c>
      <c r="B465" s="28" t="str">
        <f t="shared" si="6"/>
        <v>W</v>
      </c>
      <c r="C465" s="28" t="s">
        <v>275</v>
      </c>
      <c r="D465" s="28" t="s">
        <v>987</v>
      </c>
      <c r="E465" s="28">
        <f t="shared" si="5"/>
        <v>0</v>
      </c>
    </row>
    <row r="466" ht="15.75" customHeight="1">
      <c r="A466" s="28" t="str">
        <f t="shared" si="3"/>
        <v>05</v>
      </c>
      <c r="B466" s="28" t="str">
        <f t="shared" si="6"/>
        <v>W</v>
      </c>
      <c r="C466" s="28" t="s">
        <v>275</v>
      </c>
      <c r="D466" s="28" t="s">
        <v>988</v>
      </c>
      <c r="E466" s="28">
        <f t="shared" si="5"/>
        <v>0</v>
      </c>
    </row>
    <row r="467" ht="15.75" customHeight="1">
      <c r="A467" s="28" t="str">
        <f t="shared" si="3"/>
        <v>06</v>
      </c>
      <c r="B467" s="28" t="str">
        <f t="shared" si="6"/>
        <v>W</v>
      </c>
      <c r="C467" s="28" t="s">
        <v>275</v>
      </c>
      <c r="D467" s="28" t="s">
        <v>989</v>
      </c>
      <c r="E467" s="28">
        <f t="shared" si="5"/>
        <v>0</v>
      </c>
    </row>
    <row r="468" ht="15.75" customHeight="1">
      <c r="A468" s="28" t="str">
        <f t="shared" si="3"/>
        <v>07</v>
      </c>
      <c r="B468" s="28" t="str">
        <f t="shared" si="6"/>
        <v>W</v>
      </c>
      <c r="C468" s="28" t="s">
        <v>275</v>
      </c>
      <c r="D468" s="28" t="s">
        <v>990</v>
      </c>
      <c r="E468" s="28">
        <f t="shared" si="5"/>
        <v>0</v>
      </c>
    </row>
    <row r="469" ht="15.75" customHeight="1">
      <c r="A469" s="28" t="str">
        <f t="shared" si="3"/>
        <v>11</v>
      </c>
      <c r="B469" s="28" t="str">
        <f t="shared" si="6"/>
        <v>W</v>
      </c>
      <c r="C469" s="28" t="s">
        <v>275</v>
      </c>
      <c r="D469" s="28" t="s">
        <v>991</v>
      </c>
      <c r="E469" s="28">
        <f t="shared" si="5"/>
        <v>0</v>
      </c>
    </row>
    <row r="470" ht="15.75" customHeight="1">
      <c r="A470" s="28" t="str">
        <f t="shared" si="3"/>
        <v>02</v>
      </c>
      <c r="B470" s="28" t="str">
        <f t="shared" si="6"/>
        <v>W</v>
      </c>
      <c r="C470" s="28" t="s">
        <v>275</v>
      </c>
      <c r="D470" s="28" t="s">
        <v>992</v>
      </c>
      <c r="E470" s="28">
        <f t="shared" si="5"/>
        <v>0</v>
      </c>
    </row>
    <row r="471" ht="15.75" customHeight="1">
      <c r="A471" s="28" t="str">
        <f t="shared" si="3"/>
        <v>08</v>
      </c>
      <c r="B471" s="28" t="str">
        <f t="shared" si="6"/>
        <v>W</v>
      </c>
      <c r="C471" s="28" t="s">
        <v>275</v>
      </c>
      <c r="D471" s="28" t="s">
        <v>993</v>
      </c>
      <c r="E471" s="28">
        <f t="shared" si="5"/>
        <v>0</v>
      </c>
    </row>
    <row r="472" ht="15.75" customHeight="1">
      <c r="A472" s="28" t="str">
        <f t="shared" si="3"/>
        <v>09</v>
      </c>
      <c r="B472" s="28" t="str">
        <f t="shared" si="6"/>
        <v>W</v>
      </c>
      <c r="C472" s="28" t="s">
        <v>275</v>
      </c>
      <c r="D472" s="28" t="s">
        <v>994</v>
      </c>
      <c r="E472" s="28">
        <f t="shared" si="5"/>
        <v>0</v>
      </c>
    </row>
    <row r="473" ht="15.75" customHeight="1">
      <c r="A473" s="28" t="str">
        <f t="shared" si="3"/>
        <v>10</v>
      </c>
      <c r="B473" s="28" t="str">
        <f t="shared" si="6"/>
        <v>W</v>
      </c>
      <c r="C473" s="28" t="s">
        <v>275</v>
      </c>
      <c r="D473" s="28" t="s">
        <v>995</v>
      </c>
      <c r="E473" s="28">
        <f t="shared" si="5"/>
        <v>0</v>
      </c>
    </row>
    <row r="474" ht="15.75" customHeight="1">
      <c r="A474" s="28" t="str">
        <f t="shared" si="3"/>
        <v>12</v>
      </c>
      <c r="B474" s="28" t="str">
        <f t="shared" si="6"/>
        <v>W</v>
      </c>
      <c r="C474" s="28" t="s">
        <v>275</v>
      </c>
      <c r="D474" s="28" t="s">
        <v>996</v>
      </c>
      <c r="E474" s="28">
        <f t="shared" si="5"/>
        <v>0</v>
      </c>
    </row>
    <row r="475" ht="15.75" customHeight="1">
      <c r="A475" s="28" t="str">
        <f t="shared" si="3"/>
        <v>13</v>
      </c>
      <c r="B475" s="28" t="str">
        <f t="shared" si="6"/>
        <v>W</v>
      </c>
      <c r="C475" s="28" t="s">
        <v>275</v>
      </c>
      <c r="D475" s="28" t="s">
        <v>997</v>
      </c>
      <c r="E475" s="28">
        <f t="shared" si="5"/>
        <v>0</v>
      </c>
    </row>
    <row r="476" ht="15.75" customHeight="1">
      <c r="A476" s="28" t="str">
        <f t="shared" si="3"/>
        <v>01</v>
      </c>
      <c r="B476" s="28" t="str">
        <f t="shared" si="6"/>
        <v>W</v>
      </c>
      <c r="C476" s="28" t="s">
        <v>278</v>
      </c>
      <c r="D476" s="28" t="s">
        <v>998</v>
      </c>
      <c r="E476" s="28">
        <f t="shared" si="5"/>
        <v>0</v>
      </c>
    </row>
    <row r="477" ht="15.75" customHeight="1">
      <c r="A477" s="28" t="str">
        <f t="shared" si="3"/>
        <v>03</v>
      </c>
      <c r="B477" s="28" t="str">
        <f t="shared" si="6"/>
        <v>W</v>
      </c>
      <c r="C477" s="28" t="s">
        <v>278</v>
      </c>
      <c r="D477" s="28" t="s">
        <v>999</v>
      </c>
      <c r="E477" s="28">
        <f t="shared" si="5"/>
        <v>0</v>
      </c>
    </row>
    <row r="478" ht="15.75" customHeight="1">
      <c r="A478" s="28" t="str">
        <f t="shared" si="3"/>
        <v>04</v>
      </c>
      <c r="B478" s="28" t="str">
        <f t="shared" si="6"/>
        <v>W</v>
      </c>
      <c r="C478" s="28" t="s">
        <v>278</v>
      </c>
      <c r="D478" s="28" t="s">
        <v>1000</v>
      </c>
      <c r="E478" s="28">
        <f t="shared" si="5"/>
        <v>0</v>
      </c>
    </row>
    <row r="479" ht="15.75" customHeight="1">
      <c r="A479" s="28" t="str">
        <f t="shared" si="3"/>
        <v>05</v>
      </c>
      <c r="B479" s="28" t="str">
        <f t="shared" si="6"/>
        <v>W</v>
      </c>
      <c r="C479" s="28" t="s">
        <v>278</v>
      </c>
      <c r="D479" s="28" t="s">
        <v>1001</v>
      </c>
      <c r="E479" s="28">
        <f t="shared" si="5"/>
        <v>0</v>
      </c>
    </row>
    <row r="480" ht="15.75" customHeight="1">
      <c r="A480" s="28" t="str">
        <f t="shared" si="3"/>
        <v>06</v>
      </c>
      <c r="B480" s="28" t="str">
        <f t="shared" si="6"/>
        <v>W</v>
      </c>
      <c r="C480" s="28" t="s">
        <v>278</v>
      </c>
      <c r="D480" s="28" t="s">
        <v>1002</v>
      </c>
      <c r="E480" s="28">
        <f t="shared" si="5"/>
        <v>0</v>
      </c>
    </row>
    <row r="481" ht="15.75" customHeight="1">
      <c r="A481" s="28" t="str">
        <f t="shared" si="3"/>
        <v>07</v>
      </c>
      <c r="B481" s="28" t="str">
        <f t="shared" si="6"/>
        <v>W</v>
      </c>
      <c r="C481" s="28" t="s">
        <v>278</v>
      </c>
      <c r="D481" s="28" t="s">
        <v>1003</v>
      </c>
      <c r="E481" s="28">
        <f t="shared" si="5"/>
        <v>0</v>
      </c>
    </row>
    <row r="482" ht="15.75" customHeight="1">
      <c r="A482" s="28" t="str">
        <f t="shared" si="3"/>
        <v>11</v>
      </c>
      <c r="B482" s="28" t="str">
        <f t="shared" si="6"/>
        <v>W</v>
      </c>
      <c r="C482" s="28" t="s">
        <v>278</v>
      </c>
      <c r="D482" s="28" t="s">
        <v>1004</v>
      </c>
      <c r="E482" s="28">
        <f t="shared" si="5"/>
        <v>0</v>
      </c>
    </row>
    <row r="483" ht="15.75" customHeight="1">
      <c r="A483" s="28" t="str">
        <f t="shared" si="3"/>
        <v>02</v>
      </c>
      <c r="B483" s="28" t="str">
        <f t="shared" si="6"/>
        <v>W</v>
      </c>
      <c r="C483" s="28" t="s">
        <v>278</v>
      </c>
      <c r="D483" s="28" t="s">
        <v>1005</v>
      </c>
      <c r="E483" s="28">
        <f t="shared" si="5"/>
        <v>0</v>
      </c>
    </row>
    <row r="484" ht="15.75" customHeight="1">
      <c r="A484" s="28" t="str">
        <f t="shared" si="3"/>
        <v>08</v>
      </c>
      <c r="B484" s="28" t="str">
        <f t="shared" si="6"/>
        <v>W</v>
      </c>
      <c r="C484" s="28" t="s">
        <v>278</v>
      </c>
      <c r="D484" s="28" t="s">
        <v>1006</v>
      </c>
      <c r="E484" s="28">
        <f t="shared" si="5"/>
        <v>0</v>
      </c>
    </row>
    <row r="485" ht="15.75" customHeight="1">
      <c r="A485" s="28" t="str">
        <f t="shared" si="3"/>
        <v>09</v>
      </c>
      <c r="B485" s="28" t="str">
        <f t="shared" si="6"/>
        <v>W</v>
      </c>
      <c r="C485" s="28" t="s">
        <v>278</v>
      </c>
      <c r="D485" s="28" t="s">
        <v>1007</v>
      </c>
      <c r="E485" s="28">
        <f t="shared" si="5"/>
        <v>0</v>
      </c>
    </row>
    <row r="486" ht="15.75" customHeight="1">
      <c r="A486" s="28" t="str">
        <f t="shared" si="3"/>
        <v>10</v>
      </c>
      <c r="B486" s="28" t="str">
        <f t="shared" si="6"/>
        <v>W</v>
      </c>
      <c r="C486" s="28" t="s">
        <v>278</v>
      </c>
      <c r="D486" s="28" t="s">
        <v>1008</v>
      </c>
      <c r="E486" s="28">
        <f t="shared" si="5"/>
        <v>0</v>
      </c>
    </row>
    <row r="487" ht="15.75" customHeight="1">
      <c r="A487" s="28" t="str">
        <f t="shared" si="3"/>
        <v>12</v>
      </c>
      <c r="B487" s="28" t="str">
        <f t="shared" si="6"/>
        <v>W</v>
      </c>
      <c r="C487" s="28" t="s">
        <v>278</v>
      </c>
      <c r="D487" s="28" t="s">
        <v>1009</v>
      </c>
      <c r="E487" s="28">
        <f t="shared" si="5"/>
        <v>0</v>
      </c>
    </row>
    <row r="488" ht="15.75" customHeight="1">
      <c r="A488" s="28" t="str">
        <f t="shared" si="3"/>
        <v>13</v>
      </c>
      <c r="B488" s="28" t="str">
        <f t="shared" si="6"/>
        <v>W</v>
      </c>
      <c r="C488" s="28" t="s">
        <v>278</v>
      </c>
      <c r="D488" s="28" t="s">
        <v>1010</v>
      </c>
      <c r="E488" s="28">
        <f t="shared" si="5"/>
        <v>0</v>
      </c>
    </row>
    <row r="489" ht="15.75" customHeight="1">
      <c r="A489" s="28" t="str">
        <f t="shared" si="3"/>
        <v>01</v>
      </c>
      <c r="B489" s="28" t="str">
        <f t="shared" si="6"/>
        <v>W</v>
      </c>
      <c r="C489" s="28" t="s">
        <v>281</v>
      </c>
      <c r="D489" s="28" t="s">
        <v>1011</v>
      </c>
      <c r="E489" s="28">
        <f t="shared" si="5"/>
        <v>0</v>
      </c>
    </row>
    <row r="490" ht="15.75" customHeight="1">
      <c r="A490" s="28" t="str">
        <f t="shared" si="3"/>
        <v>03</v>
      </c>
      <c r="B490" s="28" t="str">
        <f t="shared" si="6"/>
        <v>W</v>
      </c>
      <c r="C490" s="28" t="s">
        <v>281</v>
      </c>
      <c r="D490" s="28" t="s">
        <v>1012</v>
      </c>
      <c r="E490" s="28">
        <f t="shared" si="5"/>
        <v>0</v>
      </c>
    </row>
    <row r="491" ht="15.75" customHeight="1">
      <c r="A491" s="28" t="str">
        <f t="shared" si="3"/>
        <v>04</v>
      </c>
      <c r="B491" s="28" t="str">
        <f t="shared" si="6"/>
        <v>W</v>
      </c>
      <c r="C491" s="28" t="s">
        <v>281</v>
      </c>
      <c r="D491" s="28" t="s">
        <v>1013</v>
      </c>
      <c r="E491" s="28">
        <f t="shared" si="5"/>
        <v>0</v>
      </c>
    </row>
    <row r="492" ht="15.75" customHeight="1">
      <c r="A492" s="28" t="str">
        <f t="shared" si="3"/>
        <v>05</v>
      </c>
      <c r="B492" s="28" t="str">
        <f t="shared" si="6"/>
        <v>W</v>
      </c>
      <c r="C492" s="28" t="s">
        <v>281</v>
      </c>
      <c r="D492" s="28" t="s">
        <v>1014</v>
      </c>
      <c r="E492" s="28">
        <f t="shared" si="5"/>
        <v>0</v>
      </c>
    </row>
    <row r="493" ht="15.75" customHeight="1">
      <c r="A493" s="28" t="str">
        <f t="shared" si="3"/>
        <v>06</v>
      </c>
      <c r="B493" s="28" t="str">
        <f t="shared" si="6"/>
        <v>W</v>
      </c>
      <c r="C493" s="28" t="s">
        <v>281</v>
      </c>
      <c r="D493" s="28" t="s">
        <v>1015</v>
      </c>
      <c r="E493" s="28">
        <f t="shared" si="5"/>
        <v>0</v>
      </c>
    </row>
    <row r="494" ht="15.75" customHeight="1">
      <c r="A494" s="28" t="str">
        <f t="shared" si="3"/>
        <v>07</v>
      </c>
      <c r="B494" s="28" t="str">
        <f t="shared" si="6"/>
        <v>W</v>
      </c>
      <c r="C494" s="28" t="s">
        <v>281</v>
      </c>
      <c r="D494" s="28" t="s">
        <v>1016</v>
      </c>
      <c r="E494" s="28">
        <f t="shared" si="5"/>
        <v>0</v>
      </c>
    </row>
    <row r="495" ht="15.75" customHeight="1">
      <c r="A495" s="28" t="str">
        <f t="shared" si="3"/>
        <v>11</v>
      </c>
      <c r="B495" s="28" t="str">
        <f t="shared" si="6"/>
        <v>W</v>
      </c>
      <c r="C495" s="28" t="s">
        <v>281</v>
      </c>
      <c r="D495" s="28" t="s">
        <v>1017</v>
      </c>
      <c r="E495" s="28">
        <f t="shared" si="5"/>
        <v>0</v>
      </c>
    </row>
    <row r="496" ht="15.75" customHeight="1">
      <c r="A496" s="28" t="str">
        <f t="shared" si="3"/>
        <v>02</v>
      </c>
      <c r="B496" s="28" t="str">
        <f t="shared" si="6"/>
        <v>W</v>
      </c>
      <c r="C496" s="28" t="s">
        <v>281</v>
      </c>
      <c r="D496" s="28" t="s">
        <v>1018</v>
      </c>
      <c r="E496" s="28">
        <f t="shared" si="5"/>
        <v>0</v>
      </c>
    </row>
    <row r="497" ht="15.75" customHeight="1">
      <c r="A497" s="28" t="str">
        <f t="shared" si="3"/>
        <v>08</v>
      </c>
      <c r="B497" s="28" t="str">
        <f t="shared" si="6"/>
        <v>W</v>
      </c>
      <c r="C497" s="28" t="s">
        <v>281</v>
      </c>
      <c r="D497" s="28" t="s">
        <v>1019</v>
      </c>
      <c r="E497" s="28">
        <f t="shared" si="5"/>
        <v>0</v>
      </c>
    </row>
    <row r="498" ht="15.75" customHeight="1">
      <c r="A498" s="28" t="str">
        <f t="shared" si="3"/>
        <v>09</v>
      </c>
      <c r="B498" s="28" t="str">
        <f t="shared" si="6"/>
        <v>W</v>
      </c>
      <c r="C498" s="28" t="s">
        <v>281</v>
      </c>
      <c r="D498" s="28" t="s">
        <v>1020</v>
      </c>
      <c r="E498" s="28">
        <f t="shared" si="5"/>
        <v>0</v>
      </c>
    </row>
    <row r="499" ht="15.75" customHeight="1">
      <c r="A499" s="28" t="str">
        <f t="shared" si="3"/>
        <v>10</v>
      </c>
      <c r="B499" s="28" t="str">
        <f t="shared" si="6"/>
        <v>W</v>
      </c>
      <c r="C499" s="28" t="s">
        <v>281</v>
      </c>
      <c r="D499" s="28" t="s">
        <v>1021</v>
      </c>
      <c r="E499" s="28">
        <f t="shared" si="5"/>
        <v>0</v>
      </c>
    </row>
    <row r="500" ht="15.75" customHeight="1">
      <c r="A500" s="28" t="str">
        <f t="shared" si="3"/>
        <v>12</v>
      </c>
      <c r="B500" s="28" t="str">
        <f t="shared" si="6"/>
        <v>W</v>
      </c>
      <c r="C500" s="28" t="s">
        <v>281</v>
      </c>
      <c r="D500" s="28" t="s">
        <v>1022</v>
      </c>
      <c r="E500" s="28">
        <f t="shared" si="5"/>
        <v>0</v>
      </c>
    </row>
    <row r="501" ht="15.75" customHeight="1">
      <c r="A501" s="28" t="str">
        <f t="shared" si="3"/>
        <v>13</v>
      </c>
      <c r="B501" s="28" t="str">
        <f t="shared" si="6"/>
        <v>W</v>
      </c>
      <c r="C501" s="28" t="s">
        <v>281</v>
      </c>
      <c r="D501" s="28" t="s">
        <v>1023</v>
      </c>
      <c r="E501" s="28">
        <f t="shared" si="5"/>
        <v>0</v>
      </c>
    </row>
    <row r="502" ht="15.75" customHeight="1">
      <c r="A502" s="28" t="str">
        <f t="shared" si="3"/>
        <v>01</v>
      </c>
      <c r="B502" s="28" t="str">
        <f t="shared" si="6"/>
        <v>W</v>
      </c>
      <c r="C502" s="28" t="s">
        <v>284</v>
      </c>
      <c r="D502" s="28" t="s">
        <v>1024</v>
      </c>
      <c r="E502" s="28">
        <f t="shared" si="5"/>
        <v>0</v>
      </c>
    </row>
    <row r="503" ht="15.75" customHeight="1">
      <c r="A503" s="28" t="str">
        <f t="shared" si="3"/>
        <v>03</v>
      </c>
      <c r="B503" s="28" t="str">
        <f t="shared" si="6"/>
        <v>W</v>
      </c>
      <c r="C503" s="28" t="s">
        <v>284</v>
      </c>
      <c r="D503" s="28" t="s">
        <v>1025</v>
      </c>
      <c r="E503" s="28">
        <f t="shared" si="5"/>
        <v>0</v>
      </c>
    </row>
    <row r="504" ht="15.75" customHeight="1">
      <c r="A504" s="28" t="str">
        <f t="shared" si="3"/>
        <v>04</v>
      </c>
      <c r="B504" s="28" t="str">
        <f t="shared" si="6"/>
        <v>W</v>
      </c>
      <c r="C504" s="28" t="s">
        <v>284</v>
      </c>
      <c r="D504" s="28" t="s">
        <v>1026</v>
      </c>
      <c r="E504" s="28">
        <f t="shared" si="5"/>
        <v>0</v>
      </c>
    </row>
    <row r="505" ht="15.75" customHeight="1">
      <c r="A505" s="28" t="str">
        <f t="shared" si="3"/>
        <v>05</v>
      </c>
      <c r="B505" s="28" t="str">
        <f t="shared" si="6"/>
        <v>W</v>
      </c>
      <c r="C505" s="28" t="s">
        <v>284</v>
      </c>
      <c r="D505" s="28" t="s">
        <v>1027</v>
      </c>
      <c r="E505" s="28">
        <f t="shared" si="5"/>
        <v>0</v>
      </c>
    </row>
    <row r="506" ht="15.75" customHeight="1">
      <c r="A506" s="28" t="str">
        <f t="shared" si="3"/>
        <v>06</v>
      </c>
      <c r="B506" s="28" t="str">
        <f t="shared" si="6"/>
        <v>W</v>
      </c>
      <c r="C506" s="28" t="s">
        <v>284</v>
      </c>
      <c r="D506" s="28" t="s">
        <v>1028</v>
      </c>
      <c r="E506" s="28">
        <f t="shared" si="5"/>
        <v>0</v>
      </c>
    </row>
    <row r="507" ht="15.75" customHeight="1">
      <c r="A507" s="28" t="str">
        <f t="shared" si="3"/>
        <v>07</v>
      </c>
      <c r="B507" s="28" t="str">
        <f t="shared" si="6"/>
        <v>W</v>
      </c>
      <c r="C507" s="28" t="s">
        <v>284</v>
      </c>
      <c r="D507" s="28" t="s">
        <v>1029</v>
      </c>
      <c r="E507" s="28">
        <f t="shared" si="5"/>
        <v>0</v>
      </c>
    </row>
    <row r="508" ht="15.75" customHeight="1">
      <c r="A508" s="28" t="str">
        <f t="shared" si="3"/>
        <v>11</v>
      </c>
      <c r="B508" s="28" t="str">
        <f t="shared" si="6"/>
        <v>W</v>
      </c>
      <c r="C508" s="28" t="s">
        <v>284</v>
      </c>
      <c r="D508" s="28" t="s">
        <v>1030</v>
      </c>
      <c r="E508" s="28">
        <f t="shared" si="5"/>
        <v>0</v>
      </c>
    </row>
    <row r="509" ht="15.75" customHeight="1">
      <c r="A509" s="28" t="str">
        <f t="shared" si="3"/>
        <v>02</v>
      </c>
      <c r="B509" s="28" t="str">
        <f t="shared" si="6"/>
        <v>W</v>
      </c>
      <c r="C509" s="28" t="s">
        <v>284</v>
      </c>
      <c r="D509" s="28" t="s">
        <v>1031</v>
      </c>
      <c r="E509" s="28">
        <f t="shared" si="5"/>
        <v>0</v>
      </c>
    </row>
    <row r="510" ht="15.75" customHeight="1">
      <c r="A510" s="28" t="str">
        <f t="shared" si="3"/>
        <v>08</v>
      </c>
      <c r="B510" s="28" t="str">
        <f t="shared" si="6"/>
        <v>W</v>
      </c>
      <c r="C510" s="28" t="s">
        <v>284</v>
      </c>
      <c r="D510" s="28" t="s">
        <v>1032</v>
      </c>
      <c r="E510" s="28">
        <f t="shared" si="5"/>
        <v>0</v>
      </c>
    </row>
    <row r="511" ht="15.75" customHeight="1">
      <c r="A511" s="28" t="str">
        <f t="shared" si="3"/>
        <v>09</v>
      </c>
      <c r="B511" s="28" t="str">
        <f t="shared" si="6"/>
        <v>W</v>
      </c>
      <c r="C511" s="28" t="s">
        <v>284</v>
      </c>
      <c r="D511" s="28" t="s">
        <v>1033</v>
      </c>
      <c r="E511" s="28">
        <f t="shared" si="5"/>
        <v>0</v>
      </c>
    </row>
    <row r="512" ht="15.75" customHeight="1">
      <c r="A512" s="28" t="str">
        <f t="shared" si="3"/>
        <v>10</v>
      </c>
      <c r="B512" s="28" t="str">
        <f t="shared" si="6"/>
        <v>W</v>
      </c>
      <c r="C512" s="28" t="s">
        <v>284</v>
      </c>
      <c r="D512" s="28" t="s">
        <v>1034</v>
      </c>
      <c r="E512" s="28">
        <f t="shared" si="5"/>
        <v>0</v>
      </c>
    </row>
    <row r="513" ht="15.75" customHeight="1">
      <c r="A513" s="28" t="str">
        <f t="shared" si="3"/>
        <v>12</v>
      </c>
      <c r="B513" s="28" t="str">
        <f t="shared" si="6"/>
        <v>W</v>
      </c>
      <c r="C513" s="28" t="s">
        <v>284</v>
      </c>
      <c r="D513" s="28" t="s">
        <v>1035</v>
      </c>
      <c r="E513" s="28">
        <f t="shared" si="5"/>
        <v>0</v>
      </c>
    </row>
    <row r="514" ht="15.75" customHeight="1">
      <c r="A514" s="28" t="str">
        <f t="shared" si="3"/>
        <v>13</v>
      </c>
      <c r="B514" s="28" t="str">
        <f t="shared" si="6"/>
        <v>W</v>
      </c>
      <c r="C514" s="28" t="s">
        <v>284</v>
      </c>
      <c r="D514" s="28" t="s">
        <v>1036</v>
      </c>
      <c r="E514" s="28">
        <f t="shared" si="5"/>
        <v>0</v>
      </c>
    </row>
    <row r="515" ht="15.75" customHeight="1">
      <c r="A515" s="28" t="str">
        <f t="shared" si="3"/>
        <v>01</v>
      </c>
      <c r="B515" s="28" t="str">
        <f t="shared" si="6"/>
        <v>W</v>
      </c>
      <c r="C515" s="28" t="s">
        <v>287</v>
      </c>
      <c r="D515" s="28" t="s">
        <v>1037</v>
      </c>
      <c r="E515" s="28">
        <f t="shared" si="5"/>
        <v>0</v>
      </c>
    </row>
    <row r="516" ht="15.75" customHeight="1">
      <c r="A516" s="28" t="str">
        <f t="shared" si="3"/>
        <v>03</v>
      </c>
      <c r="B516" s="28" t="str">
        <f t="shared" si="6"/>
        <v>W</v>
      </c>
      <c r="C516" s="28" t="s">
        <v>287</v>
      </c>
      <c r="D516" s="28" t="s">
        <v>1038</v>
      </c>
      <c r="E516" s="28">
        <f t="shared" si="5"/>
        <v>0</v>
      </c>
    </row>
    <row r="517" ht="15.75" customHeight="1">
      <c r="A517" s="28" t="str">
        <f t="shared" si="3"/>
        <v>04</v>
      </c>
      <c r="B517" s="28" t="str">
        <f t="shared" si="6"/>
        <v>W</v>
      </c>
      <c r="C517" s="28" t="s">
        <v>287</v>
      </c>
      <c r="D517" s="28" t="s">
        <v>1039</v>
      </c>
      <c r="E517" s="28">
        <f t="shared" si="5"/>
        <v>0</v>
      </c>
    </row>
    <row r="518" ht="15.75" customHeight="1">
      <c r="A518" s="28" t="str">
        <f t="shared" si="3"/>
        <v>05</v>
      </c>
      <c r="B518" s="28" t="str">
        <f t="shared" si="6"/>
        <v>W</v>
      </c>
      <c r="C518" s="28" t="s">
        <v>287</v>
      </c>
      <c r="D518" s="28" t="s">
        <v>1040</v>
      </c>
      <c r="E518" s="28">
        <f t="shared" si="5"/>
        <v>0</v>
      </c>
    </row>
    <row r="519" ht="15.75" customHeight="1">
      <c r="A519" s="28" t="str">
        <f t="shared" si="3"/>
        <v>06</v>
      </c>
      <c r="B519" s="28" t="str">
        <f t="shared" si="6"/>
        <v>W</v>
      </c>
      <c r="C519" s="28" t="s">
        <v>287</v>
      </c>
      <c r="D519" s="28" t="s">
        <v>1041</v>
      </c>
      <c r="E519" s="28">
        <f t="shared" si="5"/>
        <v>0</v>
      </c>
    </row>
    <row r="520" ht="15.75" customHeight="1">
      <c r="A520" s="28" t="str">
        <f t="shared" si="3"/>
        <v>07</v>
      </c>
      <c r="B520" s="28" t="str">
        <f t="shared" si="6"/>
        <v>W</v>
      </c>
      <c r="C520" s="28" t="s">
        <v>287</v>
      </c>
      <c r="D520" s="28" t="s">
        <v>1042</v>
      </c>
      <c r="E520" s="28">
        <f t="shared" si="5"/>
        <v>0</v>
      </c>
    </row>
    <row r="521" ht="15.75" customHeight="1">
      <c r="A521" s="28" t="str">
        <f t="shared" si="3"/>
        <v>11</v>
      </c>
      <c r="B521" s="28" t="str">
        <f t="shared" si="6"/>
        <v>W</v>
      </c>
      <c r="C521" s="28" t="s">
        <v>287</v>
      </c>
      <c r="D521" s="28" t="s">
        <v>1043</v>
      </c>
      <c r="E521" s="28">
        <f t="shared" si="5"/>
        <v>0</v>
      </c>
    </row>
    <row r="522" ht="15.75" customHeight="1">
      <c r="A522" s="28" t="str">
        <f t="shared" si="3"/>
        <v>02</v>
      </c>
      <c r="B522" s="28" t="str">
        <f t="shared" si="6"/>
        <v>W</v>
      </c>
      <c r="C522" s="28" t="s">
        <v>287</v>
      </c>
      <c r="D522" s="28" t="s">
        <v>1044</v>
      </c>
      <c r="E522" s="28">
        <f t="shared" si="5"/>
        <v>0</v>
      </c>
    </row>
    <row r="523" ht="15.75" customHeight="1">
      <c r="A523" s="28" t="str">
        <f t="shared" si="3"/>
        <v>08</v>
      </c>
      <c r="B523" s="28" t="str">
        <f t="shared" si="6"/>
        <v>W</v>
      </c>
      <c r="C523" s="28" t="s">
        <v>287</v>
      </c>
      <c r="D523" s="28" t="s">
        <v>1045</v>
      </c>
      <c r="E523" s="28">
        <f t="shared" si="5"/>
        <v>0</v>
      </c>
    </row>
    <row r="524" ht="15.75" customHeight="1">
      <c r="A524" s="28" t="str">
        <f t="shared" si="3"/>
        <v>09</v>
      </c>
      <c r="B524" s="28" t="str">
        <f t="shared" si="6"/>
        <v>W</v>
      </c>
      <c r="C524" s="28" t="s">
        <v>287</v>
      </c>
      <c r="D524" s="28" t="s">
        <v>1046</v>
      </c>
      <c r="E524" s="28">
        <f t="shared" si="5"/>
        <v>0</v>
      </c>
    </row>
    <row r="525" ht="15.75" customHeight="1">
      <c r="A525" s="28" t="str">
        <f t="shared" si="3"/>
        <v>10</v>
      </c>
      <c r="B525" s="28" t="str">
        <f t="shared" si="6"/>
        <v>W</v>
      </c>
      <c r="C525" s="28" t="s">
        <v>287</v>
      </c>
      <c r="D525" s="28" t="s">
        <v>1047</v>
      </c>
      <c r="E525" s="28">
        <f t="shared" si="5"/>
        <v>0</v>
      </c>
    </row>
    <row r="526" ht="15.75" customHeight="1">
      <c r="A526" s="28" t="str">
        <f t="shared" si="3"/>
        <v>12</v>
      </c>
      <c r="B526" s="28" t="str">
        <f t="shared" si="6"/>
        <v>W</v>
      </c>
      <c r="C526" s="28" t="s">
        <v>287</v>
      </c>
      <c r="D526" s="28" t="s">
        <v>1048</v>
      </c>
      <c r="E526" s="28">
        <f t="shared" si="5"/>
        <v>0</v>
      </c>
    </row>
    <row r="527" ht="15.75" customHeight="1">
      <c r="A527" s="28" t="str">
        <f t="shared" si="3"/>
        <v>13</v>
      </c>
      <c r="B527" s="28" t="str">
        <f t="shared" si="6"/>
        <v>W</v>
      </c>
      <c r="C527" s="28" t="s">
        <v>287</v>
      </c>
      <c r="D527" s="28" t="s">
        <v>1049</v>
      </c>
      <c r="E527" s="28">
        <f t="shared" si="5"/>
        <v>0</v>
      </c>
    </row>
    <row r="528" ht="15.75" customHeight="1">
      <c r="A528" s="28" t="str">
        <f t="shared" si="3"/>
        <v>01</v>
      </c>
      <c r="B528" s="28" t="str">
        <f t="shared" si="6"/>
        <v>W</v>
      </c>
      <c r="C528" s="28" t="s">
        <v>290</v>
      </c>
      <c r="D528" s="28" t="s">
        <v>1050</v>
      </c>
      <c r="E528" s="28">
        <f t="shared" si="5"/>
        <v>0</v>
      </c>
    </row>
    <row r="529" ht="15.75" customHeight="1">
      <c r="A529" s="28" t="str">
        <f t="shared" si="3"/>
        <v>03</v>
      </c>
      <c r="B529" s="28" t="str">
        <f t="shared" si="6"/>
        <v>W</v>
      </c>
      <c r="C529" s="28" t="s">
        <v>290</v>
      </c>
      <c r="D529" s="28" t="s">
        <v>1051</v>
      </c>
      <c r="E529" s="28">
        <f t="shared" si="5"/>
        <v>0</v>
      </c>
    </row>
    <row r="530" ht="15.75" customHeight="1">
      <c r="A530" s="28" t="str">
        <f t="shared" si="3"/>
        <v>04</v>
      </c>
      <c r="B530" s="28" t="str">
        <f t="shared" si="6"/>
        <v>W</v>
      </c>
      <c r="C530" s="28" t="s">
        <v>290</v>
      </c>
      <c r="D530" s="28" t="s">
        <v>1052</v>
      </c>
      <c r="E530" s="28">
        <f t="shared" si="5"/>
        <v>0</v>
      </c>
    </row>
    <row r="531" ht="15.75" customHeight="1">
      <c r="A531" s="28" t="str">
        <f t="shared" si="3"/>
        <v>05</v>
      </c>
      <c r="B531" s="28" t="str">
        <f t="shared" si="6"/>
        <v>W</v>
      </c>
      <c r="C531" s="28" t="s">
        <v>290</v>
      </c>
      <c r="D531" s="28" t="s">
        <v>1053</v>
      </c>
      <c r="E531" s="28">
        <f t="shared" si="5"/>
        <v>0</v>
      </c>
    </row>
    <row r="532" ht="15.75" customHeight="1">
      <c r="A532" s="28" t="str">
        <f t="shared" si="3"/>
        <v>06</v>
      </c>
      <c r="B532" s="28" t="str">
        <f t="shared" si="6"/>
        <v>W</v>
      </c>
      <c r="C532" s="28" t="s">
        <v>290</v>
      </c>
      <c r="D532" s="28" t="s">
        <v>1054</v>
      </c>
      <c r="E532" s="28">
        <f t="shared" si="5"/>
        <v>0</v>
      </c>
    </row>
    <row r="533" ht="15.75" customHeight="1">
      <c r="A533" s="28" t="str">
        <f t="shared" si="3"/>
        <v>07</v>
      </c>
      <c r="B533" s="28" t="str">
        <f t="shared" si="6"/>
        <v>W</v>
      </c>
      <c r="C533" s="28" t="s">
        <v>290</v>
      </c>
      <c r="D533" s="28" t="s">
        <v>1055</v>
      </c>
      <c r="E533" s="28">
        <f t="shared" si="5"/>
        <v>0</v>
      </c>
    </row>
    <row r="534" ht="15.75" customHeight="1">
      <c r="A534" s="28" t="str">
        <f t="shared" si="3"/>
        <v>11</v>
      </c>
      <c r="B534" s="28" t="str">
        <f t="shared" si="6"/>
        <v>W</v>
      </c>
      <c r="C534" s="28" t="s">
        <v>290</v>
      </c>
      <c r="D534" s="28" t="s">
        <v>1056</v>
      </c>
      <c r="E534" s="28">
        <f t="shared" si="5"/>
        <v>0</v>
      </c>
    </row>
    <row r="535" ht="15.75" customHeight="1">
      <c r="A535" s="28" t="str">
        <f t="shared" si="3"/>
        <v>02</v>
      </c>
      <c r="B535" s="28" t="str">
        <f t="shared" si="6"/>
        <v>W</v>
      </c>
      <c r="C535" s="28" t="s">
        <v>290</v>
      </c>
      <c r="D535" s="28" t="s">
        <v>1057</v>
      </c>
      <c r="E535" s="28">
        <f t="shared" si="5"/>
        <v>0</v>
      </c>
    </row>
    <row r="536" ht="15.75" customHeight="1">
      <c r="A536" s="28" t="str">
        <f t="shared" si="3"/>
        <v>08</v>
      </c>
      <c r="B536" s="28" t="str">
        <f t="shared" si="6"/>
        <v>W</v>
      </c>
      <c r="C536" s="28" t="s">
        <v>290</v>
      </c>
      <c r="D536" s="28" t="s">
        <v>1058</v>
      </c>
      <c r="E536" s="28">
        <f t="shared" si="5"/>
        <v>0</v>
      </c>
    </row>
    <row r="537" ht="15.75" customHeight="1">
      <c r="A537" s="28" t="str">
        <f t="shared" si="3"/>
        <v>09</v>
      </c>
      <c r="B537" s="28" t="str">
        <f t="shared" si="6"/>
        <v>W</v>
      </c>
      <c r="C537" s="28" t="s">
        <v>290</v>
      </c>
      <c r="D537" s="28" t="s">
        <v>1059</v>
      </c>
      <c r="E537" s="28">
        <f t="shared" si="5"/>
        <v>0</v>
      </c>
    </row>
    <row r="538" ht="15.75" customHeight="1">
      <c r="A538" s="28" t="str">
        <f t="shared" si="3"/>
        <v>10</v>
      </c>
      <c r="B538" s="28" t="str">
        <f t="shared" si="6"/>
        <v>W</v>
      </c>
      <c r="C538" s="28" t="s">
        <v>290</v>
      </c>
      <c r="D538" s="28" t="s">
        <v>1060</v>
      </c>
      <c r="E538" s="28">
        <f t="shared" si="5"/>
        <v>0</v>
      </c>
    </row>
    <row r="539" ht="15.75" customHeight="1">
      <c r="A539" s="28" t="str">
        <f t="shared" si="3"/>
        <v>12</v>
      </c>
      <c r="B539" s="28" t="str">
        <f t="shared" si="6"/>
        <v>W</v>
      </c>
      <c r="C539" s="28" t="s">
        <v>290</v>
      </c>
      <c r="D539" s="28" t="s">
        <v>1061</v>
      </c>
      <c r="E539" s="28">
        <f t="shared" si="5"/>
        <v>0</v>
      </c>
    </row>
    <row r="540" ht="15.75" customHeight="1">
      <c r="A540" s="28" t="str">
        <f t="shared" si="3"/>
        <v>13</v>
      </c>
      <c r="B540" s="28" t="str">
        <f t="shared" si="6"/>
        <v>W</v>
      </c>
      <c r="C540" s="28" t="s">
        <v>290</v>
      </c>
      <c r="D540" s="28" t="s">
        <v>1062</v>
      </c>
      <c r="E540" s="28">
        <f t="shared" si="5"/>
        <v>0</v>
      </c>
    </row>
    <row r="541" ht="15.75" customHeight="1">
      <c r="A541" s="28" t="str">
        <f t="shared" si="3"/>
        <v>01</v>
      </c>
      <c r="B541" s="28" t="str">
        <f t="shared" si="6"/>
        <v>W</v>
      </c>
      <c r="C541" s="28" t="s">
        <v>293</v>
      </c>
      <c r="D541" s="28" t="s">
        <v>1063</v>
      </c>
      <c r="E541" s="28">
        <f t="shared" si="5"/>
        <v>0</v>
      </c>
    </row>
    <row r="542" ht="15.75" customHeight="1">
      <c r="A542" s="28" t="str">
        <f t="shared" si="3"/>
        <v>03</v>
      </c>
      <c r="B542" s="28" t="str">
        <f t="shared" si="6"/>
        <v>W</v>
      </c>
      <c r="C542" s="28" t="s">
        <v>293</v>
      </c>
      <c r="D542" s="28" t="s">
        <v>1064</v>
      </c>
      <c r="E542" s="28">
        <f t="shared" si="5"/>
        <v>0</v>
      </c>
    </row>
    <row r="543" ht="15.75" customHeight="1">
      <c r="A543" s="28" t="str">
        <f t="shared" si="3"/>
        <v>04</v>
      </c>
      <c r="B543" s="28" t="str">
        <f t="shared" si="6"/>
        <v>W</v>
      </c>
      <c r="C543" s="28" t="s">
        <v>293</v>
      </c>
      <c r="D543" s="28" t="s">
        <v>1065</v>
      </c>
      <c r="E543" s="28">
        <f t="shared" si="5"/>
        <v>0</v>
      </c>
    </row>
    <row r="544" ht="15.75" customHeight="1">
      <c r="A544" s="28" t="str">
        <f t="shared" si="3"/>
        <v>05</v>
      </c>
      <c r="B544" s="28" t="str">
        <f t="shared" si="6"/>
        <v>W</v>
      </c>
      <c r="C544" s="28" t="s">
        <v>293</v>
      </c>
      <c r="D544" s="28" t="s">
        <v>1066</v>
      </c>
      <c r="E544" s="28">
        <f t="shared" si="5"/>
        <v>0</v>
      </c>
    </row>
    <row r="545" ht="15.75" customHeight="1">
      <c r="A545" s="28" t="str">
        <f t="shared" si="3"/>
        <v>06</v>
      </c>
      <c r="B545" s="28" t="str">
        <f t="shared" si="6"/>
        <v>W</v>
      </c>
      <c r="C545" s="28" t="s">
        <v>293</v>
      </c>
      <c r="D545" s="28" t="s">
        <v>1067</v>
      </c>
      <c r="E545" s="28">
        <f t="shared" si="5"/>
        <v>0</v>
      </c>
    </row>
    <row r="546" ht="15.75" customHeight="1">
      <c r="A546" s="28" t="str">
        <f t="shared" si="3"/>
        <v>07</v>
      </c>
      <c r="B546" s="28" t="str">
        <f t="shared" si="6"/>
        <v>W</v>
      </c>
      <c r="C546" s="28" t="s">
        <v>293</v>
      </c>
      <c r="D546" s="28" t="s">
        <v>1068</v>
      </c>
      <c r="E546" s="28">
        <f t="shared" si="5"/>
        <v>0</v>
      </c>
    </row>
    <row r="547" ht="15.75" customHeight="1">
      <c r="A547" s="28" t="str">
        <f t="shared" si="3"/>
        <v>11</v>
      </c>
      <c r="B547" s="28" t="str">
        <f t="shared" si="6"/>
        <v>W</v>
      </c>
      <c r="C547" s="28" t="s">
        <v>293</v>
      </c>
      <c r="D547" s="28" t="s">
        <v>1069</v>
      </c>
      <c r="E547" s="28">
        <f t="shared" si="5"/>
        <v>0</v>
      </c>
    </row>
    <row r="548" ht="15.75" customHeight="1">
      <c r="A548" s="28" t="str">
        <f t="shared" si="3"/>
        <v>02</v>
      </c>
      <c r="B548" s="28" t="str">
        <f t="shared" si="6"/>
        <v>W</v>
      </c>
      <c r="C548" s="28" t="s">
        <v>293</v>
      </c>
      <c r="D548" s="28" t="s">
        <v>1070</v>
      </c>
      <c r="E548" s="28">
        <f t="shared" si="5"/>
        <v>0</v>
      </c>
    </row>
    <row r="549" ht="15.75" customHeight="1">
      <c r="A549" s="28" t="str">
        <f t="shared" si="3"/>
        <v>08</v>
      </c>
      <c r="B549" s="28" t="str">
        <f t="shared" si="6"/>
        <v>W</v>
      </c>
      <c r="C549" s="28" t="s">
        <v>293</v>
      </c>
      <c r="D549" s="28" t="s">
        <v>1071</v>
      </c>
      <c r="E549" s="28">
        <f t="shared" si="5"/>
        <v>0</v>
      </c>
    </row>
    <row r="550" ht="15.75" customHeight="1">
      <c r="A550" s="28" t="str">
        <f t="shared" si="3"/>
        <v>09</v>
      </c>
      <c r="B550" s="28" t="str">
        <f t="shared" si="6"/>
        <v>W</v>
      </c>
      <c r="C550" s="28" t="s">
        <v>293</v>
      </c>
      <c r="D550" s="28" t="s">
        <v>1072</v>
      </c>
      <c r="E550" s="28">
        <f t="shared" si="5"/>
        <v>0</v>
      </c>
    </row>
    <row r="551" ht="15.75" customHeight="1">
      <c r="A551" s="28" t="str">
        <f t="shared" si="3"/>
        <v>10</v>
      </c>
      <c r="B551" s="28" t="str">
        <f t="shared" si="6"/>
        <v>W</v>
      </c>
      <c r="C551" s="28" t="s">
        <v>293</v>
      </c>
      <c r="D551" s="28" t="s">
        <v>1073</v>
      </c>
      <c r="E551" s="28">
        <f t="shared" si="5"/>
        <v>0</v>
      </c>
    </row>
    <row r="552" ht="15.75" customHeight="1">
      <c r="A552" s="28" t="str">
        <f t="shared" si="3"/>
        <v>12</v>
      </c>
      <c r="B552" s="28" t="str">
        <f t="shared" si="6"/>
        <v>W</v>
      </c>
      <c r="C552" s="28" t="s">
        <v>293</v>
      </c>
      <c r="D552" s="28" t="s">
        <v>1074</v>
      </c>
      <c r="E552" s="28">
        <f t="shared" si="5"/>
        <v>0</v>
      </c>
    </row>
    <row r="553" ht="15.75" customHeight="1">
      <c r="A553" s="28" t="str">
        <f t="shared" si="3"/>
        <v>13</v>
      </c>
      <c r="B553" s="28" t="str">
        <f t="shared" si="6"/>
        <v>W</v>
      </c>
      <c r="C553" s="28" t="s">
        <v>293</v>
      </c>
      <c r="D553" s="28" t="s">
        <v>1075</v>
      </c>
      <c r="E553" s="28">
        <f t="shared" si="5"/>
        <v>0</v>
      </c>
    </row>
    <row r="554" ht="15.75" customHeight="1">
      <c r="A554" s="28" t="str">
        <f t="shared" si="3"/>
        <v>01</v>
      </c>
      <c r="B554" s="28" t="str">
        <f t="shared" si="6"/>
        <v>W</v>
      </c>
      <c r="C554" s="28" t="s">
        <v>297</v>
      </c>
      <c r="D554" s="28" t="s">
        <v>1076</v>
      </c>
      <c r="E554" s="28">
        <f t="shared" si="5"/>
        <v>0</v>
      </c>
    </row>
    <row r="555" ht="15.75" customHeight="1">
      <c r="A555" s="28" t="str">
        <f t="shared" si="3"/>
        <v>03</v>
      </c>
      <c r="B555" s="28" t="str">
        <f t="shared" si="6"/>
        <v>W</v>
      </c>
      <c r="C555" s="28" t="s">
        <v>297</v>
      </c>
      <c r="D555" s="28" t="s">
        <v>1077</v>
      </c>
      <c r="E555" s="28">
        <f t="shared" si="5"/>
        <v>0</v>
      </c>
    </row>
    <row r="556" ht="15.75" customHeight="1">
      <c r="A556" s="28" t="str">
        <f t="shared" si="3"/>
        <v>04</v>
      </c>
      <c r="B556" s="28" t="str">
        <f t="shared" si="6"/>
        <v>W</v>
      </c>
      <c r="C556" s="28" t="s">
        <v>297</v>
      </c>
      <c r="D556" s="28" t="s">
        <v>1078</v>
      </c>
      <c r="E556" s="28">
        <f t="shared" si="5"/>
        <v>0</v>
      </c>
    </row>
    <row r="557" ht="15.75" customHeight="1">
      <c r="A557" s="28" t="str">
        <f t="shared" si="3"/>
        <v>05</v>
      </c>
      <c r="B557" s="28" t="str">
        <f t="shared" si="6"/>
        <v>W</v>
      </c>
      <c r="C557" s="28" t="s">
        <v>297</v>
      </c>
      <c r="D557" s="28" t="s">
        <v>1079</v>
      </c>
      <c r="E557" s="28">
        <f t="shared" si="5"/>
        <v>0</v>
      </c>
    </row>
    <row r="558" ht="15.75" customHeight="1">
      <c r="A558" s="28" t="str">
        <f t="shared" si="3"/>
        <v>06</v>
      </c>
      <c r="B558" s="28" t="str">
        <f t="shared" si="6"/>
        <v>W</v>
      </c>
      <c r="C558" s="28" t="s">
        <v>297</v>
      </c>
      <c r="D558" s="28" t="s">
        <v>1080</v>
      </c>
      <c r="E558" s="28">
        <f t="shared" si="5"/>
        <v>0</v>
      </c>
    </row>
    <row r="559" ht="15.75" customHeight="1">
      <c r="A559" s="28" t="str">
        <f t="shared" si="3"/>
        <v>07</v>
      </c>
      <c r="B559" s="28" t="str">
        <f t="shared" si="6"/>
        <v>W</v>
      </c>
      <c r="C559" s="28" t="s">
        <v>297</v>
      </c>
      <c r="D559" s="28" t="s">
        <v>1081</v>
      </c>
      <c r="E559" s="28">
        <f t="shared" si="5"/>
        <v>0</v>
      </c>
    </row>
    <row r="560" ht="15.75" customHeight="1">
      <c r="A560" s="28" t="str">
        <f t="shared" si="3"/>
        <v>11</v>
      </c>
      <c r="B560" s="28" t="str">
        <f t="shared" si="6"/>
        <v>W</v>
      </c>
      <c r="C560" s="28" t="s">
        <v>297</v>
      </c>
      <c r="D560" s="28" t="s">
        <v>1082</v>
      </c>
      <c r="E560" s="28">
        <f t="shared" si="5"/>
        <v>0</v>
      </c>
    </row>
    <row r="561" ht="15.75" customHeight="1">
      <c r="A561" s="28" t="str">
        <f t="shared" si="3"/>
        <v>02</v>
      </c>
      <c r="B561" s="28" t="str">
        <f t="shared" si="6"/>
        <v>W</v>
      </c>
      <c r="C561" s="28" t="s">
        <v>297</v>
      </c>
      <c r="D561" s="28" t="s">
        <v>1083</v>
      </c>
      <c r="E561" s="28">
        <f t="shared" si="5"/>
        <v>0</v>
      </c>
    </row>
    <row r="562" ht="15.75" customHeight="1">
      <c r="A562" s="28" t="str">
        <f t="shared" si="3"/>
        <v>08</v>
      </c>
      <c r="B562" s="28" t="str">
        <f t="shared" si="6"/>
        <v>W</v>
      </c>
      <c r="C562" s="28" t="s">
        <v>297</v>
      </c>
      <c r="D562" s="28" t="s">
        <v>1084</v>
      </c>
      <c r="E562" s="28">
        <f t="shared" si="5"/>
        <v>0</v>
      </c>
    </row>
    <row r="563" ht="15.75" customHeight="1">
      <c r="A563" s="28" t="str">
        <f t="shared" si="3"/>
        <v>09</v>
      </c>
      <c r="B563" s="28" t="str">
        <f t="shared" si="6"/>
        <v>W</v>
      </c>
      <c r="C563" s="28" t="s">
        <v>297</v>
      </c>
      <c r="D563" s="28" t="s">
        <v>1085</v>
      </c>
      <c r="E563" s="28">
        <f t="shared" si="5"/>
        <v>0</v>
      </c>
    </row>
    <row r="564" ht="15.75" customHeight="1">
      <c r="A564" s="28" t="str">
        <f t="shared" si="3"/>
        <v>10</v>
      </c>
      <c r="B564" s="28" t="str">
        <f t="shared" si="6"/>
        <v>W</v>
      </c>
      <c r="C564" s="28" t="s">
        <v>297</v>
      </c>
      <c r="D564" s="28" t="s">
        <v>1086</v>
      </c>
      <c r="E564" s="28">
        <f t="shared" si="5"/>
        <v>0</v>
      </c>
    </row>
    <row r="565" ht="15.75" customHeight="1">
      <c r="A565" s="28" t="str">
        <f t="shared" si="3"/>
        <v>12</v>
      </c>
      <c r="B565" s="28" t="str">
        <f t="shared" si="6"/>
        <v>W</v>
      </c>
      <c r="C565" s="28" t="s">
        <v>297</v>
      </c>
      <c r="D565" s="28" t="s">
        <v>1087</v>
      </c>
      <c r="E565" s="28">
        <f t="shared" si="5"/>
        <v>0</v>
      </c>
    </row>
    <row r="566" ht="15.75" customHeight="1">
      <c r="A566" s="28" t="str">
        <f t="shared" si="3"/>
        <v>13</v>
      </c>
      <c r="B566" s="28" t="str">
        <f t="shared" si="6"/>
        <v>W</v>
      </c>
      <c r="C566" s="28" t="s">
        <v>297</v>
      </c>
      <c r="D566" s="28" t="s">
        <v>1088</v>
      </c>
      <c r="E566" s="28">
        <f t="shared" si="5"/>
        <v>0</v>
      </c>
    </row>
    <row r="567" ht="15.75" customHeight="1">
      <c r="A567" s="28" t="str">
        <f t="shared" si="3"/>
        <v>01</v>
      </c>
      <c r="B567" s="28" t="str">
        <f t="shared" si="6"/>
        <v>W</v>
      </c>
      <c r="C567" s="28" t="s">
        <v>300</v>
      </c>
      <c r="D567" s="28" t="s">
        <v>1089</v>
      </c>
      <c r="E567" s="28">
        <f t="shared" si="5"/>
        <v>0</v>
      </c>
    </row>
    <row r="568" ht="15.75" customHeight="1">
      <c r="A568" s="28" t="str">
        <f t="shared" si="3"/>
        <v>03</v>
      </c>
      <c r="B568" s="28" t="str">
        <f t="shared" si="6"/>
        <v>W</v>
      </c>
      <c r="C568" s="28" t="s">
        <v>300</v>
      </c>
      <c r="D568" s="28" t="s">
        <v>1090</v>
      </c>
      <c r="E568" s="28">
        <f t="shared" si="5"/>
        <v>0</v>
      </c>
    </row>
    <row r="569" ht="15.75" customHeight="1">
      <c r="A569" s="28" t="str">
        <f t="shared" si="3"/>
        <v>04</v>
      </c>
      <c r="B569" s="28" t="str">
        <f t="shared" si="6"/>
        <v>W</v>
      </c>
      <c r="C569" s="28" t="s">
        <v>300</v>
      </c>
      <c r="D569" s="28" t="s">
        <v>1091</v>
      </c>
      <c r="E569" s="28">
        <f t="shared" si="5"/>
        <v>0</v>
      </c>
    </row>
    <row r="570" ht="15.75" customHeight="1">
      <c r="A570" s="28" t="str">
        <f t="shared" si="3"/>
        <v>05</v>
      </c>
      <c r="B570" s="28" t="str">
        <f t="shared" si="6"/>
        <v>W</v>
      </c>
      <c r="C570" s="28" t="s">
        <v>300</v>
      </c>
      <c r="D570" s="28" t="s">
        <v>1092</v>
      </c>
      <c r="E570" s="28">
        <f t="shared" si="5"/>
        <v>0</v>
      </c>
    </row>
    <row r="571" ht="15.75" customHeight="1">
      <c r="A571" s="28" t="str">
        <f t="shared" si="3"/>
        <v>06</v>
      </c>
      <c r="B571" s="28" t="str">
        <f t="shared" si="6"/>
        <v>W</v>
      </c>
      <c r="C571" s="28" t="s">
        <v>300</v>
      </c>
      <c r="D571" s="28" t="s">
        <v>1093</v>
      </c>
      <c r="E571" s="28">
        <f t="shared" si="5"/>
        <v>0</v>
      </c>
    </row>
    <row r="572" ht="15.75" customHeight="1">
      <c r="A572" s="28" t="str">
        <f t="shared" si="3"/>
        <v>07</v>
      </c>
      <c r="B572" s="28" t="str">
        <f t="shared" si="6"/>
        <v>W</v>
      </c>
      <c r="C572" s="28" t="s">
        <v>300</v>
      </c>
      <c r="D572" s="28" t="s">
        <v>1094</v>
      </c>
      <c r="E572" s="28">
        <f t="shared" si="5"/>
        <v>0</v>
      </c>
    </row>
    <row r="573" ht="15.75" customHeight="1">
      <c r="A573" s="28" t="str">
        <f t="shared" si="3"/>
        <v>11</v>
      </c>
      <c r="B573" s="28" t="str">
        <f t="shared" si="6"/>
        <v>W</v>
      </c>
      <c r="C573" s="28" t="s">
        <v>300</v>
      </c>
      <c r="D573" s="28" t="s">
        <v>1095</v>
      </c>
      <c r="E573" s="28">
        <f t="shared" si="5"/>
        <v>0</v>
      </c>
    </row>
    <row r="574" ht="15.75" customHeight="1">
      <c r="A574" s="28" t="str">
        <f t="shared" si="3"/>
        <v>02</v>
      </c>
      <c r="B574" s="28" t="str">
        <f t="shared" si="6"/>
        <v>W</v>
      </c>
      <c r="C574" s="28" t="s">
        <v>300</v>
      </c>
      <c r="D574" s="28" t="s">
        <v>1096</v>
      </c>
      <c r="E574" s="28">
        <f t="shared" si="5"/>
        <v>0</v>
      </c>
    </row>
    <row r="575" ht="15.75" customHeight="1">
      <c r="A575" s="28" t="str">
        <f t="shared" si="3"/>
        <v>08</v>
      </c>
      <c r="B575" s="28" t="str">
        <f t="shared" si="6"/>
        <v>W</v>
      </c>
      <c r="C575" s="28" t="s">
        <v>300</v>
      </c>
      <c r="D575" s="28" t="s">
        <v>1097</v>
      </c>
      <c r="E575" s="28">
        <f t="shared" si="5"/>
        <v>0</v>
      </c>
    </row>
    <row r="576" ht="15.75" customHeight="1">
      <c r="A576" s="28" t="str">
        <f t="shared" si="3"/>
        <v>09</v>
      </c>
      <c r="B576" s="28" t="str">
        <f t="shared" si="6"/>
        <v>W</v>
      </c>
      <c r="C576" s="28" t="s">
        <v>300</v>
      </c>
      <c r="D576" s="28" t="s">
        <v>1098</v>
      </c>
      <c r="E576" s="28">
        <f t="shared" si="5"/>
        <v>0</v>
      </c>
    </row>
    <row r="577" ht="15.75" customHeight="1">
      <c r="A577" s="28" t="str">
        <f t="shared" si="3"/>
        <v>10</v>
      </c>
      <c r="B577" s="28" t="str">
        <f t="shared" si="6"/>
        <v>W</v>
      </c>
      <c r="C577" s="28" t="s">
        <v>300</v>
      </c>
      <c r="D577" s="28" t="s">
        <v>1099</v>
      </c>
      <c r="E577" s="28">
        <f t="shared" si="5"/>
        <v>0</v>
      </c>
    </row>
    <row r="578" ht="15.75" customHeight="1">
      <c r="A578" s="28" t="str">
        <f t="shared" si="3"/>
        <v>12</v>
      </c>
      <c r="B578" s="28" t="str">
        <f t="shared" si="6"/>
        <v>W</v>
      </c>
      <c r="C578" s="28" t="s">
        <v>300</v>
      </c>
      <c r="D578" s="28" t="s">
        <v>1100</v>
      </c>
      <c r="E578" s="28">
        <f t="shared" si="5"/>
        <v>0</v>
      </c>
    </row>
    <row r="579" ht="15.75" customHeight="1">
      <c r="A579" s="28" t="str">
        <f t="shared" si="3"/>
        <v>13</v>
      </c>
      <c r="B579" s="28" t="str">
        <f t="shared" si="6"/>
        <v>W</v>
      </c>
      <c r="C579" s="28" t="s">
        <v>300</v>
      </c>
      <c r="D579" s="28" t="s">
        <v>1101</v>
      </c>
      <c r="E579" s="28">
        <f t="shared" si="5"/>
        <v>0</v>
      </c>
    </row>
    <row r="580" ht="15.75" customHeight="1">
      <c r="A580" s="28" t="str">
        <f t="shared" si="3"/>
        <v>01</v>
      </c>
      <c r="B580" s="28" t="str">
        <f t="shared" si="6"/>
        <v>W</v>
      </c>
      <c r="C580" s="28" t="s">
        <v>303</v>
      </c>
      <c r="D580" s="28" t="s">
        <v>1102</v>
      </c>
      <c r="E580" s="28">
        <f t="shared" si="5"/>
        <v>0</v>
      </c>
    </row>
    <row r="581" ht="15.75" customHeight="1">
      <c r="A581" s="28" t="str">
        <f t="shared" si="3"/>
        <v>03</v>
      </c>
      <c r="B581" s="28" t="str">
        <f t="shared" si="6"/>
        <v>W</v>
      </c>
      <c r="C581" s="28" t="s">
        <v>303</v>
      </c>
      <c r="D581" s="28" t="s">
        <v>1103</v>
      </c>
      <c r="E581" s="28">
        <f t="shared" si="5"/>
        <v>0</v>
      </c>
    </row>
    <row r="582" ht="15.75" customHeight="1">
      <c r="A582" s="28" t="str">
        <f t="shared" si="3"/>
        <v>04</v>
      </c>
      <c r="B582" s="28" t="str">
        <f t="shared" si="6"/>
        <v>W</v>
      </c>
      <c r="C582" s="28" t="s">
        <v>303</v>
      </c>
      <c r="D582" s="28" t="s">
        <v>1104</v>
      </c>
      <c r="E582" s="28">
        <f t="shared" si="5"/>
        <v>0</v>
      </c>
    </row>
    <row r="583" ht="15.75" customHeight="1">
      <c r="A583" s="28" t="str">
        <f t="shared" si="3"/>
        <v>05</v>
      </c>
      <c r="B583" s="28" t="str">
        <f t="shared" si="6"/>
        <v>W</v>
      </c>
      <c r="C583" s="28" t="s">
        <v>303</v>
      </c>
      <c r="D583" s="28" t="s">
        <v>1105</v>
      </c>
      <c r="E583" s="28">
        <f t="shared" si="5"/>
        <v>0</v>
      </c>
    </row>
    <row r="584" ht="15.75" customHeight="1">
      <c r="A584" s="28" t="str">
        <f t="shared" si="3"/>
        <v>06</v>
      </c>
      <c r="B584" s="28" t="str">
        <f t="shared" si="6"/>
        <v>W</v>
      </c>
      <c r="C584" s="28" t="s">
        <v>303</v>
      </c>
      <c r="D584" s="28" t="s">
        <v>1106</v>
      </c>
      <c r="E584" s="28">
        <f t="shared" si="5"/>
        <v>0</v>
      </c>
    </row>
    <row r="585" ht="15.75" customHeight="1">
      <c r="A585" s="28" t="str">
        <f t="shared" si="3"/>
        <v>07</v>
      </c>
      <c r="B585" s="28" t="str">
        <f t="shared" si="6"/>
        <v>W</v>
      </c>
      <c r="C585" s="28" t="s">
        <v>303</v>
      </c>
      <c r="D585" s="28" t="s">
        <v>1107</v>
      </c>
      <c r="E585" s="28">
        <f t="shared" si="5"/>
        <v>0</v>
      </c>
    </row>
    <row r="586" ht="15.75" customHeight="1">
      <c r="A586" s="28" t="str">
        <f t="shared" si="3"/>
        <v>11</v>
      </c>
      <c r="B586" s="28" t="str">
        <f t="shared" si="6"/>
        <v>W</v>
      </c>
      <c r="C586" s="28" t="s">
        <v>303</v>
      </c>
      <c r="D586" s="28" t="s">
        <v>1108</v>
      </c>
      <c r="E586" s="28">
        <f t="shared" si="5"/>
        <v>0</v>
      </c>
    </row>
    <row r="587" ht="15.75" customHeight="1">
      <c r="A587" s="28" t="str">
        <f t="shared" si="3"/>
        <v>02</v>
      </c>
      <c r="B587" s="28" t="str">
        <f t="shared" si="6"/>
        <v>W</v>
      </c>
      <c r="C587" s="28" t="s">
        <v>303</v>
      </c>
      <c r="D587" s="28" t="s">
        <v>1109</v>
      </c>
      <c r="E587" s="28">
        <f t="shared" si="5"/>
        <v>0</v>
      </c>
    </row>
    <row r="588" ht="15.75" customHeight="1">
      <c r="A588" s="28" t="str">
        <f t="shared" si="3"/>
        <v>08</v>
      </c>
      <c r="B588" s="28" t="str">
        <f t="shared" si="6"/>
        <v>W</v>
      </c>
      <c r="C588" s="28" t="s">
        <v>303</v>
      </c>
      <c r="D588" s="28" t="s">
        <v>1110</v>
      </c>
      <c r="E588" s="28">
        <f t="shared" si="5"/>
        <v>0</v>
      </c>
    </row>
    <row r="589" ht="15.75" customHeight="1">
      <c r="A589" s="28" t="str">
        <f t="shared" si="3"/>
        <v>09</v>
      </c>
      <c r="B589" s="28" t="str">
        <f t="shared" si="6"/>
        <v>W</v>
      </c>
      <c r="C589" s="28" t="s">
        <v>303</v>
      </c>
      <c r="D589" s="28" t="s">
        <v>1111</v>
      </c>
      <c r="E589" s="28">
        <f t="shared" si="5"/>
        <v>0</v>
      </c>
    </row>
    <row r="590" ht="15.75" customHeight="1">
      <c r="A590" s="28" t="str">
        <f t="shared" si="3"/>
        <v>10</v>
      </c>
      <c r="B590" s="28" t="str">
        <f t="shared" si="6"/>
        <v>W</v>
      </c>
      <c r="C590" s="28" t="s">
        <v>303</v>
      </c>
      <c r="D590" s="28" t="s">
        <v>1112</v>
      </c>
      <c r="E590" s="28">
        <f t="shared" si="5"/>
        <v>0</v>
      </c>
    </row>
    <row r="591" ht="15.75" customHeight="1">
      <c r="A591" s="28" t="str">
        <f t="shared" si="3"/>
        <v>12</v>
      </c>
      <c r="B591" s="28" t="str">
        <f t="shared" si="6"/>
        <v>W</v>
      </c>
      <c r="C591" s="28" t="s">
        <v>303</v>
      </c>
      <c r="D591" s="28" t="s">
        <v>1113</v>
      </c>
      <c r="E591" s="28">
        <f t="shared" si="5"/>
        <v>0</v>
      </c>
    </row>
    <row r="592" ht="15.75" customHeight="1">
      <c r="A592" s="28" t="str">
        <f t="shared" si="3"/>
        <v>13</v>
      </c>
      <c r="B592" s="28" t="str">
        <f t="shared" si="6"/>
        <v>W</v>
      </c>
      <c r="C592" s="28" t="s">
        <v>303</v>
      </c>
      <c r="D592" s="28" t="s">
        <v>1114</v>
      </c>
      <c r="E592" s="28">
        <f t="shared" si="5"/>
        <v>0</v>
      </c>
    </row>
    <row r="593" ht="15.75" customHeight="1">
      <c r="A593" s="28" t="str">
        <f t="shared" si="3"/>
        <v>01</v>
      </c>
      <c r="B593" s="28" t="str">
        <f t="shared" si="6"/>
        <v>W</v>
      </c>
      <c r="C593" s="28" t="s">
        <v>310</v>
      </c>
      <c r="D593" s="28" t="s">
        <v>1115</v>
      </c>
      <c r="E593" s="28">
        <f t="shared" si="5"/>
        <v>0</v>
      </c>
    </row>
    <row r="594" ht="15.75" customHeight="1">
      <c r="A594" s="28" t="str">
        <f t="shared" si="3"/>
        <v>03</v>
      </c>
      <c r="B594" s="28" t="str">
        <f t="shared" si="6"/>
        <v>W</v>
      </c>
      <c r="C594" s="28" t="s">
        <v>310</v>
      </c>
      <c r="D594" s="28" t="s">
        <v>1116</v>
      </c>
      <c r="E594" s="28">
        <f t="shared" si="5"/>
        <v>0</v>
      </c>
    </row>
    <row r="595" ht="15.75" customHeight="1">
      <c r="A595" s="28" t="str">
        <f t="shared" si="3"/>
        <v>04</v>
      </c>
      <c r="B595" s="28" t="str">
        <f t="shared" si="6"/>
        <v>W</v>
      </c>
      <c r="C595" s="28" t="s">
        <v>310</v>
      </c>
      <c r="D595" s="28" t="s">
        <v>1117</v>
      </c>
      <c r="E595" s="28">
        <f t="shared" si="5"/>
        <v>0</v>
      </c>
    </row>
    <row r="596" ht="15.75" customHeight="1">
      <c r="A596" s="28" t="str">
        <f t="shared" si="3"/>
        <v>05</v>
      </c>
      <c r="B596" s="28" t="str">
        <f t="shared" si="6"/>
        <v>W</v>
      </c>
      <c r="C596" s="28" t="s">
        <v>310</v>
      </c>
      <c r="D596" s="28" t="s">
        <v>1118</v>
      </c>
      <c r="E596" s="28">
        <f t="shared" si="5"/>
        <v>0</v>
      </c>
    </row>
    <row r="597" ht="15.75" customHeight="1">
      <c r="A597" s="28" t="str">
        <f t="shared" si="3"/>
        <v>06</v>
      </c>
      <c r="B597" s="28" t="str">
        <f t="shared" si="6"/>
        <v>W</v>
      </c>
      <c r="C597" s="28" t="s">
        <v>310</v>
      </c>
      <c r="D597" s="28" t="s">
        <v>1119</v>
      </c>
      <c r="E597" s="28">
        <f t="shared" si="5"/>
        <v>0</v>
      </c>
    </row>
    <row r="598" ht="15.75" customHeight="1">
      <c r="A598" s="28" t="str">
        <f t="shared" si="3"/>
        <v>07</v>
      </c>
      <c r="B598" s="28" t="str">
        <f t="shared" si="6"/>
        <v>W</v>
      </c>
      <c r="C598" s="28" t="s">
        <v>310</v>
      </c>
      <c r="D598" s="28" t="s">
        <v>1120</v>
      </c>
      <c r="E598" s="28">
        <f t="shared" si="5"/>
        <v>0</v>
      </c>
    </row>
    <row r="599" ht="15.75" customHeight="1">
      <c r="A599" s="28" t="str">
        <f t="shared" si="3"/>
        <v>11</v>
      </c>
      <c r="B599" s="28" t="str">
        <f t="shared" si="6"/>
        <v>W</v>
      </c>
      <c r="C599" s="28" t="s">
        <v>310</v>
      </c>
      <c r="D599" s="28" t="s">
        <v>1121</v>
      </c>
      <c r="E599" s="28">
        <f t="shared" si="5"/>
        <v>0</v>
      </c>
    </row>
    <row r="600" ht="15.75" customHeight="1">
      <c r="A600" s="28" t="str">
        <f t="shared" si="3"/>
        <v>02</v>
      </c>
      <c r="B600" s="28" t="str">
        <f t="shared" si="6"/>
        <v>W</v>
      </c>
      <c r="C600" s="28" t="s">
        <v>310</v>
      </c>
      <c r="D600" s="28" t="s">
        <v>1122</v>
      </c>
      <c r="E600" s="28">
        <f t="shared" si="5"/>
        <v>0</v>
      </c>
    </row>
    <row r="601" ht="15.75" customHeight="1">
      <c r="A601" s="28" t="str">
        <f t="shared" si="3"/>
        <v>08</v>
      </c>
      <c r="B601" s="28" t="str">
        <f t="shared" si="6"/>
        <v>W</v>
      </c>
      <c r="C601" s="28" t="s">
        <v>310</v>
      </c>
      <c r="D601" s="28" t="s">
        <v>1123</v>
      </c>
      <c r="E601" s="28">
        <f t="shared" si="5"/>
        <v>0</v>
      </c>
    </row>
    <row r="602" ht="15.75" customHeight="1">
      <c r="A602" s="28" t="str">
        <f t="shared" si="3"/>
        <v>09</v>
      </c>
      <c r="B602" s="28" t="str">
        <f t="shared" si="6"/>
        <v>W</v>
      </c>
      <c r="C602" s="28" t="s">
        <v>310</v>
      </c>
      <c r="D602" s="28" t="s">
        <v>1124</v>
      </c>
      <c r="E602" s="28">
        <f t="shared" si="5"/>
        <v>0</v>
      </c>
    </row>
    <row r="603" ht="15.75" customHeight="1">
      <c r="A603" s="28" t="str">
        <f t="shared" si="3"/>
        <v>10</v>
      </c>
      <c r="B603" s="28" t="str">
        <f t="shared" si="6"/>
        <v>W</v>
      </c>
      <c r="C603" s="28" t="s">
        <v>310</v>
      </c>
      <c r="D603" s="28" t="s">
        <v>1125</v>
      </c>
      <c r="E603" s="28">
        <f t="shared" si="5"/>
        <v>0</v>
      </c>
    </row>
    <row r="604" ht="15.75" customHeight="1">
      <c r="A604" s="28" t="str">
        <f t="shared" si="3"/>
        <v>12</v>
      </c>
      <c r="B604" s="28" t="str">
        <f t="shared" si="6"/>
        <v>W</v>
      </c>
      <c r="C604" s="28" t="s">
        <v>310</v>
      </c>
      <c r="D604" s="28" t="s">
        <v>1126</v>
      </c>
      <c r="E604" s="28">
        <f t="shared" si="5"/>
        <v>0</v>
      </c>
    </row>
    <row r="605" ht="15.75" customHeight="1">
      <c r="A605" s="28" t="str">
        <f t="shared" si="3"/>
        <v>13</v>
      </c>
      <c r="B605" s="28" t="str">
        <f t="shared" si="6"/>
        <v>W</v>
      </c>
      <c r="C605" s="28" t="s">
        <v>310</v>
      </c>
      <c r="D605" s="28" t="s">
        <v>1127</v>
      </c>
      <c r="E605" s="28">
        <f t="shared" si="5"/>
        <v>0</v>
      </c>
    </row>
    <row r="606" ht="15.75" customHeight="1">
      <c r="A606" s="28" t="str">
        <f t="shared" si="3"/>
        <v>01</v>
      </c>
      <c r="B606" s="28" t="str">
        <f t="shared" si="6"/>
        <v>W</v>
      </c>
      <c r="C606" s="28" t="s">
        <v>313</v>
      </c>
      <c r="D606" s="28" t="s">
        <v>1128</v>
      </c>
      <c r="E606" s="28">
        <f t="shared" si="5"/>
        <v>0</v>
      </c>
    </row>
    <row r="607" ht="15.75" customHeight="1">
      <c r="A607" s="28" t="str">
        <f t="shared" si="3"/>
        <v>03</v>
      </c>
      <c r="B607" s="28" t="str">
        <f t="shared" si="6"/>
        <v>W</v>
      </c>
      <c r="C607" s="28" t="s">
        <v>313</v>
      </c>
      <c r="D607" s="28" t="s">
        <v>1129</v>
      </c>
      <c r="E607" s="28">
        <f t="shared" si="5"/>
        <v>0</v>
      </c>
    </row>
    <row r="608" ht="15.75" customHeight="1">
      <c r="A608" s="28" t="str">
        <f t="shared" si="3"/>
        <v>04</v>
      </c>
      <c r="B608" s="28" t="str">
        <f t="shared" si="6"/>
        <v>W</v>
      </c>
      <c r="C608" s="28" t="s">
        <v>313</v>
      </c>
      <c r="D608" s="28" t="s">
        <v>1130</v>
      </c>
      <c r="E608" s="28">
        <f t="shared" si="5"/>
        <v>0</v>
      </c>
    </row>
    <row r="609" ht="15.75" customHeight="1">
      <c r="A609" s="28" t="str">
        <f t="shared" si="3"/>
        <v>05</v>
      </c>
      <c r="B609" s="28" t="str">
        <f t="shared" si="6"/>
        <v>W</v>
      </c>
      <c r="C609" s="28" t="s">
        <v>313</v>
      </c>
      <c r="D609" s="28" t="s">
        <v>1131</v>
      </c>
      <c r="E609" s="28">
        <f t="shared" si="5"/>
        <v>0</v>
      </c>
    </row>
    <row r="610" ht="15.75" customHeight="1">
      <c r="A610" s="28" t="str">
        <f t="shared" si="3"/>
        <v>06</v>
      </c>
      <c r="B610" s="28" t="str">
        <f t="shared" si="6"/>
        <v>W</v>
      </c>
      <c r="C610" s="28" t="s">
        <v>313</v>
      </c>
      <c r="D610" s="28" t="s">
        <v>1132</v>
      </c>
      <c r="E610" s="28">
        <f t="shared" si="5"/>
        <v>0</v>
      </c>
    </row>
    <row r="611" ht="15.75" customHeight="1">
      <c r="A611" s="28" t="str">
        <f t="shared" si="3"/>
        <v>07</v>
      </c>
      <c r="B611" s="28" t="str">
        <f t="shared" si="6"/>
        <v>W</v>
      </c>
      <c r="C611" s="28" t="s">
        <v>313</v>
      </c>
      <c r="D611" s="28" t="s">
        <v>1133</v>
      </c>
      <c r="E611" s="28">
        <f t="shared" si="5"/>
        <v>0</v>
      </c>
    </row>
    <row r="612" ht="15.75" customHeight="1">
      <c r="A612" s="28" t="str">
        <f t="shared" si="3"/>
        <v>11</v>
      </c>
      <c r="B612" s="28" t="str">
        <f t="shared" si="6"/>
        <v>W</v>
      </c>
      <c r="C612" s="28" t="s">
        <v>313</v>
      </c>
      <c r="D612" s="28" t="s">
        <v>1134</v>
      </c>
      <c r="E612" s="28">
        <f t="shared" si="5"/>
        <v>0</v>
      </c>
    </row>
    <row r="613" ht="15.75" customHeight="1">
      <c r="A613" s="28" t="str">
        <f t="shared" si="3"/>
        <v>02</v>
      </c>
      <c r="B613" s="28" t="str">
        <f t="shared" si="6"/>
        <v>W</v>
      </c>
      <c r="C613" s="28" t="s">
        <v>313</v>
      </c>
      <c r="D613" s="28" t="s">
        <v>1135</v>
      </c>
      <c r="E613" s="28">
        <f t="shared" si="5"/>
        <v>0</v>
      </c>
    </row>
    <row r="614" ht="15.75" customHeight="1">
      <c r="A614" s="28" t="str">
        <f t="shared" si="3"/>
        <v>08</v>
      </c>
      <c r="B614" s="28" t="str">
        <f t="shared" si="6"/>
        <v>W</v>
      </c>
      <c r="C614" s="28" t="s">
        <v>313</v>
      </c>
      <c r="D614" s="28" t="s">
        <v>1136</v>
      </c>
      <c r="E614" s="28">
        <f t="shared" si="5"/>
        <v>0</v>
      </c>
    </row>
    <row r="615" ht="15.75" customHeight="1">
      <c r="A615" s="28" t="str">
        <f t="shared" si="3"/>
        <v>09</v>
      </c>
      <c r="B615" s="28" t="str">
        <f t="shared" si="6"/>
        <v>W</v>
      </c>
      <c r="C615" s="28" t="s">
        <v>313</v>
      </c>
      <c r="D615" s="28" t="s">
        <v>1137</v>
      </c>
      <c r="E615" s="28">
        <f t="shared" si="5"/>
        <v>0</v>
      </c>
    </row>
    <row r="616" ht="15.75" customHeight="1">
      <c r="A616" s="28" t="str">
        <f t="shared" si="3"/>
        <v>10</v>
      </c>
      <c r="B616" s="28" t="str">
        <f t="shared" si="6"/>
        <v>W</v>
      </c>
      <c r="C616" s="28" t="s">
        <v>313</v>
      </c>
      <c r="D616" s="28" t="s">
        <v>1138</v>
      </c>
      <c r="E616" s="28">
        <f t="shared" si="5"/>
        <v>0</v>
      </c>
    </row>
    <row r="617" ht="15.75" customHeight="1">
      <c r="A617" s="28" t="str">
        <f t="shared" si="3"/>
        <v>12</v>
      </c>
      <c r="B617" s="28" t="str">
        <f t="shared" si="6"/>
        <v>W</v>
      </c>
      <c r="C617" s="28" t="s">
        <v>313</v>
      </c>
      <c r="D617" s="28" t="s">
        <v>1139</v>
      </c>
      <c r="E617" s="28">
        <f t="shared" si="5"/>
        <v>0</v>
      </c>
    </row>
    <row r="618" ht="15.75" customHeight="1">
      <c r="A618" s="28" t="str">
        <f t="shared" si="3"/>
        <v>13</v>
      </c>
      <c r="B618" s="28" t="str">
        <f t="shared" si="6"/>
        <v>W</v>
      </c>
      <c r="C618" s="28" t="s">
        <v>313</v>
      </c>
      <c r="D618" s="28" t="s">
        <v>1140</v>
      </c>
      <c r="E618" s="28">
        <f t="shared" si="5"/>
        <v>0</v>
      </c>
    </row>
    <row r="619" ht="15.75" customHeight="1">
      <c r="A619" s="28" t="str">
        <f t="shared" si="3"/>
        <v>01</v>
      </c>
      <c r="B619" s="28" t="str">
        <f t="shared" si="6"/>
        <v>W</v>
      </c>
      <c r="C619" s="28" t="s">
        <v>316</v>
      </c>
      <c r="D619" s="28" t="s">
        <v>1141</v>
      </c>
      <c r="E619" s="28">
        <f t="shared" si="5"/>
        <v>0</v>
      </c>
    </row>
    <row r="620" ht="15.75" customHeight="1">
      <c r="A620" s="28" t="str">
        <f t="shared" si="3"/>
        <v>03</v>
      </c>
      <c r="B620" s="28" t="str">
        <f t="shared" si="6"/>
        <v>W</v>
      </c>
      <c r="C620" s="28" t="s">
        <v>316</v>
      </c>
      <c r="D620" s="28" t="s">
        <v>1142</v>
      </c>
      <c r="E620" s="28">
        <f t="shared" si="5"/>
        <v>0</v>
      </c>
    </row>
    <row r="621" ht="15.75" customHeight="1">
      <c r="A621" s="28" t="str">
        <f t="shared" si="3"/>
        <v>04</v>
      </c>
      <c r="B621" s="28" t="str">
        <f t="shared" si="6"/>
        <v>W</v>
      </c>
      <c r="C621" s="28" t="s">
        <v>316</v>
      </c>
      <c r="D621" s="28" t="s">
        <v>1143</v>
      </c>
      <c r="E621" s="28">
        <f t="shared" si="5"/>
        <v>0</v>
      </c>
    </row>
    <row r="622" ht="15.75" customHeight="1">
      <c r="A622" s="28" t="str">
        <f t="shared" si="3"/>
        <v>05</v>
      </c>
      <c r="B622" s="28" t="str">
        <f t="shared" si="6"/>
        <v>W</v>
      </c>
      <c r="C622" s="28" t="s">
        <v>316</v>
      </c>
      <c r="D622" s="28" t="s">
        <v>1144</v>
      </c>
      <c r="E622" s="28">
        <f t="shared" si="5"/>
        <v>0</v>
      </c>
    </row>
    <row r="623" ht="15.75" customHeight="1">
      <c r="A623" s="28" t="str">
        <f t="shared" si="3"/>
        <v>06</v>
      </c>
      <c r="B623" s="28" t="str">
        <f t="shared" si="6"/>
        <v>W</v>
      </c>
      <c r="C623" s="28" t="s">
        <v>316</v>
      </c>
      <c r="D623" s="28" t="s">
        <v>1145</v>
      </c>
      <c r="E623" s="28">
        <f t="shared" si="5"/>
        <v>0</v>
      </c>
    </row>
    <row r="624" ht="15.75" customHeight="1">
      <c r="A624" s="28" t="str">
        <f t="shared" si="3"/>
        <v>07</v>
      </c>
      <c r="B624" s="28" t="str">
        <f t="shared" si="6"/>
        <v>W</v>
      </c>
      <c r="C624" s="28" t="s">
        <v>316</v>
      </c>
      <c r="D624" s="28" t="s">
        <v>1146</v>
      </c>
      <c r="E624" s="28">
        <f t="shared" si="5"/>
        <v>0</v>
      </c>
    </row>
    <row r="625" ht="15.75" customHeight="1">
      <c r="A625" s="28" t="str">
        <f t="shared" si="3"/>
        <v>11</v>
      </c>
      <c r="B625" s="28" t="str">
        <f t="shared" si="6"/>
        <v>W</v>
      </c>
      <c r="C625" s="28" t="s">
        <v>316</v>
      </c>
      <c r="D625" s="28" t="s">
        <v>1147</v>
      </c>
      <c r="E625" s="28">
        <f t="shared" si="5"/>
        <v>0</v>
      </c>
    </row>
    <row r="626" ht="15.75" customHeight="1">
      <c r="A626" s="28" t="str">
        <f t="shared" si="3"/>
        <v>02</v>
      </c>
      <c r="B626" s="28" t="str">
        <f t="shared" si="6"/>
        <v>W</v>
      </c>
      <c r="C626" s="28" t="s">
        <v>316</v>
      </c>
      <c r="D626" s="28" t="s">
        <v>1148</v>
      </c>
      <c r="E626" s="28">
        <f t="shared" si="5"/>
        <v>0</v>
      </c>
    </row>
    <row r="627" ht="15.75" customHeight="1">
      <c r="A627" s="28" t="str">
        <f t="shared" si="3"/>
        <v>08</v>
      </c>
      <c r="B627" s="28" t="str">
        <f t="shared" si="6"/>
        <v>W</v>
      </c>
      <c r="C627" s="28" t="s">
        <v>316</v>
      </c>
      <c r="D627" s="28" t="s">
        <v>1149</v>
      </c>
      <c r="E627" s="28">
        <f t="shared" si="5"/>
        <v>0</v>
      </c>
    </row>
    <row r="628" ht="15.75" customHeight="1">
      <c r="A628" s="28" t="str">
        <f t="shared" si="3"/>
        <v>09</v>
      </c>
      <c r="B628" s="28" t="str">
        <f t="shared" si="6"/>
        <v>W</v>
      </c>
      <c r="C628" s="28" t="s">
        <v>316</v>
      </c>
      <c r="D628" s="28" t="s">
        <v>1150</v>
      </c>
      <c r="E628" s="28">
        <f t="shared" si="5"/>
        <v>0</v>
      </c>
    </row>
    <row r="629" ht="15.75" customHeight="1">
      <c r="A629" s="28" t="str">
        <f t="shared" si="3"/>
        <v>10</v>
      </c>
      <c r="B629" s="28" t="str">
        <f t="shared" si="6"/>
        <v>W</v>
      </c>
      <c r="C629" s="28" t="s">
        <v>316</v>
      </c>
      <c r="D629" s="28" t="s">
        <v>1151</v>
      </c>
      <c r="E629" s="28">
        <f t="shared" si="5"/>
        <v>0</v>
      </c>
    </row>
    <row r="630" ht="15.75" customHeight="1">
      <c r="A630" s="28" t="str">
        <f t="shared" si="3"/>
        <v>12</v>
      </c>
      <c r="B630" s="28" t="str">
        <f t="shared" si="6"/>
        <v>W</v>
      </c>
      <c r="C630" s="28" t="s">
        <v>316</v>
      </c>
      <c r="D630" s="28" t="s">
        <v>1152</v>
      </c>
      <c r="E630" s="28">
        <f t="shared" si="5"/>
        <v>0</v>
      </c>
    </row>
    <row r="631" ht="15.75" customHeight="1">
      <c r="A631" s="28" t="str">
        <f t="shared" si="3"/>
        <v>13</v>
      </c>
      <c r="B631" s="28" t="str">
        <f t="shared" si="6"/>
        <v>W</v>
      </c>
      <c r="C631" s="28" t="s">
        <v>316</v>
      </c>
      <c r="D631" s="28" t="s">
        <v>1153</v>
      </c>
      <c r="E631" s="28">
        <f t="shared" si="5"/>
        <v>0</v>
      </c>
    </row>
    <row r="632" ht="15.75" customHeight="1">
      <c r="A632" s="28" t="str">
        <f t="shared" si="3"/>
        <v>01</v>
      </c>
      <c r="B632" s="28" t="str">
        <f t="shared" si="6"/>
        <v>W</v>
      </c>
      <c r="C632" s="28" t="s">
        <v>319</v>
      </c>
      <c r="D632" s="28" t="s">
        <v>1154</v>
      </c>
      <c r="E632" s="28">
        <f t="shared" si="5"/>
        <v>0</v>
      </c>
    </row>
    <row r="633" ht="15.75" customHeight="1">
      <c r="A633" s="28" t="str">
        <f t="shared" si="3"/>
        <v>03</v>
      </c>
      <c r="B633" s="28" t="str">
        <f t="shared" si="6"/>
        <v>W</v>
      </c>
      <c r="C633" s="28" t="s">
        <v>319</v>
      </c>
      <c r="D633" s="28" t="s">
        <v>1155</v>
      </c>
      <c r="E633" s="28">
        <f t="shared" si="5"/>
        <v>0</v>
      </c>
    </row>
    <row r="634" ht="15.75" customHeight="1">
      <c r="A634" s="28" t="str">
        <f t="shared" si="3"/>
        <v>04</v>
      </c>
      <c r="B634" s="28" t="str">
        <f t="shared" si="6"/>
        <v>W</v>
      </c>
      <c r="C634" s="28" t="s">
        <v>319</v>
      </c>
      <c r="D634" s="28" t="s">
        <v>1156</v>
      </c>
      <c r="E634" s="28">
        <f t="shared" si="5"/>
        <v>0</v>
      </c>
    </row>
    <row r="635" ht="15.75" customHeight="1">
      <c r="A635" s="28" t="str">
        <f t="shared" si="3"/>
        <v>05</v>
      </c>
      <c r="B635" s="28" t="str">
        <f t="shared" si="6"/>
        <v>W</v>
      </c>
      <c r="C635" s="28" t="s">
        <v>319</v>
      </c>
      <c r="D635" s="28" t="s">
        <v>1157</v>
      </c>
      <c r="E635" s="28">
        <f t="shared" si="5"/>
        <v>0</v>
      </c>
    </row>
    <row r="636" ht="15.75" customHeight="1">
      <c r="A636" s="28" t="str">
        <f t="shared" si="3"/>
        <v>06</v>
      </c>
      <c r="B636" s="28" t="str">
        <f t="shared" si="6"/>
        <v>W</v>
      </c>
      <c r="C636" s="28" t="s">
        <v>319</v>
      </c>
      <c r="D636" s="28" t="s">
        <v>1158</v>
      </c>
      <c r="E636" s="28">
        <f t="shared" si="5"/>
        <v>0</v>
      </c>
    </row>
    <row r="637" ht="15.75" customHeight="1">
      <c r="A637" s="28" t="str">
        <f t="shared" si="3"/>
        <v>07</v>
      </c>
      <c r="B637" s="28" t="str">
        <f t="shared" si="6"/>
        <v>W</v>
      </c>
      <c r="C637" s="28" t="s">
        <v>319</v>
      </c>
      <c r="D637" s="28" t="s">
        <v>1159</v>
      </c>
      <c r="E637" s="28">
        <f t="shared" si="5"/>
        <v>0</v>
      </c>
    </row>
    <row r="638" ht="15.75" customHeight="1">
      <c r="A638" s="28" t="str">
        <f t="shared" si="3"/>
        <v>11</v>
      </c>
      <c r="B638" s="28" t="str">
        <f t="shared" si="6"/>
        <v>W</v>
      </c>
      <c r="C638" s="28" t="s">
        <v>319</v>
      </c>
      <c r="D638" s="28" t="s">
        <v>1160</v>
      </c>
      <c r="E638" s="28">
        <f t="shared" si="5"/>
        <v>0</v>
      </c>
    </row>
    <row r="639" ht="15.75" customHeight="1">
      <c r="A639" s="28" t="str">
        <f t="shared" si="3"/>
        <v>02</v>
      </c>
      <c r="B639" s="28" t="str">
        <f t="shared" si="6"/>
        <v>W</v>
      </c>
      <c r="C639" s="28" t="s">
        <v>319</v>
      </c>
      <c r="D639" s="28" t="s">
        <v>1161</v>
      </c>
      <c r="E639" s="28">
        <f t="shared" si="5"/>
        <v>0</v>
      </c>
    </row>
    <row r="640" ht="15.75" customHeight="1">
      <c r="A640" s="28" t="str">
        <f t="shared" si="3"/>
        <v>08</v>
      </c>
      <c r="B640" s="28" t="str">
        <f t="shared" si="6"/>
        <v>W</v>
      </c>
      <c r="C640" s="28" t="s">
        <v>319</v>
      </c>
      <c r="D640" s="28" t="s">
        <v>1162</v>
      </c>
      <c r="E640" s="28">
        <f t="shared" si="5"/>
        <v>0</v>
      </c>
    </row>
    <row r="641" ht="15.75" customHeight="1">
      <c r="A641" s="28" t="str">
        <f t="shared" si="3"/>
        <v>09</v>
      </c>
      <c r="B641" s="28" t="str">
        <f t="shared" si="6"/>
        <v>W</v>
      </c>
      <c r="C641" s="28" t="s">
        <v>319</v>
      </c>
      <c r="D641" s="28" t="s">
        <v>1163</v>
      </c>
      <c r="E641" s="28">
        <f t="shared" si="5"/>
        <v>0</v>
      </c>
    </row>
    <row r="642" ht="15.75" customHeight="1">
      <c r="A642" s="28" t="str">
        <f t="shared" si="3"/>
        <v>10</v>
      </c>
      <c r="B642" s="28" t="str">
        <f t="shared" si="6"/>
        <v>W</v>
      </c>
      <c r="C642" s="28" t="s">
        <v>319</v>
      </c>
      <c r="D642" s="28" t="s">
        <v>1164</v>
      </c>
      <c r="E642" s="28">
        <f t="shared" si="5"/>
        <v>0</v>
      </c>
    </row>
    <row r="643" ht="15.75" customHeight="1">
      <c r="A643" s="28" t="str">
        <f t="shared" si="3"/>
        <v>12</v>
      </c>
      <c r="B643" s="28" t="str">
        <f t="shared" si="6"/>
        <v>W</v>
      </c>
      <c r="C643" s="28" t="s">
        <v>319</v>
      </c>
      <c r="D643" s="28" t="s">
        <v>1165</v>
      </c>
      <c r="E643" s="28">
        <f t="shared" si="5"/>
        <v>0</v>
      </c>
    </row>
    <row r="644" ht="15.75" customHeight="1">
      <c r="A644" s="28" t="str">
        <f t="shared" si="3"/>
        <v>13</v>
      </c>
      <c r="B644" s="28" t="str">
        <f t="shared" si="6"/>
        <v>W</v>
      </c>
      <c r="C644" s="28" t="s">
        <v>319</v>
      </c>
      <c r="D644" s="28" t="s">
        <v>1166</v>
      </c>
      <c r="E644" s="28">
        <f t="shared" si="5"/>
        <v>0</v>
      </c>
    </row>
    <row r="645" ht="15.75" customHeight="1">
      <c r="A645" s="28" t="str">
        <f t="shared" si="3"/>
        <v>01</v>
      </c>
      <c r="B645" s="28" t="str">
        <f t="shared" si="6"/>
        <v>W</v>
      </c>
      <c r="C645" s="28" t="s">
        <v>322</v>
      </c>
      <c r="D645" s="28" t="s">
        <v>1167</v>
      </c>
      <c r="E645" s="28">
        <f t="shared" si="5"/>
        <v>0</v>
      </c>
    </row>
    <row r="646" ht="15.75" customHeight="1">
      <c r="A646" s="28" t="str">
        <f t="shared" si="3"/>
        <v>03</v>
      </c>
      <c r="B646" s="28" t="str">
        <f t="shared" si="6"/>
        <v>W</v>
      </c>
      <c r="C646" s="28" t="s">
        <v>322</v>
      </c>
      <c r="D646" s="28" t="s">
        <v>1168</v>
      </c>
      <c r="E646" s="28">
        <f t="shared" si="5"/>
        <v>0</v>
      </c>
    </row>
    <row r="647" ht="15.75" customHeight="1">
      <c r="A647" s="28" t="str">
        <f t="shared" si="3"/>
        <v>04</v>
      </c>
      <c r="B647" s="28" t="str">
        <f t="shared" si="6"/>
        <v>W</v>
      </c>
      <c r="C647" s="28" t="s">
        <v>322</v>
      </c>
      <c r="D647" s="28" t="s">
        <v>1169</v>
      </c>
      <c r="E647" s="28">
        <f t="shared" si="5"/>
        <v>0</v>
      </c>
    </row>
    <row r="648" ht="15.75" customHeight="1">
      <c r="A648" s="28" t="str">
        <f t="shared" si="3"/>
        <v>05</v>
      </c>
      <c r="B648" s="28" t="str">
        <f t="shared" si="6"/>
        <v>W</v>
      </c>
      <c r="C648" s="28" t="s">
        <v>322</v>
      </c>
      <c r="D648" s="28" t="s">
        <v>1170</v>
      </c>
      <c r="E648" s="28">
        <f t="shared" si="5"/>
        <v>0</v>
      </c>
    </row>
    <row r="649" ht="15.75" customHeight="1">
      <c r="A649" s="28" t="str">
        <f t="shared" si="3"/>
        <v>06</v>
      </c>
      <c r="B649" s="28" t="str">
        <f t="shared" si="6"/>
        <v>W</v>
      </c>
      <c r="C649" s="28" t="s">
        <v>322</v>
      </c>
      <c r="D649" s="28" t="s">
        <v>1171</v>
      </c>
      <c r="E649" s="28">
        <f t="shared" si="5"/>
        <v>0</v>
      </c>
    </row>
    <row r="650" ht="15.75" customHeight="1">
      <c r="A650" s="28" t="str">
        <f t="shared" si="3"/>
        <v>07</v>
      </c>
      <c r="B650" s="28" t="str">
        <f t="shared" si="6"/>
        <v>W</v>
      </c>
      <c r="C650" s="28" t="s">
        <v>322</v>
      </c>
      <c r="D650" s="28" t="s">
        <v>1172</v>
      </c>
      <c r="E650" s="28">
        <f t="shared" si="5"/>
        <v>0</v>
      </c>
    </row>
    <row r="651" ht="15.75" customHeight="1">
      <c r="A651" s="28" t="str">
        <f t="shared" si="3"/>
        <v>11</v>
      </c>
      <c r="B651" s="28" t="str">
        <f t="shared" si="6"/>
        <v>W</v>
      </c>
      <c r="C651" s="28" t="s">
        <v>322</v>
      </c>
      <c r="D651" s="28" t="s">
        <v>1173</v>
      </c>
      <c r="E651" s="28">
        <f t="shared" si="5"/>
        <v>0</v>
      </c>
    </row>
    <row r="652" ht="15.75" customHeight="1">
      <c r="A652" s="28" t="str">
        <f t="shared" si="3"/>
        <v>02</v>
      </c>
      <c r="B652" s="28" t="str">
        <f t="shared" si="6"/>
        <v>W</v>
      </c>
      <c r="C652" s="28" t="s">
        <v>322</v>
      </c>
      <c r="D652" s="28" t="s">
        <v>1174</v>
      </c>
      <c r="E652" s="28">
        <f t="shared" si="5"/>
        <v>0</v>
      </c>
    </row>
    <row r="653" ht="15.75" customHeight="1">
      <c r="A653" s="28" t="str">
        <f t="shared" si="3"/>
        <v>08</v>
      </c>
      <c r="B653" s="28" t="str">
        <f t="shared" si="6"/>
        <v>W</v>
      </c>
      <c r="C653" s="28" t="s">
        <v>322</v>
      </c>
      <c r="D653" s="28" t="s">
        <v>1175</v>
      </c>
      <c r="E653" s="28">
        <f t="shared" si="5"/>
        <v>0</v>
      </c>
    </row>
    <row r="654" ht="15.75" customHeight="1">
      <c r="A654" s="28" t="str">
        <f t="shared" si="3"/>
        <v>09</v>
      </c>
      <c r="B654" s="28" t="str">
        <f t="shared" si="6"/>
        <v>W</v>
      </c>
      <c r="C654" s="28" t="s">
        <v>322</v>
      </c>
      <c r="D654" s="28" t="s">
        <v>1176</v>
      </c>
      <c r="E654" s="28">
        <f t="shared" si="5"/>
        <v>0</v>
      </c>
    </row>
    <row r="655" ht="15.75" customHeight="1">
      <c r="A655" s="28" t="str">
        <f t="shared" si="3"/>
        <v>10</v>
      </c>
      <c r="B655" s="28" t="str">
        <f t="shared" si="6"/>
        <v>W</v>
      </c>
      <c r="C655" s="28" t="s">
        <v>322</v>
      </c>
      <c r="D655" s="28" t="s">
        <v>1177</v>
      </c>
      <c r="E655" s="28">
        <f t="shared" si="5"/>
        <v>0</v>
      </c>
    </row>
    <row r="656" ht="15.75" customHeight="1">
      <c r="A656" s="28" t="str">
        <f t="shared" si="3"/>
        <v>12</v>
      </c>
      <c r="B656" s="28" t="str">
        <f t="shared" si="6"/>
        <v>W</v>
      </c>
      <c r="C656" s="28" t="s">
        <v>322</v>
      </c>
      <c r="D656" s="28" t="s">
        <v>1178</v>
      </c>
      <c r="E656" s="28">
        <f t="shared" si="5"/>
        <v>0</v>
      </c>
    </row>
    <row r="657" ht="15.75" customHeight="1">
      <c r="A657" s="28" t="str">
        <f t="shared" si="3"/>
        <v>13</v>
      </c>
      <c r="B657" s="28" t="str">
        <f t="shared" si="6"/>
        <v>W</v>
      </c>
      <c r="C657" s="28" t="s">
        <v>322</v>
      </c>
      <c r="D657" s="28" t="s">
        <v>1179</v>
      </c>
      <c r="E657" s="28">
        <f t="shared" si="5"/>
        <v>0</v>
      </c>
    </row>
    <row r="658" ht="15.75" customHeight="1">
      <c r="A658" s="28" t="str">
        <f t="shared" si="3"/>
        <v>01</v>
      </c>
      <c r="B658" s="28" t="str">
        <f t="shared" si="6"/>
        <v>W</v>
      </c>
      <c r="C658" s="28" t="s">
        <v>329</v>
      </c>
      <c r="D658" s="28" t="s">
        <v>1180</v>
      </c>
      <c r="E658" s="28">
        <f t="shared" si="5"/>
        <v>0</v>
      </c>
    </row>
    <row r="659" ht="15.75" customHeight="1">
      <c r="A659" s="28" t="str">
        <f t="shared" si="3"/>
        <v>03</v>
      </c>
      <c r="B659" s="28" t="str">
        <f t="shared" si="6"/>
        <v>W</v>
      </c>
      <c r="C659" s="28" t="s">
        <v>329</v>
      </c>
      <c r="D659" s="28" t="s">
        <v>1181</v>
      </c>
      <c r="E659" s="28">
        <f t="shared" si="5"/>
        <v>0</v>
      </c>
    </row>
    <row r="660" ht="15.75" customHeight="1">
      <c r="A660" s="28" t="str">
        <f t="shared" si="3"/>
        <v>04</v>
      </c>
      <c r="B660" s="28" t="str">
        <f t="shared" si="6"/>
        <v>W</v>
      </c>
      <c r="C660" s="28" t="s">
        <v>329</v>
      </c>
      <c r="D660" s="28" t="s">
        <v>1182</v>
      </c>
      <c r="E660" s="28">
        <f t="shared" si="5"/>
        <v>0</v>
      </c>
    </row>
    <row r="661" ht="15.75" customHeight="1">
      <c r="A661" s="28" t="str">
        <f t="shared" si="3"/>
        <v>05</v>
      </c>
      <c r="B661" s="28" t="str">
        <f t="shared" si="6"/>
        <v>W</v>
      </c>
      <c r="C661" s="28" t="s">
        <v>329</v>
      </c>
      <c r="D661" s="28" t="s">
        <v>1183</v>
      </c>
      <c r="E661" s="28">
        <f t="shared" si="5"/>
        <v>0</v>
      </c>
    </row>
    <row r="662" ht="15.75" customHeight="1">
      <c r="A662" s="28" t="str">
        <f t="shared" si="3"/>
        <v>06</v>
      </c>
      <c r="B662" s="28" t="str">
        <f t="shared" si="6"/>
        <v>W</v>
      </c>
      <c r="C662" s="28" t="s">
        <v>329</v>
      </c>
      <c r="D662" s="28" t="s">
        <v>1184</v>
      </c>
      <c r="E662" s="28">
        <f t="shared" si="5"/>
        <v>0</v>
      </c>
    </row>
    <row r="663" ht="15.75" customHeight="1">
      <c r="A663" s="28" t="str">
        <f t="shared" si="3"/>
        <v>07</v>
      </c>
      <c r="B663" s="28" t="str">
        <f t="shared" si="6"/>
        <v>W</v>
      </c>
      <c r="C663" s="28" t="s">
        <v>329</v>
      </c>
      <c r="D663" s="28" t="s">
        <v>1185</v>
      </c>
      <c r="E663" s="28">
        <f t="shared" si="5"/>
        <v>0</v>
      </c>
    </row>
    <row r="664" ht="15.75" customHeight="1">
      <c r="A664" s="28" t="str">
        <f t="shared" si="3"/>
        <v>11</v>
      </c>
      <c r="B664" s="28" t="str">
        <f t="shared" si="6"/>
        <v>W</v>
      </c>
      <c r="C664" s="28" t="s">
        <v>329</v>
      </c>
      <c r="D664" s="28" t="s">
        <v>1186</v>
      </c>
      <c r="E664" s="28">
        <f t="shared" si="5"/>
        <v>0</v>
      </c>
    </row>
    <row r="665" ht="15.75" customHeight="1">
      <c r="A665" s="28" t="str">
        <f t="shared" si="3"/>
        <v>02</v>
      </c>
      <c r="B665" s="28" t="str">
        <f t="shared" si="6"/>
        <v>W</v>
      </c>
      <c r="C665" s="28" t="s">
        <v>329</v>
      </c>
      <c r="D665" s="28" t="s">
        <v>1187</v>
      </c>
      <c r="E665" s="28">
        <f t="shared" si="5"/>
        <v>0</v>
      </c>
    </row>
    <row r="666" ht="15.75" customHeight="1">
      <c r="A666" s="28" t="str">
        <f t="shared" si="3"/>
        <v>08</v>
      </c>
      <c r="B666" s="28" t="str">
        <f t="shared" si="6"/>
        <v>W</v>
      </c>
      <c r="C666" s="28" t="s">
        <v>329</v>
      </c>
      <c r="D666" s="28" t="s">
        <v>1188</v>
      </c>
      <c r="E666" s="28">
        <f t="shared" si="5"/>
        <v>0</v>
      </c>
    </row>
    <row r="667" ht="15.75" customHeight="1">
      <c r="A667" s="28" t="str">
        <f t="shared" si="3"/>
        <v>09</v>
      </c>
      <c r="B667" s="28" t="str">
        <f t="shared" si="6"/>
        <v>W</v>
      </c>
      <c r="C667" s="28" t="s">
        <v>329</v>
      </c>
      <c r="D667" s="28" t="s">
        <v>1189</v>
      </c>
      <c r="E667" s="28">
        <f t="shared" si="5"/>
        <v>0</v>
      </c>
    </row>
    <row r="668" ht="15.75" customHeight="1">
      <c r="A668" s="28" t="str">
        <f t="shared" si="3"/>
        <v>10</v>
      </c>
      <c r="B668" s="28" t="str">
        <f t="shared" si="6"/>
        <v>W</v>
      </c>
      <c r="C668" s="28" t="s">
        <v>329</v>
      </c>
      <c r="D668" s="28" t="s">
        <v>1190</v>
      </c>
      <c r="E668" s="28">
        <f t="shared" si="5"/>
        <v>0</v>
      </c>
    </row>
    <row r="669" ht="15.75" customHeight="1">
      <c r="A669" s="28" t="str">
        <f t="shared" si="3"/>
        <v>12</v>
      </c>
      <c r="B669" s="28" t="str">
        <f t="shared" si="6"/>
        <v>W</v>
      </c>
      <c r="C669" s="28" t="s">
        <v>329</v>
      </c>
      <c r="D669" s="28" t="s">
        <v>1191</v>
      </c>
      <c r="E669" s="28">
        <f t="shared" si="5"/>
        <v>0</v>
      </c>
    </row>
    <row r="670" ht="15.75" customHeight="1">
      <c r="A670" s="28" t="str">
        <f t="shared" si="3"/>
        <v>13</v>
      </c>
      <c r="B670" s="28" t="str">
        <f t="shared" si="6"/>
        <v>W</v>
      </c>
      <c r="C670" s="28" t="s">
        <v>329</v>
      </c>
      <c r="D670" s="28" t="s">
        <v>1192</v>
      </c>
      <c r="E670" s="28">
        <f t="shared" si="5"/>
        <v>0</v>
      </c>
    </row>
    <row r="671" ht="15.75" customHeight="1">
      <c r="A671" s="28" t="str">
        <f t="shared" si="3"/>
        <v>01</v>
      </c>
      <c r="B671" s="28" t="str">
        <f t="shared" si="6"/>
        <v>W</v>
      </c>
      <c r="C671" s="28" t="s">
        <v>332</v>
      </c>
      <c r="D671" s="28" t="s">
        <v>1193</v>
      </c>
      <c r="E671" s="28">
        <f t="shared" si="5"/>
        <v>0</v>
      </c>
    </row>
    <row r="672" ht="15.75" customHeight="1">
      <c r="A672" s="28" t="str">
        <f t="shared" si="3"/>
        <v>03</v>
      </c>
      <c r="B672" s="28" t="str">
        <f t="shared" si="6"/>
        <v>W</v>
      </c>
      <c r="C672" s="28" t="s">
        <v>332</v>
      </c>
      <c r="D672" s="28" t="s">
        <v>1194</v>
      </c>
      <c r="E672" s="28">
        <f t="shared" si="5"/>
        <v>0</v>
      </c>
    </row>
    <row r="673" ht="15.75" customHeight="1">
      <c r="A673" s="28" t="str">
        <f t="shared" si="3"/>
        <v>04</v>
      </c>
      <c r="B673" s="28" t="str">
        <f t="shared" si="6"/>
        <v>W</v>
      </c>
      <c r="C673" s="28" t="s">
        <v>332</v>
      </c>
      <c r="D673" s="28" t="s">
        <v>1195</v>
      </c>
      <c r="E673" s="28">
        <f t="shared" si="5"/>
        <v>0</v>
      </c>
    </row>
    <row r="674" ht="15.75" customHeight="1">
      <c r="A674" s="28" t="str">
        <f t="shared" si="3"/>
        <v>05</v>
      </c>
      <c r="B674" s="28" t="str">
        <f t="shared" si="6"/>
        <v>W</v>
      </c>
      <c r="C674" s="28" t="s">
        <v>332</v>
      </c>
      <c r="D674" s="28" t="s">
        <v>1196</v>
      </c>
      <c r="E674" s="28">
        <f t="shared" si="5"/>
        <v>0</v>
      </c>
    </row>
    <row r="675" ht="15.75" customHeight="1">
      <c r="A675" s="28" t="str">
        <f t="shared" si="3"/>
        <v>06</v>
      </c>
      <c r="B675" s="28" t="str">
        <f t="shared" si="6"/>
        <v>W</v>
      </c>
      <c r="C675" s="28" t="s">
        <v>332</v>
      </c>
      <c r="D675" s="28" t="s">
        <v>1197</v>
      </c>
      <c r="E675" s="28">
        <f t="shared" si="5"/>
        <v>0</v>
      </c>
    </row>
    <row r="676" ht="15.75" customHeight="1">
      <c r="A676" s="28" t="str">
        <f t="shared" si="3"/>
        <v>07</v>
      </c>
      <c r="B676" s="28" t="str">
        <f t="shared" si="6"/>
        <v>W</v>
      </c>
      <c r="C676" s="28" t="s">
        <v>332</v>
      </c>
      <c r="D676" s="28" t="s">
        <v>1198</v>
      </c>
      <c r="E676" s="28">
        <f t="shared" si="5"/>
        <v>0</v>
      </c>
    </row>
    <row r="677" ht="15.75" customHeight="1">
      <c r="A677" s="28" t="str">
        <f t="shared" si="3"/>
        <v>11</v>
      </c>
      <c r="B677" s="28" t="str">
        <f t="shared" si="6"/>
        <v>W</v>
      </c>
      <c r="C677" s="28" t="s">
        <v>332</v>
      </c>
      <c r="D677" s="28" t="s">
        <v>1199</v>
      </c>
      <c r="E677" s="28">
        <f t="shared" si="5"/>
        <v>0</v>
      </c>
    </row>
    <row r="678" ht="15.75" customHeight="1">
      <c r="A678" s="28" t="str">
        <f t="shared" si="3"/>
        <v>01</v>
      </c>
      <c r="B678" s="28" t="str">
        <f t="shared" si="6"/>
        <v>W</v>
      </c>
      <c r="C678" s="28" t="s">
        <v>335</v>
      </c>
      <c r="D678" s="28" t="s">
        <v>1200</v>
      </c>
      <c r="E678" s="28">
        <f t="shared" si="5"/>
        <v>0</v>
      </c>
    </row>
    <row r="679" ht="15.75" customHeight="1">
      <c r="A679" s="28" t="str">
        <f t="shared" si="3"/>
        <v>02</v>
      </c>
      <c r="B679" s="28" t="str">
        <f t="shared" si="6"/>
        <v>W</v>
      </c>
      <c r="C679" s="28" t="s">
        <v>332</v>
      </c>
      <c r="D679" s="28" t="s">
        <v>1201</v>
      </c>
      <c r="E679" s="28">
        <f t="shared" si="5"/>
        <v>0</v>
      </c>
    </row>
    <row r="680" ht="15.75" customHeight="1">
      <c r="A680" s="28" t="str">
        <f t="shared" si="3"/>
        <v>08</v>
      </c>
      <c r="B680" s="28" t="str">
        <f t="shared" si="6"/>
        <v>W</v>
      </c>
      <c r="C680" s="28" t="s">
        <v>332</v>
      </c>
      <c r="D680" s="28" t="s">
        <v>1202</v>
      </c>
      <c r="E680" s="28">
        <f t="shared" si="5"/>
        <v>0</v>
      </c>
    </row>
    <row r="681" ht="15.75" customHeight="1">
      <c r="A681" s="28" t="str">
        <f t="shared" si="3"/>
        <v>09</v>
      </c>
      <c r="B681" s="28" t="str">
        <f t="shared" si="6"/>
        <v>W</v>
      </c>
      <c r="C681" s="28" t="s">
        <v>332</v>
      </c>
      <c r="D681" s="28" t="s">
        <v>1203</v>
      </c>
      <c r="E681" s="28">
        <f t="shared" si="5"/>
        <v>0</v>
      </c>
    </row>
    <row r="682" ht="15.75" customHeight="1">
      <c r="A682" s="28" t="str">
        <f t="shared" si="3"/>
        <v>10</v>
      </c>
      <c r="B682" s="28" t="str">
        <f t="shared" si="6"/>
        <v>W</v>
      </c>
      <c r="C682" s="28" t="s">
        <v>332</v>
      </c>
      <c r="D682" s="28" t="s">
        <v>1204</v>
      </c>
      <c r="E682" s="28">
        <f t="shared" si="5"/>
        <v>0</v>
      </c>
    </row>
    <row r="683" ht="15.75" customHeight="1">
      <c r="A683" s="28" t="str">
        <f t="shared" si="3"/>
        <v>12</v>
      </c>
      <c r="B683" s="28" t="str">
        <f t="shared" si="6"/>
        <v>W</v>
      </c>
      <c r="C683" s="28" t="s">
        <v>332</v>
      </c>
      <c r="D683" s="28" t="s">
        <v>1205</v>
      </c>
      <c r="E683" s="28">
        <f t="shared" si="5"/>
        <v>0</v>
      </c>
    </row>
    <row r="684" ht="15.75" customHeight="1">
      <c r="A684" s="28" t="str">
        <f t="shared" si="3"/>
        <v>13</v>
      </c>
      <c r="B684" s="28" t="str">
        <f t="shared" si="6"/>
        <v>W</v>
      </c>
      <c r="C684" s="28" t="s">
        <v>332</v>
      </c>
      <c r="D684" s="28" t="s">
        <v>1206</v>
      </c>
      <c r="E684" s="28">
        <f t="shared" si="5"/>
        <v>0</v>
      </c>
    </row>
    <row r="685" ht="15.75" customHeight="1">
      <c r="A685" s="28" t="str">
        <f t="shared" si="3"/>
        <v>03</v>
      </c>
      <c r="B685" s="28" t="str">
        <f t="shared" si="6"/>
        <v>W</v>
      </c>
      <c r="C685" s="28" t="s">
        <v>335</v>
      </c>
      <c r="D685" s="28" t="s">
        <v>1207</v>
      </c>
      <c r="E685" s="28">
        <f t="shared" si="5"/>
        <v>0</v>
      </c>
    </row>
    <row r="686" ht="15.75" customHeight="1">
      <c r="A686" s="28" t="str">
        <f t="shared" si="3"/>
        <v>04</v>
      </c>
      <c r="B686" s="28" t="str">
        <f t="shared" si="6"/>
        <v>W</v>
      </c>
      <c r="C686" s="28" t="s">
        <v>335</v>
      </c>
      <c r="D686" s="28" t="s">
        <v>1208</v>
      </c>
      <c r="E686" s="28">
        <f t="shared" si="5"/>
        <v>0</v>
      </c>
    </row>
    <row r="687" ht="15.75" customHeight="1">
      <c r="A687" s="28" t="str">
        <f t="shared" si="3"/>
        <v>05</v>
      </c>
      <c r="B687" s="28" t="str">
        <f t="shared" si="6"/>
        <v>W</v>
      </c>
      <c r="C687" s="28" t="s">
        <v>335</v>
      </c>
      <c r="D687" s="28" t="s">
        <v>1209</v>
      </c>
      <c r="E687" s="28">
        <f t="shared" si="5"/>
        <v>0</v>
      </c>
    </row>
    <row r="688" ht="15.75" customHeight="1">
      <c r="A688" s="28" t="str">
        <f t="shared" si="3"/>
        <v>06</v>
      </c>
      <c r="B688" s="28" t="str">
        <f t="shared" si="6"/>
        <v>W</v>
      </c>
      <c r="C688" s="28" t="s">
        <v>335</v>
      </c>
      <c r="D688" s="28" t="s">
        <v>1210</v>
      </c>
      <c r="E688" s="28">
        <f t="shared" si="5"/>
        <v>0</v>
      </c>
    </row>
    <row r="689" ht="15.75" customHeight="1">
      <c r="A689" s="28" t="str">
        <f t="shared" si="3"/>
        <v>07</v>
      </c>
      <c r="B689" s="28" t="str">
        <f t="shared" si="6"/>
        <v>W</v>
      </c>
      <c r="C689" s="28" t="s">
        <v>335</v>
      </c>
      <c r="D689" s="28" t="s">
        <v>1211</v>
      </c>
      <c r="E689" s="28">
        <f t="shared" si="5"/>
        <v>0</v>
      </c>
    </row>
    <row r="690" ht="15.75" customHeight="1">
      <c r="A690" s="28" t="str">
        <f t="shared" si="3"/>
        <v>11</v>
      </c>
      <c r="B690" s="28" t="str">
        <f t="shared" si="6"/>
        <v>W</v>
      </c>
      <c r="C690" s="28" t="s">
        <v>335</v>
      </c>
      <c r="D690" s="28" t="s">
        <v>1212</v>
      </c>
      <c r="E690" s="28">
        <f t="shared" si="5"/>
        <v>0</v>
      </c>
    </row>
    <row r="691" ht="15.75" customHeight="1">
      <c r="A691" s="28" t="str">
        <f t="shared" si="3"/>
        <v>02</v>
      </c>
      <c r="B691" s="28" t="str">
        <f t="shared" si="6"/>
        <v>W</v>
      </c>
      <c r="C691" s="28" t="s">
        <v>335</v>
      </c>
      <c r="D691" s="28" t="s">
        <v>1213</v>
      </c>
      <c r="E691" s="28">
        <f t="shared" si="5"/>
        <v>0</v>
      </c>
    </row>
    <row r="692" ht="15.75" customHeight="1">
      <c r="A692" s="28" t="str">
        <f t="shared" si="3"/>
        <v>08</v>
      </c>
      <c r="B692" s="28" t="str">
        <f t="shared" si="6"/>
        <v>W</v>
      </c>
      <c r="C692" s="28" t="s">
        <v>335</v>
      </c>
      <c r="D692" s="28" t="s">
        <v>1214</v>
      </c>
      <c r="E692" s="28">
        <f t="shared" si="5"/>
        <v>0</v>
      </c>
    </row>
    <row r="693" ht="15.75" customHeight="1">
      <c r="A693" s="28" t="str">
        <f t="shared" si="3"/>
        <v>09</v>
      </c>
      <c r="B693" s="28" t="str">
        <f t="shared" si="6"/>
        <v>W</v>
      </c>
      <c r="C693" s="28" t="s">
        <v>335</v>
      </c>
      <c r="D693" s="28" t="s">
        <v>1215</v>
      </c>
      <c r="E693" s="28">
        <f t="shared" si="5"/>
        <v>0</v>
      </c>
    </row>
    <row r="694" ht="15.75" customHeight="1">
      <c r="A694" s="28" t="str">
        <f t="shared" si="3"/>
        <v>10</v>
      </c>
      <c r="B694" s="28" t="str">
        <f t="shared" si="6"/>
        <v>W</v>
      </c>
      <c r="C694" s="28" t="s">
        <v>335</v>
      </c>
      <c r="D694" s="28" t="s">
        <v>1216</v>
      </c>
      <c r="E694" s="28">
        <f t="shared" si="5"/>
        <v>0</v>
      </c>
    </row>
    <row r="695" ht="15.75" customHeight="1">
      <c r="A695" s="28" t="str">
        <f t="shared" si="3"/>
        <v>12</v>
      </c>
      <c r="B695" s="28" t="str">
        <f t="shared" si="6"/>
        <v>W</v>
      </c>
      <c r="C695" s="28" t="s">
        <v>335</v>
      </c>
      <c r="D695" s="28" t="s">
        <v>1217</v>
      </c>
      <c r="E695" s="28">
        <f t="shared" si="5"/>
        <v>0</v>
      </c>
    </row>
    <row r="696" ht="15.75" customHeight="1">
      <c r="A696" s="28" t="str">
        <f t="shared" si="3"/>
        <v>13</v>
      </c>
      <c r="B696" s="28" t="str">
        <f t="shared" si="6"/>
        <v>W</v>
      </c>
      <c r="C696" s="28" t="s">
        <v>335</v>
      </c>
      <c r="D696" s="28" t="s">
        <v>1218</v>
      </c>
      <c r="E696" s="28">
        <f t="shared" si="5"/>
        <v>0</v>
      </c>
    </row>
    <row r="697" ht="15.75" customHeight="1">
      <c r="A697" s="28" t="str">
        <f t="shared" si="3"/>
        <v>01</v>
      </c>
      <c r="B697" s="28" t="str">
        <f t="shared" si="6"/>
        <v>W</v>
      </c>
      <c r="C697" s="28" t="s">
        <v>338</v>
      </c>
      <c r="D697" s="28" t="s">
        <v>1219</v>
      </c>
      <c r="E697" s="28">
        <f t="shared" si="5"/>
        <v>0</v>
      </c>
    </row>
    <row r="698" ht="15.75" customHeight="1">
      <c r="A698" s="28" t="str">
        <f t="shared" si="3"/>
        <v>03</v>
      </c>
      <c r="B698" s="28" t="str">
        <f t="shared" si="6"/>
        <v>W</v>
      </c>
      <c r="C698" s="28" t="s">
        <v>338</v>
      </c>
      <c r="D698" s="28" t="s">
        <v>1220</v>
      </c>
      <c r="E698" s="28">
        <f t="shared" si="5"/>
        <v>0</v>
      </c>
    </row>
    <row r="699" ht="15.75" customHeight="1">
      <c r="A699" s="28" t="str">
        <f t="shared" si="3"/>
        <v>04</v>
      </c>
      <c r="B699" s="28" t="str">
        <f t="shared" si="6"/>
        <v>W</v>
      </c>
      <c r="C699" s="28" t="s">
        <v>338</v>
      </c>
      <c r="D699" s="28" t="s">
        <v>1221</v>
      </c>
      <c r="E699" s="28">
        <f t="shared" si="5"/>
        <v>0</v>
      </c>
    </row>
    <row r="700" ht="15.75" customHeight="1">
      <c r="A700" s="28" t="str">
        <f t="shared" si="3"/>
        <v>05</v>
      </c>
      <c r="B700" s="28" t="str">
        <f t="shared" si="6"/>
        <v>W</v>
      </c>
      <c r="C700" s="28" t="s">
        <v>338</v>
      </c>
      <c r="D700" s="28" t="s">
        <v>1222</v>
      </c>
      <c r="E700" s="28">
        <f t="shared" si="5"/>
        <v>0</v>
      </c>
    </row>
    <row r="701" ht="15.75" customHeight="1">
      <c r="A701" s="28" t="str">
        <f t="shared" si="3"/>
        <v>06</v>
      </c>
      <c r="B701" s="28" t="str">
        <f t="shared" si="6"/>
        <v>W</v>
      </c>
      <c r="C701" s="28" t="s">
        <v>338</v>
      </c>
      <c r="D701" s="28" t="s">
        <v>1223</v>
      </c>
      <c r="E701" s="28">
        <f t="shared" si="5"/>
        <v>0</v>
      </c>
    </row>
    <row r="702" ht="15.75" customHeight="1">
      <c r="A702" s="28" t="str">
        <f t="shared" si="3"/>
        <v>07</v>
      </c>
      <c r="B702" s="28" t="str">
        <f t="shared" si="6"/>
        <v>W</v>
      </c>
      <c r="C702" s="28" t="s">
        <v>338</v>
      </c>
      <c r="D702" s="28" t="s">
        <v>1224</v>
      </c>
      <c r="E702" s="28">
        <f t="shared" si="5"/>
        <v>0</v>
      </c>
    </row>
    <row r="703" ht="15.75" customHeight="1">
      <c r="A703" s="28" t="str">
        <f t="shared" si="3"/>
        <v>11</v>
      </c>
      <c r="B703" s="28" t="str">
        <f t="shared" si="6"/>
        <v>W</v>
      </c>
      <c r="C703" s="28" t="s">
        <v>338</v>
      </c>
      <c r="D703" s="28" t="s">
        <v>1225</v>
      </c>
      <c r="E703" s="28">
        <f t="shared" si="5"/>
        <v>0</v>
      </c>
    </row>
    <row r="704" ht="15.75" customHeight="1">
      <c r="A704" s="28" t="str">
        <f t="shared" si="3"/>
        <v>02</v>
      </c>
      <c r="B704" s="28" t="str">
        <f t="shared" si="6"/>
        <v>W</v>
      </c>
      <c r="C704" s="28" t="s">
        <v>338</v>
      </c>
      <c r="D704" s="28" t="s">
        <v>1226</v>
      </c>
      <c r="E704" s="28">
        <f t="shared" si="5"/>
        <v>0</v>
      </c>
    </row>
    <row r="705" ht="15.75" customHeight="1">
      <c r="A705" s="28" t="str">
        <f t="shared" si="3"/>
        <v>08</v>
      </c>
      <c r="B705" s="28" t="str">
        <f t="shared" si="6"/>
        <v>W</v>
      </c>
      <c r="C705" s="28" t="s">
        <v>338</v>
      </c>
      <c r="D705" s="28" t="s">
        <v>1227</v>
      </c>
      <c r="E705" s="28">
        <f t="shared" si="5"/>
        <v>0</v>
      </c>
    </row>
    <row r="706" ht="15.75" customHeight="1">
      <c r="A706" s="28" t="str">
        <f t="shared" si="3"/>
        <v>09</v>
      </c>
      <c r="B706" s="28" t="str">
        <f t="shared" si="6"/>
        <v>W</v>
      </c>
      <c r="C706" s="28" t="s">
        <v>338</v>
      </c>
      <c r="D706" s="28" t="s">
        <v>1228</v>
      </c>
      <c r="E706" s="28">
        <f t="shared" si="5"/>
        <v>0</v>
      </c>
    </row>
    <row r="707" ht="15.75" customHeight="1">
      <c r="A707" s="28" t="str">
        <f t="shared" si="3"/>
        <v>10</v>
      </c>
      <c r="B707" s="28" t="str">
        <f t="shared" si="6"/>
        <v>W</v>
      </c>
      <c r="C707" s="28" t="s">
        <v>338</v>
      </c>
      <c r="D707" s="28" t="s">
        <v>1229</v>
      </c>
      <c r="E707" s="28">
        <f t="shared" si="5"/>
        <v>0</v>
      </c>
    </row>
    <row r="708" ht="15.75" customHeight="1">
      <c r="A708" s="28" t="str">
        <f t="shared" si="3"/>
        <v>12</v>
      </c>
      <c r="B708" s="28" t="str">
        <f t="shared" si="6"/>
        <v>W</v>
      </c>
      <c r="C708" s="28" t="s">
        <v>338</v>
      </c>
      <c r="D708" s="28" t="s">
        <v>1230</v>
      </c>
      <c r="E708" s="28">
        <f t="shared" si="5"/>
        <v>0</v>
      </c>
    </row>
    <row r="709" ht="15.75" customHeight="1">
      <c r="A709" s="28" t="str">
        <f t="shared" si="3"/>
        <v>13</v>
      </c>
      <c r="B709" s="28" t="str">
        <f t="shared" si="6"/>
        <v>W</v>
      </c>
      <c r="C709" s="28" t="s">
        <v>338</v>
      </c>
      <c r="D709" s="28" t="s">
        <v>1231</v>
      </c>
      <c r="E709" s="28">
        <f t="shared" si="5"/>
        <v>0</v>
      </c>
    </row>
    <row r="710" ht="15.75" customHeight="1">
      <c r="A710" s="28" t="str">
        <f t="shared" si="3"/>
        <v>01</v>
      </c>
      <c r="B710" s="28" t="str">
        <f t="shared" si="6"/>
        <v>W</v>
      </c>
      <c r="C710" s="28" t="s">
        <v>341</v>
      </c>
      <c r="D710" s="28" t="s">
        <v>1232</v>
      </c>
      <c r="E710" s="28">
        <f t="shared" si="5"/>
        <v>0</v>
      </c>
    </row>
    <row r="711" ht="15.75" customHeight="1">
      <c r="A711" s="28" t="str">
        <f t="shared" si="3"/>
        <v>03</v>
      </c>
      <c r="B711" s="28" t="str">
        <f t="shared" si="6"/>
        <v>W</v>
      </c>
      <c r="C711" s="28" t="s">
        <v>341</v>
      </c>
      <c r="D711" s="28" t="s">
        <v>1233</v>
      </c>
      <c r="E711" s="28">
        <f t="shared" si="5"/>
        <v>0</v>
      </c>
    </row>
    <row r="712" ht="15.75" customHeight="1">
      <c r="A712" s="28" t="str">
        <f t="shared" si="3"/>
        <v>04</v>
      </c>
      <c r="B712" s="28" t="str">
        <f t="shared" si="6"/>
        <v>W</v>
      </c>
      <c r="C712" s="28" t="s">
        <v>341</v>
      </c>
      <c r="D712" s="28" t="s">
        <v>1234</v>
      </c>
      <c r="E712" s="28">
        <f t="shared" si="5"/>
        <v>0</v>
      </c>
    </row>
    <row r="713" ht="15.75" customHeight="1">
      <c r="A713" s="28" t="str">
        <f t="shared" si="3"/>
        <v>05</v>
      </c>
      <c r="B713" s="28" t="str">
        <f t="shared" si="6"/>
        <v>W</v>
      </c>
      <c r="C713" s="28" t="s">
        <v>341</v>
      </c>
      <c r="D713" s="28" t="s">
        <v>1235</v>
      </c>
      <c r="E713" s="28">
        <f t="shared" si="5"/>
        <v>0</v>
      </c>
    </row>
    <row r="714" ht="15.75" customHeight="1">
      <c r="A714" s="28" t="str">
        <f t="shared" si="3"/>
        <v>06</v>
      </c>
      <c r="B714" s="28" t="str">
        <f t="shared" si="6"/>
        <v>W</v>
      </c>
      <c r="C714" s="28" t="s">
        <v>341</v>
      </c>
      <c r="D714" s="28" t="s">
        <v>1236</v>
      </c>
      <c r="E714" s="28">
        <f t="shared" si="5"/>
        <v>0</v>
      </c>
    </row>
    <row r="715" ht="15.75" customHeight="1">
      <c r="A715" s="28" t="str">
        <f t="shared" si="3"/>
        <v>07</v>
      </c>
      <c r="B715" s="28" t="str">
        <f t="shared" si="6"/>
        <v>W</v>
      </c>
      <c r="C715" s="28" t="s">
        <v>341</v>
      </c>
      <c r="D715" s="28" t="s">
        <v>1237</v>
      </c>
      <c r="E715" s="28">
        <f t="shared" si="5"/>
        <v>0</v>
      </c>
    </row>
    <row r="716" ht="15.75" customHeight="1">
      <c r="A716" s="28" t="str">
        <f t="shared" si="3"/>
        <v>11</v>
      </c>
      <c r="B716" s="28" t="str">
        <f t="shared" si="6"/>
        <v>W</v>
      </c>
      <c r="C716" s="28" t="s">
        <v>341</v>
      </c>
      <c r="D716" s="28" t="s">
        <v>1238</v>
      </c>
      <c r="E716" s="28">
        <f t="shared" si="5"/>
        <v>0</v>
      </c>
    </row>
    <row r="717" ht="15.75" customHeight="1">
      <c r="A717" s="28" t="str">
        <f t="shared" si="3"/>
        <v>02</v>
      </c>
      <c r="B717" s="28" t="str">
        <f t="shared" si="6"/>
        <v>W</v>
      </c>
      <c r="C717" s="28" t="s">
        <v>341</v>
      </c>
      <c r="D717" s="28" t="s">
        <v>1239</v>
      </c>
      <c r="E717" s="28">
        <f t="shared" si="5"/>
        <v>0</v>
      </c>
    </row>
    <row r="718" ht="15.75" customHeight="1">
      <c r="A718" s="28" t="str">
        <f t="shared" si="3"/>
        <v>08</v>
      </c>
      <c r="B718" s="28" t="str">
        <f t="shared" si="6"/>
        <v>W</v>
      </c>
      <c r="C718" s="28" t="s">
        <v>341</v>
      </c>
      <c r="D718" s="28" t="s">
        <v>1240</v>
      </c>
      <c r="E718" s="28">
        <f t="shared" si="5"/>
        <v>0</v>
      </c>
    </row>
    <row r="719" ht="15.75" customHeight="1">
      <c r="A719" s="28" t="str">
        <f t="shared" si="3"/>
        <v>09</v>
      </c>
      <c r="B719" s="28" t="str">
        <f t="shared" si="6"/>
        <v>W</v>
      </c>
      <c r="C719" s="28" t="s">
        <v>341</v>
      </c>
      <c r="D719" s="28" t="s">
        <v>1241</v>
      </c>
      <c r="E719" s="28">
        <f t="shared" si="5"/>
        <v>0</v>
      </c>
    </row>
    <row r="720" ht="15.75" customHeight="1">
      <c r="A720" s="28" t="str">
        <f t="shared" si="3"/>
        <v>10</v>
      </c>
      <c r="B720" s="28" t="str">
        <f t="shared" si="6"/>
        <v>W</v>
      </c>
      <c r="C720" s="28" t="s">
        <v>341</v>
      </c>
      <c r="D720" s="28" t="s">
        <v>1242</v>
      </c>
      <c r="E720" s="28">
        <f t="shared" si="5"/>
        <v>0</v>
      </c>
    </row>
    <row r="721" ht="15.75" customHeight="1">
      <c r="A721" s="28" t="str">
        <f t="shared" si="3"/>
        <v>12</v>
      </c>
      <c r="B721" s="28" t="str">
        <f t="shared" si="6"/>
        <v>W</v>
      </c>
      <c r="C721" s="28" t="s">
        <v>341</v>
      </c>
      <c r="D721" s="28" t="s">
        <v>1243</v>
      </c>
      <c r="E721" s="28">
        <f t="shared" si="5"/>
        <v>0</v>
      </c>
    </row>
    <row r="722" ht="15.75" customHeight="1">
      <c r="A722" s="28" t="str">
        <f t="shared" si="3"/>
        <v>13</v>
      </c>
      <c r="B722" s="28" t="str">
        <f t="shared" si="6"/>
        <v>W</v>
      </c>
      <c r="C722" s="28" t="s">
        <v>341</v>
      </c>
      <c r="D722" s="28" t="s">
        <v>1244</v>
      </c>
      <c r="E722" s="28">
        <f t="shared" si="5"/>
        <v>0</v>
      </c>
    </row>
    <row r="723" ht="15.75" customHeight="1">
      <c r="A723" s="28" t="str">
        <f t="shared" si="3"/>
        <v>01</v>
      </c>
      <c r="B723" s="28" t="str">
        <f t="shared" si="6"/>
        <v>W</v>
      </c>
      <c r="C723" s="28" t="s">
        <v>348</v>
      </c>
      <c r="D723" s="28" t="s">
        <v>1245</v>
      </c>
      <c r="E723" s="28">
        <f t="shared" si="5"/>
        <v>0</v>
      </c>
    </row>
    <row r="724" ht="15.75" customHeight="1">
      <c r="A724" s="28" t="str">
        <f t="shared" si="3"/>
        <v>03</v>
      </c>
      <c r="B724" s="28" t="str">
        <f t="shared" si="6"/>
        <v>W</v>
      </c>
      <c r="C724" s="28" t="s">
        <v>348</v>
      </c>
      <c r="D724" s="28" t="s">
        <v>1246</v>
      </c>
      <c r="E724" s="28">
        <f t="shared" si="5"/>
        <v>0</v>
      </c>
    </row>
    <row r="725" ht="15.75" customHeight="1">
      <c r="A725" s="28" t="str">
        <f t="shared" si="3"/>
        <v>04</v>
      </c>
      <c r="B725" s="28" t="str">
        <f t="shared" si="6"/>
        <v>W</v>
      </c>
      <c r="C725" s="28" t="s">
        <v>348</v>
      </c>
      <c r="D725" s="28" t="s">
        <v>1247</v>
      </c>
      <c r="E725" s="28">
        <f t="shared" si="5"/>
        <v>0</v>
      </c>
    </row>
    <row r="726" ht="15.75" customHeight="1">
      <c r="A726" s="28" t="str">
        <f t="shared" si="3"/>
        <v>05</v>
      </c>
      <c r="B726" s="28" t="str">
        <f t="shared" si="6"/>
        <v>W</v>
      </c>
      <c r="C726" s="28" t="s">
        <v>348</v>
      </c>
      <c r="D726" s="28" t="s">
        <v>1248</v>
      </c>
      <c r="E726" s="28">
        <f t="shared" si="5"/>
        <v>0</v>
      </c>
    </row>
    <row r="727" ht="15.75" customHeight="1">
      <c r="A727" s="28" t="str">
        <f t="shared" si="3"/>
        <v>06</v>
      </c>
      <c r="B727" s="28" t="str">
        <f t="shared" si="6"/>
        <v>W</v>
      </c>
      <c r="C727" s="28" t="s">
        <v>348</v>
      </c>
      <c r="D727" s="28" t="s">
        <v>1249</v>
      </c>
      <c r="E727" s="28">
        <f t="shared" si="5"/>
        <v>0</v>
      </c>
    </row>
    <row r="728" ht="15.75" customHeight="1">
      <c r="A728" s="28" t="str">
        <f t="shared" si="3"/>
        <v>07</v>
      </c>
      <c r="B728" s="28" t="str">
        <f t="shared" si="6"/>
        <v>W</v>
      </c>
      <c r="C728" s="28" t="s">
        <v>348</v>
      </c>
      <c r="D728" s="28" t="s">
        <v>1250</v>
      </c>
      <c r="E728" s="28">
        <f t="shared" si="5"/>
        <v>0</v>
      </c>
    </row>
    <row r="729" ht="15.75" customHeight="1">
      <c r="A729" s="28" t="str">
        <f t="shared" si="3"/>
        <v>11</v>
      </c>
      <c r="B729" s="28" t="str">
        <f t="shared" si="6"/>
        <v>W</v>
      </c>
      <c r="C729" s="28" t="s">
        <v>348</v>
      </c>
      <c r="D729" s="28" t="s">
        <v>1251</v>
      </c>
      <c r="E729" s="28">
        <f t="shared" si="5"/>
        <v>0</v>
      </c>
    </row>
    <row r="730" ht="15.75" customHeight="1">
      <c r="A730" s="28" t="str">
        <f t="shared" si="3"/>
        <v>02</v>
      </c>
      <c r="B730" s="28" t="str">
        <f t="shared" si="6"/>
        <v>W</v>
      </c>
      <c r="C730" s="28" t="s">
        <v>348</v>
      </c>
      <c r="D730" s="28" t="s">
        <v>1252</v>
      </c>
      <c r="E730" s="28">
        <f t="shared" si="5"/>
        <v>0</v>
      </c>
    </row>
    <row r="731" ht="15.75" customHeight="1">
      <c r="A731" s="28" t="str">
        <f t="shared" si="3"/>
        <v>08</v>
      </c>
      <c r="B731" s="28" t="str">
        <f t="shared" si="6"/>
        <v>W</v>
      </c>
      <c r="C731" s="28" t="s">
        <v>348</v>
      </c>
      <c r="D731" s="28" t="s">
        <v>1253</v>
      </c>
      <c r="E731" s="28">
        <f t="shared" si="5"/>
        <v>0</v>
      </c>
    </row>
    <row r="732" ht="15.75" customHeight="1">
      <c r="A732" s="28" t="str">
        <f t="shared" si="3"/>
        <v>09</v>
      </c>
      <c r="B732" s="28" t="str">
        <f t="shared" si="6"/>
        <v>W</v>
      </c>
      <c r="C732" s="28" t="s">
        <v>348</v>
      </c>
      <c r="D732" s="28" t="s">
        <v>1254</v>
      </c>
      <c r="E732" s="28">
        <f t="shared" si="5"/>
        <v>0</v>
      </c>
    </row>
    <row r="733" ht="15.75" customHeight="1">
      <c r="A733" s="28" t="str">
        <f t="shared" si="3"/>
        <v>10</v>
      </c>
      <c r="B733" s="28" t="str">
        <f t="shared" si="6"/>
        <v>W</v>
      </c>
      <c r="C733" s="28" t="s">
        <v>348</v>
      </c>
      <c r="D733" s="28" t="s">
        <v>1255</v>
      </c>
      <c r="E733" s="28">
        <f t="shared" si="5"/>
        <v>0</v>
      </c>
    </row>
    <row r="734" ht="15.75" customHeight="1">
      <c r="A734" s="28" t="str">
        <f t="shared" si="3"/>
        <v>12</v>
      </c>
      <c r="B734" s="28" t="str">
        <f t="shared" si="6"/>
        <v>W</v>
      </c>
      <c r="C734" s="28" t="s">
        <v>348</v>
      </c>
      <c r="D734" s="28" t="s">
        <v>1256</v>
      </c>
      <c r="E734" s="28">
        <f t="shared" si="5"/>
        <v>0</v>
      </c>
    </row>
    <row r="735" ht="15.75" customHeight="1">
      <c r="A735" s="28" t="str">
        <f t="shared" si="3"/>
        <v>13</v>
      </c>
      <c r="B735" s="28" t="str">
        <f t="shared" si="6"/>
        <v>W</v>
      </c>
      <c r="C735" s="28" t="s">
        <v>348</v>
      </c>
      <c r="D735" s="28" t="s">
        <v>1257</v>
      </c>
      <c r="E735" s="28">
        <f t="shared" si="5"/>
        <v>0</v>
      </c>
    </row>
    <row r="736" ht="15.75" customHeight="1">
      <c r="A736" s="28" t="str">
        <f t="shared" si="3"/>
        <v>01</v>
      </c>
      <c r="B736" s="28" t="str">
        <f t="shared" si="6"/>
        <v>W</v>
      </c>
      <c r="C736" s="28" t="s">
        <v>351</v>
      </c>
      <c r="D736" s="28" t="s">
        <v>1258</v>
      </c>
      <c r="E736" s="28">
        <f t="shared" si="5"/>
        <v>0</v>
      </c>
    </row>
    <row r="737" ht="15.75" customHeight="1">
      <c r="A737" s="28" t="str">
        <f t="shared" si="3"/>
        <v>03</v>
      </c>
      <c r="B737" s="28" t="str">
        <f t="shared" si="6"/>
        <v>W</v>
      </c>
      <c r="C737" s="28" t="s">
        <v>351</v>
      </c>
      <c r="D737" s="28" t="s">
        <v>1259</v>
      </c>
      <c r="E737" s="28">
        <f t="shared" si="5"/>
        <v>0</v>
      </c>
    </row>
    <row r="738" ht="15.75" customHeight="1">
      <c r="A738" s="28" t="str">
        <f t="shared" si="3"/>
        <v>04</v>
      </c>
      <c r="B738" s="28" t="str">
        <f t="shared" si="6"/>
        <v>W</v>
      </c>
      <c r="C738" s="28" t="s">
        <v>351</v>
      </c>
      <c r="D738" s="28" t="s">
        <v>1260</v>
      </c>
      <c r="E738" s="28">
        <f t="shared" si="5"/>
        <v>0</v>
      </c>
    </row>
    <row r="739" ht="15.75" customHeight="1">
      <c r="A739" s="28" t="str">
        <f t="shared" si="3"/>
        <v>05</v>
      </c>
      <c r="B739" s="28" t="str">
        <f t="shared" si="6"/>
        <v>W</v>
      </c>
      <c r="C739" s="28" t="s">
        <v>351</v>
      </c>
      <c r="D739" s="28" t="s">
        <v>1261</v>
      </c>
      <c r="E739" s="28">
        <f t="shared" si="5"/>
        <v>0</v>
      </c>
    </row>
    <row r="740" ht="15.75" customHeight="1">
      <c r="A740" s="28" t="str">
        <f t="shared" si="3"/>
        <v>06</v>
      </c>
      <c r="B740" s="28" t="str">
        <f t="shared" si="6"/>
        <v>W</v>
      </c>
      <c r="C740" s="28" t="s">
        <v>351</v>
      </c>
      <c r="D740" s="28" t="s">
        <v>1262</v>
      </c>
      <c r="E740" s="28">
        <f t="shared" si="5"/>
        <v>0</v>
      </c>
    </row>
    <row r="741" ht="15.75" customHeight="1">
      <c r="A741" s="28" t="str">
        <f t="shared" si="3"/>
        <v>07</v>
      </c>
      <c r="B741" s="28" t="str">
        <f t="shared" si="6"/>
        <v>W</v>
      </c>
      <c r="C741" s="28" t="s">
        <v>351</v>
      </c>
      <c r="D741" s="28" t="s">
        <v>1263</v>
      </c>
      <c r="E741" s="28">
        <f t="shared" si="5"/>
        <v>0</v>
      </c>
    </row>
    <row r="742" ht="15.75" customHeight="1">
      <c r="A742" s="28" t="str">
        <f t="shared" si="3"/>
        <v>11</v>
      </c>
      <c r="B742" s="28" t="str">
        <f t="shared" si="6"/>
        <v>W</v>
      </c>
      <c r="C742" s="28" t="s">
        <v>351</v>
      </c>
      <c r="D742" s="28" t="s">
        <v>1264</v>
      </c>
      <c r="E742" s="28">
        <f t="shared" si="5"/>
        <v>0</v>
      </c>
    </row>
    <row r="743" ht="15.75" customHeight="1">
      <c r="A743" s="28" t="str">
        <f t="shared" si="3"/>
        <v>02</v>
      </c>
      <c r="B743" s="28" t="str">
        <f t="shared" si="6"/>
        <v>W</v>
      </c>
      <c r="C743" s="28" t="s">
        <v>351</v>
      </c>
      <c r="D743" s="28" t="s">
        <v>1265</v>
      </c>
      <c r="E743" s="28">
        <f t="shared" si="5"/>
        <v>0</v>
      </c>
    </row>
    <row r="744" ht="15.75" customHeight="1">
      <c r="A744" s="28" t="str">
        <f t="shared" si="3"/>
        <v>08</v>
      </c>
      <c r="B744" s="28" t="str">
        <f t="shared" si="6"/>
        <v>W</v>
      </c>
      <c r="C744" s="28" t="s">
        <v>351</v>
      </c>
      <c r="D744" s="28" t="s">
        <v>1266</v>
      </c>
      <c r="E744" s="28">
        <f t="shared" si="5"/>
        <v>0</v>
      </c>
    </row>
    <row r="745" ht="15.75" customHeight="1">
      <c r="A745" s="28" t="str">
        <f t="shared" si="3"/>
        <v>09</v>
      </c>
      <c r="B745" s="28" t="str">
        <f t="shared" si="6"/>
        <v>W</v>
      </c>
      <c r="C745" s="28" t="s">
        <v>351</v>
      </c>
      <c r="D745" s="28" t="s">
        <v>1267</v>
      </c>
      <c r="E745" s="28">
        <f t="shared" si="5"/>
        <v>0</v>
      </c>
    </row>
    <row r="746" ht="15.75" customHeight="1">
      <c r="A746" s="28" t="str">
        <f t="shared" si="3"/>
        <v>10</v>
      </c>
      <c r="B746" s="28" t="str">
        <f t="shared" si="6"/>
        <v>W</v>
      </c>
      <c r="C746" s="28" t="s">
        <v>351</v>
      </c>
      <c r="D746" s="28" t="s">
        <v>1268</v>
      </c>
      <c r="E746" s="28">
        <f t="shared" si="5"/>
        <v>0</v>
      </c>
    </row>
    <row r="747" ht="15.75" customHeight="1">
      <c r="A747" s="28" t="str">
        <f t="shared" si="3"/>
        <v>12</v>
      </c>
      <c r="B747" s="28" t="str">
        <f t="shared" si="6"/>
        <v>W</v>
      </c>
      <c r="C747" s="28" t="s">
        <v>351</v>
      </c>
      <c r="D747" s="28" t="s">
        <v>1269</v>
      </c>
      <c r="E747" s="28">
        <f t="shared" si="5"/>
        <v>0</v>
      </c>
    </row>
    <row r="748" ht="15.75" customHeight="1">
      <c r="A748" s="28" t="str">
        <f t="shared" si="3"/>
        <v>13</v>
      </c>
      <c r="B748" s="28" t="str">
        <f t="shared" si="6"/>
        <v>W</v>
      </c>
      <c r="C748" s="28" t="s">
        <v>351</v>
      </c>
      <c r="D748" s="28" t="s">
        <v>1270</v>
      </c>
      <c r="E748" s="28">
        <f t="shared" si="5"/>
        <v>0</v>
      </c>
    </row>
    <row r="749" ht="15.75" customHeight="1">
      <c r="A749" s="28" t="str">
        <f t="shared" si="3"/>
        <v>01</v>
      </c>
      <c r="B749" s="28" t="str">
        <f t="shared" si="6"/>
        <v>W</v>
      </c>
      <c r="C749" s="28" t="s">
        <v>354</v>
      </c>
      <c r="D749" s="28" t="s">
        <v>1271</v>
      </c>
      <c r="E749" s="28">
        <f t="shared" si="5"/>
        <v>0</v>
      </c>
    </row>
    <row r="750" ht="15.75" customHeight="1">
      <c r="A750" s="28" t="str">
        <f t="shared" si="3"/>
        <v>03</v>
      </c>
      <c r="B750" s="28" t="str">
        <f t="shared" si="6"/>
        <v>W</v>
      </c>
      <c r="C750" s="28" t="s">
        <v>354</v>
      </c>
      <c r="D750" s="28" t="s">
        <v>1272</v>
      </c>
      <c r="E750" s="28">
        <f t="shared" si="5"/>
        <v>0</v>
      </c>
    </row>
    <row r="751" ht="15.75" customHeight="1">
      <c r="A751" s="28" t="str">
        <f t="shared" si="3"/>
        <v>04</v>
      </c>
      <c r="B751" s="28" t="str">
        <f t="shared" si="6"/>
        <v>W</v>
      </c>
      <c r="C751" s="28" t="s">
        <v>354</v>
      </c>
      <c r="D751" s="28" t="s">
        <v>1273</v>
      </c>
      <c r="E751" s="28">
        <f t="shared" si="5"/>
        <v>0</v>
      </c>
    </row>
    <row r="752" ht="15.75" customHeight="1">
      <c r="A752" s="28" t="str">
        <f t="shared" si="3"/>
        <v>05</v>
      </c>
      <c r="B752" s="28" t="str">
        <f t="shared" si="6"/>
        <v>W</v>
      </c>
      <c r="C752" s="28" t="s">
        <v>354</v>
      </c>
      <c r="D752" s="28" t="s">
        <v>1274</v>
      </c>
      <c r="E752" s="28">
        <f t="shared" si="5"/>
        <v>0</v>
      </c>
    </row>
    <row r="753" ht="15.75" customHeight="1">
      <c r="A753" s="28" t="str">
        <f t="shared" si="3"/>
        <v>06</v>
      </c>
      <c r="B753" s="28" t="str">
        <f t="shared" si="6"/>
        <v>W</v>
      </c>
      <c r="C753" s="28" t="s">
        <v>354</v>
      </c>
      <c r="D753" s="28" t="s">
        <v>1275</v>
      </c>
      <c r="E753" s="28">
        <f t="shared" si="5"/>
        <v>0</v>
      </c>
    </row>
    <row r="754" ht="15.75" customHeight="1">
      <c r="A754" s="28" t="str">
        <f t="shared" si="3"/>
        <v>07</v>
      </c>
      <c r="B754" s="28" t="str">
        <f t="shared" si="6"/>
        <v>W</v>
      </c>
      <c r="C754" s="28" t="s">
        <v>354</v>
      </c>
      <c r="D754" s="28" t="s">
        <v>1276</v>
      </c>
      <c r="E754" s="28">
        <f t="shared" si="5"/>
        <v>0</v>
      </c>
    </row>
    <row r="755" ht="15.75" customHeight="1">
      <c r="A755" s="28" t="str">
        <f t="shared" si="3"/>
        <v>11</v>
      </c>
      <c r="B755" s="28" t="str">
        <f t="shared" si="6"/>
        <v>W</v>
      </c>
      <c r="C755" s="28" t="s">
        <v>354</v>
      </c>
      <c r="D755" s="28" t="s">
        <v>1277</v>
      </c>
      <c r="E755" s="28">
        <f t="shared" si="5"/>
        <v>0</v>
      </c>
    </row>
    <row r="756" ht="15.75" customHeight="1">
      <c r="A756" s="28" t="str">
        <f t="shared" si="3"/>
        <v>02</v>
      </c>
      <c r="B756" s="28" t="str">
        <f t="shared" si="6"/>
        <v>W</v>
      </c>
      <c r="C756" s="28" t="s">
        <v>354</v>
      </c>
      <c r="D756" s="28" t="s">
        <v>1278</v>
      </c>
      <c r="E756" s="28">
        <f t="shared" si="5"/>
        <v>0</v>
      </c>
    </row>
    <row r="757" ht="15.75" customHeight="1">
      <c r="A757" s="28" t="str">
        <f t="shared" si="3"/>
        <v>08</v>
      </c>
      <c r="B757" s="28" t="str">
        <f t="shared" si="6"/>
        <v>W</v>
      </c>
      <c r="C757" s="28" t="s">
        <v>354</v>
      </c>
      <c r="D757" s="28" t="s">
        <v>1279</v>
      </c>
      <c r="E757" s="28">
        <f t="shared" si="5"/>
        <v>0</v>
      </c>
    </row>
    <row r="758" ht="15.75" customHeight="1">
      <c r="A758" s="28" t="str">
        <f t="shared" si="3"/>
        <v>09</v>
      </c>
      <c r="B758" s="28" t="str">
        <f t="shared" si="6"/>
        <v>W</v>
      </c>
      <c r="C758" s="28" t="s">
        <v>354</v>
      </c>
      <c r="D758" s="28" t="s">
        <v>1280</v>
      </c>
      <c r="E758" s="28">
        <f t="shared" si="5"/>
        <v>0</v>
      </c>
    </row>
    <row r="759" ht="15.75" customHeight="1">
      <c r="A759" s="28" t="str">
        <f t="shared" si="3"/>
        <v>10</v>
      </c>
      <c r="B759" s="28" t="str">
        <f t="shared" si="6"/>
        <v>W</v>
      </c>
      <c r="C759" s="28" t="s">
        <v>354</v>
      </c>
      <c r="D759" s="28" t="s">
        <v>1281</v>
      </c>
      <c r="E759" s="28">
        <f t="shared" si="5"/>
        <v>0</v>
      </c>
    </row>
    <row r="760" ht="15.75" customHeight="1">
      <c r="A760" s="28" t="str">
        <f t="shared" si="3"/>
        <v>12</v>
      </c>
      <c r="B760" s="28" t="str">
        <f t="shared" si="6"/>
        <v>W</v>
      </c>
      <c r="C760" s="28" t="s">
        <v>354</v>
      </c>
      <c r="D760" s="28" t="s">
        <v>1282</v>
      </c>
      <c r="E760" s="28">
        <f t="shared" si="5"/>
        <v>0</v>
      </c>
    </row>
    <row r="761" ht="15.75" customHeight="1">
      <c r="A761" s="28" t="str">
        <f t="shared" si="3"/>
        <v>13</v>
      </c>
      <c r="B761" s="28" t="str">
        <f t="shared" si="6"/>
        <v>W</v>
      </c>
      <c r="C761" s="28" t="s">
        <v>354</v>
      </c>
      <c r="D761" s="28" t="s">
        <v>1283</v>
      </c>
      <c r="E761" s="28">
        <f t="shared" si="5"/>
        <v>0</v>
      </c>
    </row>
    <row r="762" ht="15.75" customHeight="1">
      <c r="A762" s="28" t="str">
        <f t="shared" si="3"/>
        <v>01</v>
      </c>
      <c r="B762" s="28" t="str">
        <f t="shared" si="6"/>
        <v>W</v>
      </c>
      <c r="C762" s="28" t="s">
        <v>357</v>
      </c>
      <c r="D762" s="28" t="s">
        <v>1284</v>
      </c>
      <c r="E762" s="28">
        <f t="shared" si="5"/>
        <v>0</v>
      </c>
    </row>
    <row r="763" ht="15.75" customHeight="1">
      <c r="A763" s="28" t="str">
        <f t="shared" si="3"/>
        <v>03</v>
      </c>
      <c r="B763" s="28" t="str">
        <f t="shared" si="6"/>
        <v>W</v>
      </c>
      <c r="C763" s="28" t="s">
        <v>357</v>
      </c>
      <c r="D763" s="28" t="s">
        <v>1285</v>
      </c>
      <c r="E763" s="28">
        <f t="shared" si="5"/>
        <v>0</v>
      </c>
    </row>
    <row r="764" ht="15.75" customHeight="1">
      <c r="A764" s="28" t="str">
        <f t="shared" si="3"/>
        <v>04</v>
      </c>
      <c r="B764" s="28" t="str">
        <f t="shared" si="6"/>
        <v>W</v>
      </c>
      <c r="C764" s="28" t="s">
        <v>357</v>
      </c>
      <c r="D764" s="28" t="s">
        <v>1286</v>
      </c>
      <c r="E764" s="28">
        <f t="shared" si="5"/>
        <v>0</v>
      </c>
    </row>
    <row r="765" ht="15.75" customHeight="1">
      <c r="A765" s="28" t="str">
        <f t="shared" si="3"/>
        <v>05</v>
      </c>
      <c r="B765" s="28" t="str">
        <f t="shared" si="6"/>
        <v>W</v>
      </c>
      <c r="C765" s="28" t="s">
        <v>357</v>
      </c>
      <c r="D765" s="28" t="s">
        <v>1287</v>
      </c>
      <c r="E765" s="28">
        <f t="shared" si="5"/>
        <v>0</v>
      </c>
    </row>
    <row r="766" ht="15.75" customHeight="1">
      <c r="A766" s="28" t="str">
        <f t="shared" si="3"/>
        <v>06</v>
      </c>
      <c r="B766" s="28" t="str">
        <f t="shared" si="6"/>
        <v>W</v>
      </c>
      <c r="C766" s="28" t="s">
        <v>357</v>
      </c>
      <c r="D766" s="28" t="s">
        <v>1288</v>
      </c>
      <c r="E766" s="28">
        <f t="shared" si="5"/>
        <v>0</v>
      </c>
    </row>
    <row r="767" ht="15.75" customHeight="1">
      <c r="A767" s="28" t="str">
        <f t="shared" si="3"/>
        <v>07</v>
      </c>
      <c r="B767" s="28" t="str">
        <f t="shared" si="6"/>
        <v>W</v>
      </c>
      <c r="C767" s="28" t="s">
        <v>357</v>
      </c>
      <c r="D767" s="28" t="s">
        <v>1289</v>
      </c>
      <c r="E767" s="28">
        <f t="shared" si="5"/>
        <v>0</v>
      </c>
    </row>
    <row r="768" ht="15.75" customHeight="1">
      <c r="A768" s="28" t="str">
        <f t="shared" si="3"/>
        <v>11</v>
      </c>
      <c r="B768" s="28" t="str">
        <f t="shared" si="6"/>
        <v>W</v>
      </c>
      <c r="C768" s="28" t="s">
        <v>357</v>
      </c>
      <c r="D768" s="28" t="s">
        <v>1290</v>
      </c>
      <c r="E768" s="28">
        <f t="shared" si="5"/>
        <v>0</v>
      </c>
    </row>
    <row r="769" ht="15.75" customHeight="1">
      <c r="A769" s="28" t="str">
        <f t="shared" si="3"/>
        <v>02</v>
      </c>
      <c r="B769" s="28" t="str">
        <f t="shared" si="6"/>
        <v>W</v>
      </c>
      <c r="C769" s="28" t="s">
        <v>357</v>
      </c>
      <c r="D769" s="28" t="s">
        <v>1291</v>
      </c>
      <c r="E769" s="28">
        <f t="shared" si="5"/>
        <v>0</v>
      </c>
    </row>
    <row r="770" ht="15.75" customHeight="1">
      <c r="A770" s="28" t="str">
        <f t="shared" si="3"/>
        <v>08</v>
      </c>
      <c r="B770" s="28" t="str">
        <f t="shared" si="6"/>
        <v>W</v>
      </c>
      <c r="C770" s="28" t="s">
        <v>357</v>
      </c>
      <c r="D770" s="28" t="s">
        <v>1292</v>
      </c>
      <c r="E770" s="28">
        <f t="shared" si="5"/>
        <v>0</v>
      </c>
    </row>
    <row r="771" ht="15.75" customHeight="1">
      <c r="A771" s="28" t="str">
        <f t="shared" si="3"/>
        <v>09</v>
      </c>
      <c r="B771" s="28" t="str">
        <f t="shared" si="6"/>
        <v>W</v>
      </c>
      <c r="C771" s="28" t="s">
        <v>357</v>
      </c>
      <c r="D771" s="28" t="s">
        <v>1293</v>
      </c>
      <c r="E771" s="28">
        <f t="shared" si="5"/>
        <v>0</v>
      </c>
    </row>
    <row r="772" ht="15.75" customHeight="1">
      <c r="A772" s="28" t="str">
        <f t="shared" si="3"/>
        <v>10</v>
      </c>
      <c r="B772" s="28" t="str">
        <f t="shared" si="6"/>
        <v>W</v>
      </c>
      <c r="C772" s="28" t="s">
        <v>357</v>
      </c>
      <c r="D772" s="28" t="s">
        <v>1294</v>
      </c>
      <c r="E772" s="28">
        <f t="shared" si="5"/>
        <v>0</v>
      </c>
    </row>
    <row r="773" ht="15.75" customHeight="1">
      <c r="A773" s="28" t="str">
        <f t="shared" si="3"/>
        <v>12</v>
      </c>
      <c r="B773" s="28" t="str">
        <f t="shared" si="6"/>
        <v>W</v>
      </c>
      <c r="C773" s="28" t="s">
        <v>357</v>
      </c>
      <c r="D773" s="28" t="s">
        <v>1295</v>
      </c>
      <c r="E773" s="28">
        <f t="shared" si="5"/>
        <v>0</v>
      </c>
    </row>
    <row r="774" ht="15.75" customHeight="1">
      <c r="A774" s="28" t="str">
        <f t="shared" si="3"/>
        <v>13</v>
      </c>
      <c r="B774" s="28" t="str">
        <f t="shared" si="6"/>
        <v>W</v>
      </c>
      <c r="C774" s="28" t="s">
        <v>357</v>
      </c>
      <c r="D774" s="28" t="s">
        <v>1296</v>
      </c>
      <c r="E774" s="28">
        <f t="shared" si="5"/>
        <v>0</v>
      </c>
    </row>
    <row r="775" ht="15.75" customHeight="1">
      <c r="A775" s="28" t="str">
        <f t="shared" si="3"/>
        <v>01</v>
      </c>
      <c r="B775" s="28" t="str">
        <f t="shared" si="6"/>
        <v>W</v>
      </c>
      <c r="C775" s="28" t="s">
        <v>363</v>
      </c>
      <c r="D775" s="28" t="s">
        <v>1297</v>
      </c>
      <c r="E775" s="28">
        <f t="shared" si="5"/>
        <v>0</v>
      </c>
    </row>
    <row r="776" ht="15.75" customHeight="1">
      <c r="A776" s="28" t="str">
        <f t="shared" si="3"/>
        <v>03</v>
      </c>
      <c r="B776" s="28" t="str">
        <f t="shared" si="6"/>
        <v>W</v>
      </c>
      <c r="C776" s="28" t="s">
        <v>363</v>
      </c>
      <c r="D776" s="28" t="s">
        <v>1298</v>
      </c>
      <c r="E776" s="28">
        <f t="shared" si="5"/>
        <v>0</v>
      </c>
    </row>
    <row r="777" ht="15.75" customHeight="1">
      <c r="A777" s="28" t="str">
        <f t="shared" si="3"/>
        <v>04</v>
      </c>
      <c r="B777" s="28" t="str">
        <f t="shared" si="6"/>
        <v>W</v>
      </c>
      <c r="C777" s="28" t="s">
        <v>363</v>
      </c>
      <c r="D777" s="28" t="s">
        <v>1299</v>
      </c>
      <c r="E777" s="28">
        <f t="shared" si="5"/>
        <v>0</v>
      </c>
    </row>
    <row r="778" ht="15.75" customHeight="1">
      <c r="A778" s="28" t="str">
        <f t="shared" si="3"/>
        <v>05</v>
      </c>
      <c r="B778" s="28" t="str">
        <f t="shared" si="6"/>
        <v>W</v>
      </c>
      <c r="C778" s="28" t="s">
        <v>363</v>
      </c>
      <c r="D778" s="28" t="s">
        <v>1300</v>
      </c>
      <c r="E778" s="28">
        <f t="shared" si="5"/>
        <v>0</v>
      </c>
    </row>
    <row r="779" ht="15.75" customHeight="1">
      <c r="A779" s="28" t="str">
        <f t="shared" si="3"/>
        <v>06</v>
      </c>
      <c r="B779" s="28" t="str">
        <f t="shared" si="6"/>
        <v>W</v>
      </c>
      <c r="C779" s="28" t="s">
        <v>363</v>
      </c>
      <c r="D779" s="28" t="s">
        <v>1301</v>
      </c>
      <c r="E779" s="28">
        <f t="shared" si="5"/>
        <v>0</v>
      </c>
    </row>
    <row r="780" ht="15.75" customHeight="1">
      <c r="A780" s="28" t="str">
        <f t="shared" si="3"/>
        <v>07</v>
      </c>
      <c r="B780" s="28" t="str">
        <f t="shared" si="6"/>
        <v>W</v>
      </c>
      <c r="C780" s="28" t="s">
        <v>363</v>
      </c>
      <c r="D780" s="28" t="s">
        <v>1302</v>
      </c>
      <c r="E780" s="28">
        <f t="shared" si="5"/>
        <v>0</v>
      </c>
    </row>
    <row r="781" ht="15.75" customHeight="1">
      <c r="A781" s="28" t="str">
        <f t="shared" si="3"/>
        <v>11</v>
      </c>
      <c r="B781" s="28" t="str">
        <f t="shared" si="6"/>
        <v>W</v>
      </c>
      <c r="C781" s="28" t="s">
        <v>363</v>
      </c>
      <c r="D781" s="28" t="s">
        <v>1303</v>
      </c>
      <c r="E781" s="28">
        <f t="shared" si="5"/>
        <v>0</v>
      </c>
    </row>
    <row r="782" ht="15.75" customHeight="1">
      <c r="A782" s="28" t="str">
        <f t="shared" si="3"/>
        <v>02</v>
      </c>
      <c r="B782" s="28" t="str">
        <f t="shared" si="6"/>
        <v>W</v>
      </c>
      <c r="C782" s="28" t="s">
        <v>363</v>
      </c>
      <c r="D782" s="28" t="s">
        <v>1304</v>
      </c>
      <c r="E782" s="28">
        <f t="shared" si="5"/>
        <v>0</v>
      </c>
    </row>
    <row r="783" ht="15.75" customHeight="1">
      <c r="A783" s="28" t="str">
        <f t="shared" si="3"/>
        <v>08</v>
      </c>
      <c r="B783" s="28" t="str">
        <f t="shared" si="6"/>
        <v>W</v>
      </c>
      <c r="C783" s="28" t="s">
        <v>363</v>
      </c>
      <c r="D783" s="28" t="s">
        <v>1305</v>
      </c>
      <c r="E783" s="28">
        <f t="shared" si="5"/>
        <v>0</v>
      </c>
    </row>
    <row r="784" ht="15.75" customHeight="1">
      <c r="A784" s="28" t="str">
        <f t="shared" si="3"/>
        <v>09</v>
      </c>
      <c r="B784" s="28" t="str">
        <f t="shared" si="6"/>
        <v>W</v>
      </c>
      <c r="C784" s="28" t="s">
        <v>363</v>
      </c>
      <c r="D784" s="28" t="s">
        <v>1306</v>
      </c>
      <c r="E784" s="28">
        <f t="shared" si="5"/>
        <v>0</v>
      </c>
    </row>
    <row r="785" ht="15.75" customHeight="1">
      <c r="A785" s="28" t="str">
        <f t="shared" si="3"/>
        <v>10</v>
      </c>
      <c r="B785" s="28" t="str">
        <f t="shared" si="6"/>
        <v>W</v>
      </c>
      <c r="C785" s="28" t="s">
        <v>363</v>
      </c>
      <c r="D785" s="28" t="s">
        <v>1307</v>
      </c>
      <c r="E785" s="28">
        <f t="shared" si="5"/>
        <v>0</v>
      </c>
    </row>
    <row r="786" ht="15.75" customHeight="1">
      <c r="A786" s="28" t="str">
        <f t="shared" si="3"/>
        <v>12</v>
      </c>
      <c r="B786" s="28" t="str">
        <f t="shared" si="6"/>
        <v>W</v>
      </c>
      <c r="C786" s="28" t="s">
        <v>363</v>
      </c>
      <c r="D786" s="28" t="s">
        <v>1308</v>
      </c>
      <c r="E786" s="28">
        <f t="shared" si="5"/>
        <v>0</v>
      </c>
    </row>
    <row r="787" ht="15.75" customHeight="1">
      <c r="A787" s="28" t="str">
        <f t="shared" si="3"/>
        <v>13</v>
      </c>
      <c r="B787" s="28" t="str">
        <f t="shared" si="6"/>
        <v>W</v>
      </c>
      <c r="C787" s="28" t="s">
        <v>363</v>
      </c>
      <c r="D787" s="28" t="s">
        <v>1309</v>
      </c>
      <c r="E787" s="28">
        <f t="shared" si="5"/>
        <v>0</v>
      </c>
    </row>
    <row r="788" ht="15.75" customHeight="1">
      <c r="A788" s="28" t="str">
        <f t="shared" si="3"/>
        <v>01</v>
      </c>
      <c r="B788" s="28" t="str">
        <f t="shared" si="6"/>
        <v>W</v>
      </c>
      <c r="C788" s="28" t="s">
        <v>366</v>
      </c>
      <c r="D788" s="28" t="s">
        <v>1310</v>
      </c>
      <c r="E788" s="28">
        <f t="shared" si="5"/>
        <v>0</v>
      </c>
    </row>
    <row r="789" ht="15.75" customHeight="1">
      <c r="A789" s="28" t="str">
        <f t="shared" si="3"/>
        <v>03</v>
      </c>
      <c r="B789" s="28" t="str">
        <f t="shared" si="6"/>
        <v>W</v>
      </c>
      <c r="C789" s="28" t="s">
        <v>366</v>
      </c>
      <c r="D789" s="28" t="s">
        <v>1311</v>
      </c>
      <c r="E789" s="28">
        <f t="shared" si="5"/>
        <v>0</v>
      </c>
    </row>
    <row r="790" ht="15.75" customHeight="1">
      <c r="A790" s="28" t="str">
        <f t="shared" si="3"/>
        <v>04</v>
      </c>
      <c r="B790" s="28" t="str">
        <f t="shared" si="6"/>
        <v>W</v>
      </c>
      <c r="C790" s="28" t="s">
        <v>366</v>
      </c>
      <c r="D790" s="28" t="s">
        <v>1312</v>
      </c>
      <c r="E790" s="28">
        <f t="shared" si="5"/>
        <v>0</v>
      </c>
    </row>
    <row r="791" ht="15.75" customHeight="1">
      <c r="A791" s="28" t="str">
        <f t="shared" si="3"/>
        <v>05</v>
      </c>
      <c r="B791" s="28" t="str">
        <f t="shared" si="6"/>
        <v>W</v>
      </c>
      <c r="C791" s="28" t="s">
        <v>366</v>
      </c>
      <c r="D791" s="28" t="s">
        <v>1313</v>
      </c>
      <c r="E791" s="28">
        <f t="shared" si="5"/>
        <v>0</v>
      </c>
    </row>
    <row r="792" ht="15.75" customHeight="1">
      <c r="A792" s="28" t="str">
        <f t="shared" si="3"/>
        <v>06</v>
      </c>
      <c r="B792" s="28" t="str">
        <f t="shared" si="6"/>
        <v>W</v>
      </c>
      <c r="C792" s="28" t="s">
        <v>366</v>
      </c>
      <c r="D792" s="28" t="s">
        <v>1314</v>
      </c>
      <c r="E792" s="28">
        <f t="shared" si="5"/>
        <v>0</v>
      </c>
    </row>
    <row r="793" ht="15.75" customHeight="1">
      <c r="A793" s="28" t="str">
        <f t="shared" si="3"/>
        <v>07</v>
      </c>
      <c r="B793" s="28" t="str">
        <f t="shared" si="6"/>
        <v>W</v>
      </c>
      <c r="C793" s="28" t="s">
        <v>366</v>
      </c>
      <c r="D793" s="28" t="s">
        <v>1315</v>
      </c>
      <c r="E793" s="28">
        <f t="shared" si="5"/>
        <v>0</v>
      </c>
    </row>
    <row r="794" ht="15.75" customHeight="1">
      <c r="A794" s="28" t="str">
        <f t="shared" si="3"/>
        <v>11</v>
      </c>
      <c r="B794" s="28" t="str">
        <f t="shared" si="6"/>
        <v>W</v>
      </c>
      <c r="C794" s="28" t="s">
        <v>366</v>
      </c>
      <c r="D794" s="28" t="s">
        <v>1316</v>
      </c>
      <c r="E794" s="28">
        <f t="shared" si="5"/>
        <v>0</v>
      </c>
    </row>
    <row r="795" ht="15.75" customHeight="1">
      <c r="A795" s="28" t="str">
        <f t="shared" si="3"/>
        <v>02</v>
      </c>
      <c r="B795" s="28" t="str">
        <f t="shared" si="6"/>
        <v>W</v>
      </c>
      <c r="C795" s="28" t="s">
        <v>366</v>
      </c>
      <c r="D795" s="28" t="s">
        <v>1317</v>
      </c>
      <c r="E795" s="28">
        <f t="shared" si="5"/>
        <v>0</v>
      </c>
    </row>
    <row r="796" ht="15.75" customHeight="1">
      <c r="A796" s="28" t="str">
        <f t="shared" si="3"/>
        <v>08</v>
      </c>
      <c r="B796" s="28" t="str">
        <f t="shared" si="6"/>
        <v>W</v>
      </c>
      <c r="C796" s="28" t="s">
        <v>366</v>
      </c>
      <c r="D796" s="28" t="s">
        <v>1318</v>
      </c>
      <c r="E796" s="28">
        <f t="shared" si="5"/>
        <v>0</v>
      </c>
    </row>
    <row r="797" ht="15.75" customHeight="1">
      <c r="A797" s="28" t="str">
        <f t="shared" si="3"/>
        <v>09</v>
      </c>
      <c r="B797" s="28" t="str">
        <f t="shared" si="6"/>
        <v>W</v>
      </c>
      <c r="C797" s="28" t="s">
        <v>366</v>
      </c>
      <c r="D797" s="28" t="s">
        <v>1319</v>
      </c>
      <c r="E797" s="28">
        <f t="shared" si="5"/>
        <v>0</v>
      </c>
    </row>
    <row r="798" ht="15.75" customHeight="1">
      <c r="A798" s="28" t="str">
        <f t="shared" si="3"/>
        <v>10</v>
      </c>
      <c r="B798" s="28" t="str">
        <f t="shared" si="6"/>
        <v>W</v>
      </c>
      <c r="C798" s="28" t="s">
        <v>366</v>
      </c>
      <c r="D798" s="28" t="s">
        <v>1320</v>
      </c>
      <c r="E798" s="28">
        <f t="shared" si="5"/>
        <v>0</v>
      </c>
    </row>
    <row r="799" ht="15.75" customHeight="1">
      <c r="A799" s="28" t="str">
        <f t="shared" si="3"/>
        <v>12</v>
      </c>
      <c r="B799" s="28" t="str">
        <f t="shared" si="6"/>
        <v>W</v>
      </c>
      <c r="C799" s="28" t="s">
        <v>366</v>
      </c>
      <c r="D799" s="28" t="s">
        <v>1321</v>
      </c>
      <c r="E799" s="28">
        <f t="shared" si="5"/>
        <v>0</v>
      </c>
    </row>
    <row r="800" ht="15.75" customHeight="1">
      <c r="A800" s="28" t="str">
        <f t="shared" si="3"/>
        <v>13</v>
      </c>
      <c r="B800" s="28" t="str">
        <f t="shared" si="6"/>
        <v>W</v>
      </c>
      <c r="C800" s="28" t="s">
        <v>366</v>
      </c>
      <c r="D800" s="28" t="s">
        <v>1322</v>
      </c>
      <c r="E800" s="28">
        <f t="shared" si="5"/>
        <v>0</v>
      </c>
    </row>
    <row r="801" ht="15.75" customHeight="1">
      <c r="A801" s="28" t="str">
        <f t="shared" si="3"/>
        <v>01</v>
      </c>
      <c r="B801" s="28" t="str">
        <f t="shared" si="6"/>
        <v>W</v>
      </c>
      <c r="C801" s="28" t="s">
        <v>368</v>
      </c>
      <c r="D801" s="28" t="s">
        <v>1323</v>
      </c>
      <c r="E801" s="28">
        <f t="shared" si="5"/>
        <v>0</v>
      </c>
    </row>
    <row r="802" ht="15.75" customHeight="1">
      <c r="A802" s="28" t="str">
        <f t="shared" si="3"/>
        <v>03</v>
      </c>
      <c r="B802" s="28" t="str">
        <f t="shared" si="6"/>
        <v>W</v>
      </c>
      <c r="C802" s="28" t="s">
        <v>368</v>
      </c>
      <c r="D802" s="28" t="s">
        <v>1324</v>
      </c>
      <c r="E802" s="28">
        <f t="shared" si="5"/>
        <v>0</v>
      </c>
    </row>
    <row r="803" ht="15.75" customHeight="1">
      <c r="A803" s="28" t="str">
        <f t="shared" si="3"/>
        <v>04</v>
      </c>
      <c r="B803" s="28" t="str">
        <f t="shared" si="6"/>
        <v>W</v>
      </c>
      <c r="C803" s="28" t="s">
        <v>368</v>
      </c>
      <c r="D803" s="28" t="s">
        <v>1325</v>
      </c>
      <c r="E803" s="28">
        <f t="shared" si="5"/>
        <v>0</v>
      </c>
    </row>
    <row r="804" ht="15.75" customHeight="1">
      <c r="A804" s="28" t="str">
        <f t="shared" si="3"/>
        <v>05</v>
      </c>
      <c r="B804" s="28" t="str">
        <f t="shared" si="6"/>
        <v>W</v>
      </c>
      <c r="C804" s="28" t="s">
        <v>368</v>
      </c>
      <c r="D804" s="28" t="s">
        <v>1326</v>
      </c>
      <c r="E804" s="28">
        <f t="shared" si="5"/>
        <v>0</v>
      </c>
    </row>
    <row r="805" ht="15.75" customHeight="1">
      <c r="A805" s="28" t="str">
        <f t="shared" si="3"/>
        <v>06</v>
      </c>
      <c r="B805" s="28" t="str">
        <f t="shared" si="6"/>
        <v>W</v>
      </c>
      <c r="C805" s="28" t="s">
        <v>368</v>
      </c>
      <c r="D805" s="28" t="s">
        <v>1327</v>
      </c>
      <c r="E805" s="28">
        <f t="shared" si="5"/>
        <v>0</v>
      </c>
    </row>
    <row r="806" ht="15.75" customHeight="1">
      <c r="A806" s="28" t="str">
        <f t="shared" si="3"/>
        <v>07</v>
      </c>
      <c r="B806" s="28" t="str">
        <f t="shared" si="6"/>
        <v>W</v>
      </c>
      <c r="C806" s="28" t="s">
        <v>368</v>
      </c>
      <c r="D806" s="28" t="s">
        <v>1328</v>
      </c>
      <c r="E806" s="28">
        <f t="shared" si="5"/>
        <v>0</v>
      </c>
    </row>
    <row r="807" ht="15.75" customHeight="1">
      <c r="A807" s="28" t="str">
        <f t="shared" si="3"/>
        <v>11</v>
      </c>
      <c r="B807" s="28" t="str">
        <f t="shared" si="6"/>
        <v>W</v>
      </c>
      <c r="C807" s="28" t="s">
        <v>368</v>
      </c>
      <c r="D807" s="28" t="s">
        <v>1329</v>
      </c>
      <c r="E807" s="28">
        <f t="shared" si="5"/>
        <v>0</v>
      </c>
    </row>
    <row r="808" ht="15.75" customHeight="1">
      <c r="A808" s="28" t="str">
        <f t="shared" si="3"/>
        <v>02</v>
      </c>
      <c r="B808" s="28" t="str">
        <f t="shared" si="6"/>
        <v>W</v>
      </c>
      <c r="C808" s="28" t="s">
        <v>368</v>
      </c>
      <c r="D808" s="28" t="s">
        <v>1330</v>
      </c>
      <c r="E808" s="28">
        <f t="shared" si="5"/>
        <v>0</v>
      </c>
    </row>
    <row r="809" ht="15.75" customHeight="1">
      <c r="A809" s="28" t="str">
        <f t="shared" si="3"/>
        <v>08</v>
      </c>
      <c r="B809" s="28" t="str">
        <f t="shared" si="6"/>
        <v>W</v>
      </c>
      <c r="C809" s="28" t="s">
        <v>368</v>
      </c>
      <c r="D809" s="28" t="s">
        <v>1331</v>
      </c>
      <c r="E809" s="28">
        <f t="shared" si="5"/>
        <v>0</v>
      </c>
    </row>
    <row r="810" ht="15.75" customHeight="1">
      <c r="A810" s="28" t="str">
        <f t="shared" si="3"/>
        <v>09</v>
      </c>
      <c r="B810" s="28" t="str">
        <f t="shared" si="6"/>
        <v>W</v>
      </c>
      <c r="C810" s="28" t="s">
        <v>368</v>
      </c>
      <c r="D810" s="28" t="s">
        <v>1332</v>
      </c>
      <c r="E810" s="28">
        <f t="shared" si="5"/>
        <v>0</v>
      </c>
    </row>
    <row r="811" ht="15.75" customHeight="1">
      <c r="A811" s="28" t="str">
        <f t="shared" si="3"/>
        <v>10</v>
      </c>
      <c r="B811" s="28" t="str">
        <f t="shared" si="6"/>
        <v>W</v>
      </c>
      <c r="C811" s="28" t="s">
        <v>368</v>
      </c>
      <c r="D811" s="28" t="s">
        <v>1333</v>
      </c>
      <c r="E811" s="28">
        <f t="shared" si="5"/>
        <v>0</v>
      </c>
    </row>
    <row r="812" ht="15.75" customHeight="1">
      <c r="A812" s="28" t="str">
        <f t="shared" si="3"/>
        <v>12</v>
      </c>
      <c r="B812" s="28" t="str">
        <f t="shared" si="6"/>
        <v>W</v>
      </c>
      <c r="C812" s="28" t="s">
        <v>368</v>
      </c>
      <c r="D812" s="28" t="s">
        <v>1334</v>
      </c>
      <c r="E812" s="28">
        <f t="shared" si="5"/>
        <v>0</v>
      </c>
    </row>
    <row r="813" ht="15.75" customHeight="1">
      <c r="A813" s="28" t="str">
        <f t="shared" si="3"/>
        <v>13</v>
      </c>
      <c r="B813" s="28" t="str">
        <f t="shared" si="6"/>
        <v>W</v>
      </c>
      <c r="C813" s="28" t="s">
        <v>368</v>
      </c>
      <c r="D813" s="28" t="s">
        <v>1335</v>
      </c>
      <c r="E813" s="28">
        <f t="shared" si="5"/>
        <v>0</v>
      </c>
    </row>
    <row r="814" ht="15.75" customHeight="1">
      <c r="A814" s="28" t="str">
        <f t="shared" si="3"/>
        <v>01</v>
      </c>
      <c r="B814" s="28" t="str">
        <f t="shared" si="6"/>
        <v>W</v>
      </c>
      <c r="C814" s="28" t="s">
        <v>371</v>
      </c>
      <c r="D814" s="28" t="s">
        <v>1336</v>
      </c>
      <c r="E814" s="28">
        <f t="shared" si="5"/>
        <v>0</v>
      </c>
    </row>
    <row r="815" ht="15.75" customHeight="1">
      <c r="A815" s="28" t="str">
        <f t="shared" si="3"/>
        <v>03</v>
      </c>
      <c r="B815" s="28" t="str">
        <f t="shared" si="6"/>
        <v>W</v>
      </c>
      <c r="C815" s="28" t="s">
        <v>371</v>
      </c>
      <c r="D815" s="28" t="s">
        <v>1337</v>
      </c>
      <c r="E815" s="28">
        <f t="shared" si="5"/>
        <v>0</v>
      </c>
    </row>
    <row r="816" ht="15.75" customHeight="1">
      <c r="A816" s="28" t="str">
        <f t="shared" si="3"/>
        <v>04</v>
      </c>
      <c r="B816" s="28" t="str">
        <f t="shared" si="6"/>
        <v>W</v>
      </c>
      <c r="C816" s="28" t="s">
        <v>371</v>
      </c>
      <c r="D816" s="28" t="s">
        <v>1338</v>
      </c>
      <c r="E816" s="28">
        <f t="shared" si="5"/>
        <v>0</v>
      </c>
    </row>
    <row r="817" ht="15.75" customHeight="1">
      <c r="A817" s="28" t="str">
        <f t="shared" si="3"/>
        <v>05</v>
      </c>
      <c r="B817" s="28" t="str">
        <f t="shared" si="6"/>
        <v>W</v>
      </c>
      <c r="C817" s="28" t="s">
        <v>371</v>
      </c>
      <c r="D817" s="28" t="s">
        <v>1339</v>
      </c>
      <c r="E817" s="28">
        <f t="shared" si="5"/>
        <v>0</v>
      </c>
    </row>
    <row r="818" ht="15.75" customHeight="1">
      <c r="A818" s="28" t="str">
        <f t="shared" si="3"/>
        <v>06</v>
      </c>
      <c r="B818" s="28" t="str">
        <f t="shared" si="6"/>
        <v>W</v>
      </c>
      <c r="C818" s="28" t="s">
        <v>371</v>
      </c>
      <c r="D818" s="28" t="s">
        <v>1340</v>
      </c>
      <c r="E818" s="28">
        <f t="shared" si="5"/>
        <v>0</v>
      </c>
    </row>
    <row r="819" ht="15.75" customHeight="1">
      <c r="A819" s="28" t="str">
        <f t="shared" si="3"/>
        <v>07</v>
      </c>
      <c r="B819" s="28" t="str">
        <f t="shared" si="6"/>
        <v>W</v>
      </c>
      <c r="C819" s="28" t="s">
        <v>371</v>
      </c>
      <c r="D819" s="28" t="s">
        <v>1341</v>
      </c>
      <c r="E819" s="28">
        <f t="shared" si="5"/>
        <v>0</v>
      </c>
    </row>
    <row r="820" ht="15.75" customHeight="1">
      <c r="A820" s="28" t="str">
        <f t="shared" si="3"/>
        <v>11</v>
      </c>
      <c r="B820" s="28" t="str">
        <f t="shared" si="6"/>
        <v>W</v>
      </c>
      <c r="C820" s="28" t="s">
        <v>371</v>
      </c>
      <c r="D820" s="28" t="s">
        <v>1342</v>
      </c>
      <c r="E820" s="28">
        <f t="shared" si="5"/>
        <v>0</v>
      </c>
    </row>
    <row r="821" ht="15.75" customHeight="1">
      <c r="A821" s="28" t="str">
        <f t="shared" si="3"/>
        <v>02</v>
      </c>
      <c r="B821" s="28" t="str">
        <f t="shared" si="6"/>
        <v>W</v>
      </c>
      <c r="C821" s="28" t="s">
        <v>371</v>
      </c>
      <c r="D821" s="28" t="s">
        <v>1343</v>
      </c>
      <c r="E821" s="28">
        <f t="shared" si="5"/>
        <v>0</v>
      </c>
    </row>
    <row r="822" ht="15.75" customHeight="1">
      <c r="A822" s="28" t="str">
        <f t="shared" si="3"/>
        <v>08</v>
      </c>
      <c r="B822" s="28" t="str">
        <f t="shared" si="6"/>
        <v>W</v>
      </c>
      <c r="C822" s="28" t="s">
        <v>371</v>
      </c>
      <c r="D822" s="28" t="s">
        <v>1344</v>
      </c>
      <c r="E822" s="28">
        <f t="shared" si="5"/>
        <v>0</v>
      </c>
    </row>
    <row r="823" ht="15.75" customHeight="1">
      <c r="A823" s="28" t="str">
        <f t="shared" si="3"/>
        <v>09</v>
      </c>
      <c r="B823" s="28" t="str">
        <f t="shared" si="6"/>
        <v>W</v>
      </c>
      <c r="C823" s="28" t="s">
        <v>371</v>
      </c>
      <c r="D823" s="28" t="s">
        <v>1345</v>
      </c>
      <c r="E823" s="28">
        <f t="shared" si="5"/>
        <v>0</v>
      </c>
    </row>
    <row r="824" ht="15.75" customHeight="1">
      <c r="A824" s="28" t="str">
        <f t="shared" si="3"/>
        <v>10</v>
      </c>
      <c r="B824" s="28" t="str">
        <f t="shared" si="6"/>
        <v>W</v>
      </c>
      <c r="C824" s="28" t="s">
        <v>371</v>
      </c>
      <c r="D824" s="28" t="s">
        <v>1346</v>
      </c>
      <c r="E824" s="28">
        <f t="shared" si="5"/>
        <v>0</v>
      </c>
    </row>
    <row r="825" ht="15.75" customHeight="1">
      <c r="A825" s="28" t="str">
        <f t="shared" si="3"/>
        <v>12</v>
      </c>
      <c r="B825" s="28" t="str">
        <f t="shared" si="6"/>
        <v>W</v>
      </c>
      <c r="C825" s="28" t="s">
        <v>371</v>
      </c>
      <c r="D825" s="28" t="s">
        <v>1347</v>
      </c>
      <c r="E825" s="28">
        <f t="shared" si="5"/>
        <v>0</v>
      </c>
    </row>
    <row r="826" ht="15.75" customHeight="1">
      <c r="A826" s="28" t="str">
        <f t="shared" si="3"/>
        <v>13</v>
      </c>
      <c r="B826" s="28" t="str">
        <f t="shared" si="6"/>
        <v>W</v>
      </c>
      <c r="C826" s="28" t="s">
        <v>371</v>
      </c>
      <c r="D826" s="28" t="s">
        <v>1348</v>
      </c>
      <c r="E826" s="28">
        <f t="shared" si="5"/>
        <v>0</v>
      </c>
    </row>
    <row r="827" ht="15.75" customHeight="1">
      <c r="A827" s="28" t="str">
        <f t="shared" si="3"/>
        <v>01</v>
      </c>
      <c r="B827" s="28" t="str">
        <f t="shared" si="6"/>
        <v>W</v>
      </c>
      <c r="C827" s="28" t="s">
        <v>373</v>
      </c>
      <c r="D827" s="28" t="s">
        <v>1349</v>
      </c>
      <c r="E827" s="28">
        <f t="shared" si="5"/>
        <v>0</v>
      </c>
    </row>
    <row r="828" ht="15.75" customHeight="1">
      <c r="A828" s="28" t="str">
        <f t="shared" si="3"/>
        <v>03</v>
      </c>
      <c r="B828" s="28" t="str">
        <f t="shared" si="6"/>
        <v>W</v>
      </c>
      <c r="C828" s="28" t="s">
        <v>373</v>
      </c>
      <c r="D828" s="28" t="s">
        <v>1350</v>
      </c>
      <c r="E828" s="28">
        <f t="shared" si="5"/>
        <v>0</v>
      </c>
    </row>
    <row r="829" ht="15.75" customHeight="1">
      <c r="A829" s="28" t="str">
        <f t="shared" si="3"/>
        <v>04</v>
      </c>
      <c r="B829" s="28" t="str">
        <f t="shared" si="6"/>
        <v>W</v>
      </c>
      <c r="C829" s="28" t="s">
        <v>373</v>
      </c>
      <c r="D829" s="28" t="s">
        <v>1351</v>
      </c>
      <c r="E829" s="28">
        <f t="shared" si="5"/>
        <v>0</v>
      </c>
    </row>
    <row r="830" ht="15.75" customHeight="1">
      <c r="A830" s="28" t="str">
        <f t="shared" si="3"/>
        <v>05</v>
      </c>
      <c r="B830" s="28" t="str">
        <f t="shared" si="6"/>
        <v>W</v>
      </c>
      <c r="C830" s="28" t="s">
        <v>373</v>
      </c>
      <c r="D830" s="28" t="s">
        <v>1352</v>
      </c>
      <c r="E830" s="28">
        <f t="shared" si="5"/>
        <v>0</v>
      </c>
    </row>
    <row r="831" ht="15.75" customHeight="1">
      <c r="A831" s="28" t="str">
        <f t="shared" si="3"/>
        <v>06</v>
      </c>
      <c r="B831" s="28" t="str">
        <f t="shared" si="6"/>
        <v>W</v>
      </c>
      <c r="C831" s="28" t="s">
        <v>373</v>
      </c>
      <c r="D831" s="28" t="s">
        <v>1353</v>
      </c>
      <c r="E831" s="28">
        <f t="shared" si="5"/>
        <v>0</v>
      </c>
    </row>
    <row r="832" ht="15.75" customHeight="1">
      <c r="A832" s="28" t="str">
        <f t="shared" si="3"/>
        <v>07</v>
      </c>
      <c r="B832" s="28" t="str">
        <f t="shared" si="6"/>
        <v>W</v>
      </c>
      <c r="C832" s="28" t="s">
        <v>373</v>
      </c>
      <c r="D832" s="28" t="s">
        <v>1354</v>
      </c>
      <c r="E832" s="28">
        <f t="shared" si="5"/>
        <v>0</v>
      </c>
    </row>
    <row r="833" ht="15.75" customHeight="1">
      <c r="A833" s="28" t="str">
        <f t="shared" si="3"/>
        <v>11</v>
      </c>
      <c r="B833" s="28" t="str">
        <f t="shared" si="6"/>
        <v>W</v>
      </c>
      <c r="C833" s="28" t="s">
        <v>373</v>
      </c>
      <c r="D833" s="28" t="s">
        <v>1355</v>
      </c>
      <c r="E833" s="28">
        <f t="shared" si="5"/>
        <v>0</v>
      </c>
    </row>
    <row r="834" ht="15.75" customHeight="1">
      <c r="A834" s="28" t="str">
        <f t="shared" si="3"/>
        <v>02</v>
      </c>
      <c r="B834" s="28" t="str">
        <f t="shared" si="6"/>
        <v>W</v>
      </c>
      <c r="C834" s="28" t="s">
        <v>373</v>
      </c>
      <c r="D834" s="28" t="s">
        <v>1356</v>
      </c>
      <c r="E834" s="28">
        <f t="shared" si="5"/>
        <v>0</v>
      </c>
    </row>
    <row r="835" ht="15.75" customHeight="1">
      <c r="A835" s="28" t="str">
        <f t="shared" si="3"/>
        <v>08</v>
      </c>
      <c r="B835" s="28" t="str">
        <f t="shared" si="6"/>
        <v>W</v>
      </c>
      <c r="C835" s="28" t="s">
        <v>373</v>
      </c>
      <c r="D835" s="28" t="s">
        <v>1357</v>
      </c>
      <c r="E835" s="28">
        <f t="shared" si="5"/>
        <v>0</v>
      </c>
    </row>
    <row r="836" ht="15.75" customHeight="1">
      <c r="A836" s="28" t="str">
        <f t="shared" si="3"/>
        <v>09</v>
      </c>
      <c r="B836" s="28" t="str">
        <f t="shared" si="6"/>
        <v>W</v>
      </c>
      <c r="C836" s="28" t="s">
        <v>373</v>
      </c>
      <c r="D836" s="28" t="s">
        <v>1358</v>
      </c>
      <c r="E836" s="28">
        <f t="shared" si="5"/>
        <v>0</v>
      </c>
    </row>
    <row r="837" ht="15.75" customHeight="1">
      <c r="A837" s="28" t="str">
        <f t="shared" si="3"/>
        <v>10</v>
      </c>
      <c r="B837" s="28" t="str">
        <f t="shared" si="6"/>
        <v>W</v>
      </c>
      <c r="C837" s="28" t="s">
        <v>373</v>
      </c>
      <c r="D837" s="28" t="s">
        <v>1359</v>
      </c>
      <c r="E837" s="28">
        <f t="shared" si="5"/>
        <v>0</v>
      </c>
    </row>
    <row r="838" ht="15.75" customHeight="1">
      <c r="A838" s="28" t="str">
        <f t="shared" si="3"/>
        <v>12</v>
      </c>
      <c r="B838" s="28" t="str">
        <f t="shared" si="6"/>
        <v>W</v>
      </c>
      <c r="C838" s="28" t="s">
        <v>373</v>
      </c>
      <c r="D838" s="28" t="s">
        <v>1360</v>
      </c>
      <c r="E838" s="28">
        <f t="shared" si="5"/>
        <v>0</v>
      </c>
    </row>
    <row r="839" ht="15.75" customHeight="1">
      <c r="A839" s="28" t="str">
        <f t="shared" si="3"/>
        <v>13</v>
      </c>
      <c r="B839" s="28" t="str">
        <f t="shared" si="6"/>
        <v>W</v>
      </c>
      <c r="C839" s="28" t="s">
        <v>373</v>
      </c>
      <c r="D839" s="28" t="s">
        <v>1361</v>
      </c>
      <c r="E839" s="28">
        <f t="shared" si="5"/>
        <v>0</v>
      </c>
    </row>
    <row r="840" ht="15.75" customHeight="1">
      <c r="A840" s="28" t="str">
        <f t="shared" si="3"/>
        <v>01</v>
      </c>
      <c r="B840" s="28" t="str">
        <f t="shared" si="6"/>
        <v>W</v>
      </c>
      <c r="C840" s="28" t="s">
        <v>376</v>
      </c>
      <c r="D840" s="28" t="s">
        <v>1362</v>
      </c>
      <c r="E840" s="28">
        <f t="shared" si="5"/>
        <v>0</v>
      </c>
    </row>
    <row r="841" ht="15.75" customHeight="1">
      <c r="A841" s="28" t="str">
        <f t="shared" si="3"/>
        <v>03</v>
      </c>
      <c r="B841" s="28" t="str">
        <f t="shared" si="6"/>
        <v>W</v>
      </c>
      <c r="C841" s="28" t="s">
        <v>376</v>
      </c>
      <c r="D841" s="28" t="s">
        <v>1363</v>
      </c>
      <c r="E841" s="28">
        <f t="shared" si="5"/>
        <v>0</v>
      </c>
    </row>
    <row r="842" ht="15.75" customHeight="1">
      <c r="A842" s="28" t="str">
        <f t="shared" si="3"/>
        <v>04</v>
      </c>
      <c r="B842" s="28" t="str">
        <f t="shared" si="6"/>
        <v>W</v>
      </c>
      <c r="C842" s="28" t="s">
        <v>376</v>
      </c>
      <c r="D842" s="28" t="s">
        <v>1364</v>
      </c>
      <c r="E842" s="28">
        <f t="shared" si="5"/>
        <v>0</v>
      </c>
    </row>
    <row r="843" ht="15.75" customHeight="1">
      <c r="A843" s="28" t="str">
        <f t="shared" si="3"/>
        <v>05</v>
      </c>
      <c r="B843" s="28" t="str">
        <f t="shared" si="6"/>
        <v>W</v>
      </c>
      <c r="C843" s="28" t="s">
        <v>376</v>
      </c>
      <c r="D843" s="28" t="s">
        <v>1365</v>
      </c>
      <c r="E843" s="28">
        <f t="shared" si="5"/>
        <v>0</v>
      </c>
    </row>
    <row r="844" ht="15.75" customHeight="1">
      <c r="A844" s="28" t="str">
        <f t="shared" si="3"/>
        <v>06</v>
      </c>
      <c r="B844" s="28" t="str">
        <f t="shared" si="6"/>
        <v>W</v>
      </c>
      <c r="C844" s="28" t="s">
        <v>376</v>
      </c>
      <c r="D844" s="28" t="s">
        <v>1366</v>
      </c>
      <c r="E844" s="28">
        <f t="shared" si="5"/>
        <v>0</v>
      </c>
    </row>
    <row r="845" ht="15.75" customHeight="1">
      <c r="A845" s="28" t="str">
        <f t="shared" si="3"/>
        <v>07</v>
      </c>
      <c r="B845" s="28" t="str">
        <f t="shared" si="6"/>
        <v>W</v>
      </c>
      <c r="C845" s="28" t="s">
        <v>376</v>
      </c>
      <c r="D845" s="28" t="s">
        <v>1367</v>
      </c>
      <c r="E845" s="28">
        <f t="shared" si="5"/>
        <v>0</v>
      </c>
    </row>
    <row r="846" ht="15.75" customHeight="1">
      <c r="A846" s="28" t="str">
        <f t="shared" si="3"/>
        <v>11</v>
      </c>
      <c r="B846" s="28" t="str">
        <f t="shared" si="6"/>
        <v>W</v>
      </c>
      <c r="C846" s="28" t="s">
        <v>376</v>
      </c>
      <c r="D846" s="28" t="s">
        <v>1368</v>
      </c>
      <c r="E846" s="28">
        <f t="shared" si="5"/>
        <v>0</v>
      </c>
    </row>
    <row r="847" ht="15.75" customHeight="1">
      <c r="A847" s="28" t="str">
        <f t="shared" si="3"/>
        <v>02</v>
      </c>
      <c r="B847" s="28" t="str">
        <f t="shared" si="6"/>
        <v>W</v>
      </c>
      <c r="C847" s="28" t="s">
        <v>376</v>
      </c>
      <c r="D847" s="28" t="s">
        <v>1369</v>
      </c>
      <c r="E847" s="28">
        <f t="shared" si="5"/>
        <v>0</v>
      </c>
    </row>
    <row r="848" ht="15.75" customHeight="1">
      <c r="A848" s="28" t="str">
        <f t="shared" si="3"/>
        <v>08</v>
      </c>
      <c r="B848" s="28" t="str">
        <f t="shared" si="6"/>
        <v>W</v>
      </c>
      <c r="C848" s="28" t="s">
        <v>376</v>
      </c>
      <c r="D848" s="28" t="s">
        <v>1370</v>
      </c>
      <c r="E848" s="28">
        <f t="shared" si="5"/>
        <v>0</v>
      </c>
    </row>
    <row r="849" ht="15.75" customHeight="1">
      <c r="A849" s="28" t="str">
        <f t="shared" si="3"/>
        <v>09</v>
      </c>
      <c r="B849" s="28" t="str">
        <f t="shared" si="6"/>
        <v>W</v>
      </c>
      <c r="C849" s="28" t="s">
        <v>376</v>
      </c>
      <c r="D849" s="28" t="s">
        <v>1371</v>
      </c>
      <c r="E849" s="28">
        <f t="shared" si="5"/>
        <v>0</v>
      </c>
    </row>
    <row r="850" ht="15.75" customHeight="1">
      <c r="A850" s="28" t="str">
        <f t="shared" si="3"/>
        <v>10</v>
      </c>
      <c r="B850" s="28" t="str">
        <f t="shared" si="6"/>
        <v>W</v>
      </c>
      <c r="C850" s="28" t="s">
        <v>376</v>
      </c>
      <c r="D850" s="28" t="s">
        <v>1372</v>
      </c>
      <c r="E850" s="28">
        <f t="shared" si="5"/>
        <v>0</v>
      </c>
    </row>
    <row r="851" ht="15.75" customHeight="1">
      <c r="A851" s="28" t="str">
        <f t="shared" si="3"/>
        <v>12</v>
      </c>
      <c r="B851" s="28" t="str">
        <f t="shared" si="6"/>
        <v>W</v>
      </c>
      <c r="C851" s="28" t="s">
        <v>376</v>
      </c>
      <c r="D851" s="28" t="s">
        <v>1373</v>
      </c>
      <c r="E851" s="28">
        <f t="shared" si="5"/>
        <v>0</v>
      </c>
    </row>
    <row r="852" ht="15.75" customHeight="1">
      <c r="A852" s="28" t="str">
        <f t="shared" si="3"/>
        <v>13</v>
      </c>
      <c r="B852" s="28" t="str">
        <f t="shared" si="6"/>
        <v>W</v>
      </c>
      <c r="C852" s="28" t="s">
        <v>376</v>
      </c>
      <c r="D852" s="28" t="s">
        <v>1374</v>
      </c>
      <c r="E852" s="28">
        <f t="shared" si="5"/>
        <v>0</v>
      </c>
    </row>
    <row r="853" ht="15.75" customHeight="1">
      <c r="A853" s="28" t="str">
        <f t="shared" si="3"/>
        <v>01</v>
      </c>
      <c r="B853" s="28" t="str">
        <f t="shared" si="6"/>
        <v>W</v>
      </c>
      <c r="C853" s="28" t="s">
        <v>378</v>
      </c>
      <c r="D853" s="28" t="s">
        <v>1375</v>
      </c>
      <c r="E853" s="28">
        <f t="shared" si="5"/>
        <v>0</v>
      </c>
    </row>
    <row r="854" ht="15.75" customHeight="1">
      <c r="A854" s="28" t="str">
        <f t="shared" si="3"/>
        <v>03</v>
      </c>
      <c r="B854" s="28" t="str">
        <f t="shared" si="6"/>
        <v>W</v>
      </c>
      <c r="C854" s="28" t="s">
        <v>378</v>
      </c>
      <c r="D854" s="28" t="s">
        <v>1376</v>
      </c>
      <c r="E854" s="28">
        <f t="shared" si="5"/>
        <v>0</v>
      </c>
    </row>
    <row r="855" ht="15.75" customHeight="1">
      <c r="A855" s="28" t="str">
        <f t="shared" si="3"/>
        <v>04</v>
      </c>
      <c r="B855" s="28" t="str">
        <f t="shared" si="6"/>
        <v>W</v>
      </c>
      <c r="C855" s="28" t="s">
        <v>378</v>
      </c>
      <c r="D855" s="28" t="s">
        <v>1377</v>
      </c>
      <c r="E855" s="28">
        <f t="shared" si="5"/>
        <v>0</v>
      </c>
    </row>
    <row r="856" ht="15.75" customHeight="1">
      <c r="A856" s="28" t="str">
        <f t="shared" si="3"/>
        <v>05</v>
      </c>
      <c r="B856" s="28" t="str">
        <f t="shared" si="6"/>
        <v>W</v>
      </c>
      <c r="C856" s="28" t="s">
        <v>378</v>
      </c>
      <c r="D856" s="28" t="s">
        <v>1378</v>
      </c>
      <c r="E856" s="28">
        <f t="shared" si="5"/>
        <v>0</v>
      </c>
    </row>
    <row r="857" ht="15.75" customHeight="1">
      <c r="A857" s="28" t="str">
        <f t="shared" si="3"/>
        <v>06</v>
      </c>
      <c r="B857" s="28" t="str">
        <f t="shared" si="6"/>
        <v>W</v>
      </c>
      <c r="C857" s="28" t="s">
        <v>378</v>
      </c>
      <c r="D857" s="28" t="s">
        <v>1379</v>
      </c>
      <c r="E857" s="28">
        <f t="shared" si="5"/>
        <v>0</v>
      </c>
    </row>
    <row r="858" ht="15.75" customHeight="1">
      <c r="A858" s="28" t="str">
        <f t="shared" si="3"/>
        <v>07</v>
      </c>
      <c r="B858" s="28" t="str">
        <f t="shared" si="6"/>
        <v>W</v>
      </c>
      <c r="C858" s="28" t="s">
        <v>378</v>
      </c>
      <c r="D858" s="28" t="s">
        <v>1380</v>
      </c>
      <c r="E858" s="28">
        <f t="shared" si="5"/>
        <v>0</v>
      </c>
    </row>
    <row r="859" ht="15.75" customHeight="1">
      <c r="A859" s="28" t="str">
        <f t="shared" si="3"/>
        <v>11</v>
      </c>
      <c r="B859" s="28" t="str">
        <f t="shared" si="6"/>
        <v>W</v>
      </c>
      <c r="C859" s="28" t="s">
        <v>378</v>
      </c>
      <c r="D859" s="28" t="s">
        <v>1381</v>
      </c>
      <c r="E859" s="28">
        <f t="shared" si="5"/>
        <v>0</v>
      </c>
    </row>
    <row r="860" ht="15.75" customHeight="1">
      <c r="A860" s="28" t="str">
        <f t="shared" si="3"/>
        <v>02</v>
      </c>
      <c r="B860" s="28" t="str">
        <f t="shared" si="6"/>
        <v>W</v>
      </c>
      <c r="C860" s="28" t="s">
        <v>378</v>
      </c>
      <c r="D860" s="28" t="s">
        <v>1382</v>
      </c>
      <c r="E860" s="28">
        <f t="shared" si="5"/>
        <v>0</v>
      </c>
    </row>
    <row r="861" ht="15.75" customHeight="1">
      <c r="A861" s="28" t="str">
        <f t="shared" si="3"/>
        <v>08</v>
      </c>
      <c r="B861" s="28" t="str">
        <f t="shared" si="6"/>
        <v>W</v>
      </c>
      <c r="C861" s="28" t="s">
        <v>378</v>
      </c>
      <c r="D861" s="28" t="s">
        <v>1383</v>
      </c>
      <c r="E861" s="28">
        <f t="shared" si="5"/>
        <v>0</v>
      </c>
    </row>
    <row r="862" ht="15.75" customHeight="1">
      <c r="A862" s="28" t="str">
        <f t="shared" si="3"/>
        <v>09</v>
      </c>
      <c r="B862" s="28" t="str">
        <f t="shared" si="6"/>
        <v>W</v>
      </c>
      <c r="C862" s="28" t="s">
        <v>378</v>
      </c>
      <c r="D862" s="28" t="s">
        <v>1384</v>
      </c>
      <c r="E862" s="28">
        <f t="shared" si="5"/>
        <v>0</v>
      </c>
    </row>
    <row r="863" ht="15.75" customHeight="1">
      <c r="A863" s="28" t="str">
        <f t="shared" si="3"/>
        <v>10</v>
      </c>
      <c r="B863" s="28" t="str">
        <f t="shared" si="6"/>
        <v>W</v>
      </c>
      <c r="C863" s="28" t="s">
        <v>378</v>
      </c>
      <c r="D863" s="28" t="s">
        <v>1385</v>
      </c>
      <c r="E863" s="28">
        <f t="shared" si="5"/>
        <v>0</v>
      </c>
    </row>
    <row r="864" ht="15.75" customHeight="1">
      <c r="A864" s="28" t="str">
        <f t="shared" si="3"/>
        <v>12</v>
      </c>
      <c r="B864" s="28" t="str">
        <f t="shared" si="6"/>
        <v>W</v>
      </c>
      <c r="C864" s="28" t="s">
        <v>378</v>
      </c>
      <c r="D864" s="28" t="s">
        <v>1386</v>
      </c>
      <c r="E864" s="28">
        <f t="shared" si="5"/>
        <v>0</v>
      </c>
    </row>
    <row r="865" ht="15.75" customHeight="1">
      <c r="A865" s="28" t="str">
        <f t="shared" si="3"/>
        <v>13</v>
      </c>
      <c r="B865" s="28" t="str">
        <f t="shared" si="6"/>
        <v>W</v>
      </c>
      <c r="C865" s="28" t="s">
        <v>378</v>
      </c>
      <c r="D865" s="28" t="s">
        <v>1387</v>
      </c>
      <c r="E865" s="28">
        <f t="shared" si="5"/>
        <v>0</v>
      </c>
    </row>
    <row r="866" ht="15.75" customHeight="1">
      <c r="A866" s="28" t="str">
        <f t="shared" si="3"/>
        <v>01</v>
      </c>
      <c r="B866" s="28" t="str">
        <f t="shared" si="6"/>
        <v>W</v>
      </c>
      <c r="C866" s="28" t="s">
        <v>381</v>
      </c>
      <c r="D866" s="28" t="s">
        <v>1388</v>
      </c>
      <c r="E866" s="28">
        <f t="shared" si="5"/>
        <v>0</v>
      </c>
    </row>
    <row r="867" ht="15.75" customHeight="1">
      <c r="A867" s="28" t="str">
        <f t="shared" si="3"/>
        <v>03</v>
      </c>
      <c r="B867" s="28" t="str">
        <f t="shared" si="6"/>
        <v>W</v>
      </c>
      <c r="C867" s="28" t="s">
        <v>381</v>
      </c>
      <c r="D867" s="28" t="s">
        <v>1389</v>
      </c>
      <c r="E867" s="28">
        <f t="shared" si="5"/>
        <v>0</v>
      </c>
    </row>
    <row r="868" ht="15.75" customHeight="1">
      <c r="A868" s="28" t="str">
        <f t="shared" si="3"/>
        <v>04</v>
      </c>
      <c r="B868" s="28" t="str">
        <f t="shared" si="6"/>
        <v>W</v>
      </c>
      <c r="C868" s="28" t="s">
        <v>381</v>
      </c>
      <c r="D868" s="28" t="s">
        <v>1390</v>
      </c>
      <c r="E868" s="28">
        <f t="shared" si="5"/>
        <v>0</v>
      </c>
    </row>
    <row r="869" ht="15.75" customHeight="1">
      <c r="A869" s="28" t="str">
        <f t="shared" si="3"/>
        <v>05</v>
      </c>
      <c r="B869" s="28" t="str">
        <f t="shared" si="6"/>
        <v>W</v>
      </c>
      <c r="C869" s="28" t="s">
        <v>381</v>
      </c>
      <c r="D869" s="28" t="s">
        <v>1391</v>
      </c>
      <c r="E869" s="28">
        <f t="shared" si="5"/>
        <v>0</v>
      </c>
    </row>
    <row r="870" ht="15.75" customHeight="1">
      <c r="A870" s="28" t="str">
        <f t="shared" si="3"/>
        <v>06</v>
      </c>
      <c r="B870" s="28" t="str">
        <f t="shared" si="6"/>
        <v>W</v>
      </c>
      <c r="C870" s="28" t="s">
        <v>381</v>
      </c>
      <c r="D870" s="28" t="s">
        <v>1392</v>
      </c>
      <c r="E870" s="28">
        <f t="shared" si="5"/>
        <v>0</v>
      </c>
    </row>
    <row r="871" ht="15.75" customHeight="1">
      <c r="A871" s="28" t="str">
        <f t="shared" si="3"/>
        <v>07</v>
      </c>
      <c r="B871" s="28" t="str">
        <f t="shared" si="6"/>
        <v>W</v>
      </c>
      <c r="C871" s="28" t="s">
        <v>381</v>
      </c>
      <c r="D871" s="28" t="s">
        <v>1393</v>
      </c>
      <c r="E871" s="28">
        <f t="shared" si="5"/>
        <v>0</v>
      </c>
    </row>
    <row r="872" ht="15.75" customHeight="1">
      <c r="A872" s="28" t="str">
        <f t="shared" si="3"/>
        <v>11</v>
      </c>
      <c r="B872" s="28" t="str">
        <f t="shared" si="6"/>
        <v>W</v>
      </c>
      <c r="C872" s="28" t="s">
        <v>381</v>
      </c>
      <c r="D872" s="28" t="s">
        <v>1394</v>
      </c>
      <c r="E872" s="28">
        <f t="shared" si="5"/>
        <v>0</v>
      </c>
    </row>
    <row r="873" ht="15.75" customHeight="1">
      <c r="A873" s="28" t="str">
        <f t="shared" si="3"/>
        <v>02</v>
      </c>
      <c r="B873" s="28" t="str">
        <f t="shared" si="6"/>
        <v>W</v>
      </c>
      <c r="C873" s="28" t="s">
        <v>381</v>
      </c>
      <c r="D873" s="28" t="s">
        <v>1395</v>
      </c>
      <c r="E873" s="28">
        <f t="shared" si="5"/>
        <v>0</v>
      </c>
    </row>
    <row r="874" ht="15.75" customHeight="1">
      <c r="A874" s="28" t="str">
        <f t="shared" si="3"/>
        <v>08</v>
      </c>
      <c r="B874" s="28" t="str">
        <f t="shared" si="6"/>
        <v>W</v>
      </c>
      <c r="C874" s="28" t="s">
        <v>381</v>
      </c>
      <c r="D874" s="28" t="s">
        <v>1396</v>
      </c>
      <c r="E874" s="28">
        <f t="shared" si="5"/>
        <v>0</v>
      </c>
    </row>
    <row r="875" ht="15.75" customHeight="1">
      <c r="A875" s="28" t="str">
        <f t="shared" si="3"/>
        <v>09</v>
      </c>
      <c r="B875" s="28" t="str">
        <f t="shared" si="6"/>
        <v>W</v>
      </c>
      <c r="C875" s="28" t="s">
        <v>381</v>
      </c>
      <c r="D875" s="28" t="s">
        <v>1397</v>
      </c>
      <c r="E875" s="28">
        <f t="shared" si="5"/>
        <v>0</v>
      </c>
    </row>
    <row r="876" ht="15.75" customHeight="1">
      <c r="A876" s="28" t="str">
        <f t="shared" si="3"/>
        <v>10</v>
      </c>
      <c r="B876" s="28" t="str">
        <f t="shared" si="6"/>
        <v>W</v>
      </c>
      <c r="C876" s="28" t="s">
        <v>381</v>
      </c>
      <c r="D876" s="28" t="s">
        <v>1398</v>
      </c>
      <c r="E876" s="28">
        <f t="shared" si="5"/>
        <v>0</v>
      </c>
    </row>
    <row r="877" ht="15.75" customHeight="1">
      <c r="A877" s="28" t="str">
        <f t="shared" si="3"/>
        <v>12</v>
      </c>
      <c r="B877" s="28" t="str">
        <f t="shared" si="6"/>
        <v>W</v>
      </c>
      <c r="C877" s="28" t="s">
        <v>381</v>
      </c>
      <c r="D877" s="28" t="s">
        <v>1399</v>
      </c>
      <c r="E877" s="28">
        <f t="shared" si="5"/>
        <v>0</v>
      </c>
    </row>
    <row r="878" ht="15.75" customHeight="1">
      <c r="A878" s="28" t="str">
        <f t="shared" si="3"/>
        <v>13</v>
      </c>
      <c r="B878" s="28" t="str">
        <f t="shared" si="6"/>
        <v>W</v>
      </c>
      <c r="C878" s="28" t="s">
        <v>381</v>
      </c>
      <c r="D878" s="28" t="s">
        <v>1400</v>
      </c>
      <c r="E878" s="28">
        <f t="shared" si="5"/>
        <v>0</v>
      </c>
    </row>
    <row r="879" ht="15.75" customHeight="1">
      <c r="A879" s="28" t="str">
        <f t="shared" si="3"/>
        <v>01</v>
      </c>
      <c r="B879" s="28" t="str">
        <f t="shared" si="6"/>
        <v>W</v>
      </c>
      <c r="C879" s="28" t="s">
        <v>1401</v>
      </c>
      <c r="D879" s="28" t="s">
        <v>1402</v>
      </c>
      <c r="E879" s="28">
        <f t="shared" si="5"/>
        <v>0</v>
      </c>
    </row>
    <row r="880" ht="15.75" customHeight="1">
      <c r="A880" s="28" t="str">
        <f t="shared" si="3"/>
        <v>03</v>
      </c>
      <c r="B880" s="28" t="str">
        <f t="shared" si="6"/>
        <v>W</v>
      </c>
      <c r="C880" s="28" t="s">
        <v>1401</v>
      </c>
      <c r="D880" s="28" t="s">
        <v>1403</v>
      </c>
      <c r="E880" s="28">
        <f t="shared" si="5"/>
        <v>0</v>
      </c>
    </row>
    <row r="881" ht="15.75" customHeight="1">
      <c r="A881" s="28" t="str">
        <f t="shared" si="3"/>
        <v>04</v>
      </c>
      <c r="B881" s="28" t="str">
        <f t="shared" si="6"/>
        <v>W</v>
      </c>
      <c r="C881" s="28" t="s">
        <v>1401</v>
      </c>
      <c r="D881" s="28" t="s">
        <v>1404</v>
      </c>
      <c r="E881" s="28">
        <f t="shared" si="5"/>
        <v>0</v>
      </c>
    </row>
    <row r="882" ht="15.75" customHeight="1">
      <c r="A882" s="28" t="str">
        <f t="shared" si="3"/>
        <v>05</v>
      </c>
      <c r="B882" s="28" t="str">
        <f t="shared" si="6"/>
        <v>W</v>
      </c>
      <c r="C882" s="28" t="s">
        <v>1401</v>
      </c>
      <c r="D882" s="28" t="s">
        <v>1405</v>
      </c>
      <c r="E882" s="28">
        <f t="shared" si="5"/>
        <v>0</v>
      </c>
    </row>
    <row r="883" ht="15.75" customHeight="1">
      <c r="A883" s="28" t="str">
        <f t="shared" si="3"/>
        <v>06</v>
      </c>
      <c r="B883" s="28" t="str">
        <f t="shared" si="6"/>
        <v>W</v>
      </c>
      <c r="C883" s="28" t="s">
        <v>1401</v>
      </c>
      <c r="D883" s="28" t="s">
        <v>1406</v>
      </c>
      <c r="E883" s="28">
        <f t="shared" si="5"/>
        <v>0</v>
      </c>
    </row>
    <row r="884" ht="15.75" customHeight="1">
      <c r="A884" s="28" t="str">
        <f t="shared" si="3"/>
        <v>07</v>
      </c>
      <c r="B884" s="28" t="str">
        <f t="shared" si="6"/>
        <v>W</v>
      </c>
      <c r="C884" s="28" t="s">
        <v>1401</v>
      </c>
      <c r="D884" s="28" t="s">
        <v>1407</v>
      </c>
      <c r="E884" s="28">
        <f t="shared" si="5"/>
        <v>0</v>
      </c>
    </row>
    <row r="885" ht="15.75" customHeight="1">
      <c r="A885" s="28" t="str">
        <f t="shared" si="3"/>
        <v>11</v>
      </c>
      <c r="B885" s="28" t="str">
        <f t="shared" si="6"/>
        <v>W</v>
      </c>
      <c r="C885" s="28" t="s">
        <v>1401</v>
      </c>
      <c r="D885" s="28" t="s">
        <v>1408</v>
      </c>
      <c r="E885" s="28">
        <f t="shared" si="5"/>
        <v>0</v>
      </c>
    </row>
    <row r="886" ht="15.75" customHeight="1">
      <c r="A886" s="28" t="str">
        <f t="shared" si="3"/>
        <v>02</v>
      </c>
      <c r="B886" s="28" t="str">
        <f t="shared" si="6"/>
        <v>W</v>
      </c>
      <c r="C886" s="28" t="s">
        <v>1401</v>
      </c>
      <c r="D886" s="28" t="s">
        <v>1409</v>
      </c>
      <c r="E886" s="28">
        <f t="shared" si="5"/>
        <v>0</v>
      </c>
    </row>
    <row r="887" ht="15.75" customHeight="1">
      <c r="A887" s="28" t="str">
        <f t="shared" si="3"/>
        <v>08</v>
      </c>
      <c r="B887" s="28" t="str">
        <f t="shared" si="6"/>
        <v>W</v>
      </c>
      <c r="C887" s="28" t="s">
        <v>1401</v>
      </c>
      <c r="D887" s="28" t="s">
        <v>1410</v>
      </c>
      <c r="E887" s="28">
        <f t="shared" si="5"/>
        <v>0</v>
      </c>
    </row>
    <row r="888" ht="15.75" customHeight="1">
      <c r="A888" s="28" t="str">
        <f t="shared" si="3"/>
        <v>09</v>
      </c>
      <c r="B888" s="28" t="str">
        <f t="shared" si="6"/>
        <v>W</v>
      </c>
      <c r="C888" s="28" t="s">
        <v>1401</v>
      </c>
      <c r="D888" s="28" t="s">
        <v>1411</v>
      </c>
      <c r="E888" s="28">
        <f t="shared" si="5"/>
        <v>0</v>
      </c>
    </row>
    <row r="889" ht="15.75" customHeight="1">
      <c r="A889" s="28" t="str">
        <f t="shared" si="3"/>
        <v>10</v>
      </c>
      <c r="B889" s="28" t="str">
        <f t="shared" si="6"/>
        <v>W</v>
      </c>
      <c r="C889" s="28" t="s">
        <v>1401</v>
      </c>
      <c r="D889" s="28" t="s">
        <v>1412</v>
      </c>
      <c r="E889" s="28">
        <f t="shared" si="5"/>
        <v>0</v>
      </c>
    </row>
    <row r="890" ht="15.75" customHeight="1">
      <c r="A890" s="28" t="str">
        <f t="shared" si="3"/>
        <v>12</v>
      </c>
      <c r="B890" s="28" t="str">
        <f t="shared" si="6"/>
        <v>W</v>
      </c>
      <c r="C890" s="28" t="s">
        <v>1401</v>
      </c>
      <c r="D890" s="28" t="s">
        <v>1413</v>
      </c>
      <c r="E890" s="28">
        <f t="shared" si="5"/>
        <v>0</v>
      </c>
    </row>
    <row r="891" ht="15.75" customHeight="1">
      <c r="A891" s="28" t="str">
        <f t="shared" si="3"/>
        <v>13</v>
      </c>
      <c r="B891" s="28" t="str">
        <f t="shared" si="6"/>
        <v>W</v>
      </c>
      <c r="C891" s="28" t="s">
        <v>1401</v>
      </c>
      <c r="D891" s="28" t="s">
        <v>1414</v>
      </c>
      <c r="E891" s="28">
        <f t="shared" si="5"/>
        <v>0</v>
      </c>
    </row>
    <row r="892" ht="15.75" customHeight="1">
      <c r="A892" s="28" t="str">
        <f t="shared" si="3"/>
        <v>01</v>
      </c>
      <c r="B892" s="28" t="str">
        <f t="shared" si="6"/>
        <v>W</v>
      </c>
      <c r="C892" s="28" t="s">
        <v>1415</v>
      </c>
      <c r="D892" s="28" t="s">
        <v>1416</v>
      </c>
      <c r="E892" s="28">
        <f t="shared" si="5"/>
        <v>0</v>
      </c>
    </row>
    <row r="893" ht="15.75" customHeight="1">
      <c r="A893" s="28" t="str">
        <f t="shared" si="3"/>
        <v>03</v>
      </c>
      <c r="B893" s="28" t="str">
        <f t="shared" si="6"/>
        <v>W</v>
      </c>
      <c r="C893" s="28" t="s">
        <v>1415</v>
      </c>
      <c r="D893" s="28" t="s">
        <v>1417</v>
      </c>
      <c r="E893" s="28">
        <f t="shared" si="5"/>
        <v>0</v>
      </c>
    </row>
    <row r="894" ht="15.75" customHeight="1">
      <c r="A894" s="28" t="str">
        <f t="shared" si="3"/>
        <v>04</v>
      </c>
      <c r="B894" s="28" t="str">
        <f t="shared" si="6"/>
        <v>W</v>
      </c>
      <c r="C894" s="28" t="s">
        <v>1415</v>
      </c>
      <c r="D894" s="28" t="s">
        <v>1418</v>
      </c>
      <c r="E894" s="28">
        <f t="shared" si="5"/>
        <v>0</v>
      </c>
    </row>
    <row r="895" ht="15.75" customHeight="1">
      <c r="A895" s="28" t="str">
        <f t="shared" si="3"/>
        <v>05</v>
      </c>
      <c r="B895" s="28" t="str">
        <f t="shared" si="6"/>
        <v>W</v>
      </c>
      <c r="C895" s="28" t="s">
        <v>1415</v>
      </c>
      <c r="D895" s="28" t="s">
        <v>1419</v>
      </c>
      <c r="E895" s="28">
        <f t="shared" si="5"/>
        <v>0</v>
      </c>
    </row>
    <row r="896" ht="15.75" customHeight="1">
      <c r="A896" s="28" t="str">
        <f t="shared" si="3"/>
        <v>06</v>
      </c>
      <c r="B896" s="28" t="str">
        <f t="shared" si="6"/>
        <v>W</v>
      </c>
      <c r="C896" s="28" t="s">
        <v>1415</v>
      </c>
      <c r="D896" s="28" t="s">
        <v>1420</v>
      </c>
      <c r="E896" s="28">
        <f t="shared" si="5"/>
        <v>0</v>
      </c>
    </row>
    <row r="897" ht="15.75" customHeight="1">
      <c r="A897" s="28" t="str">
        <f t="shared" si="3"/>
        <v>07</v>
      </c>
      <c r="B897" s="28" t="str">
        <f t="shared" si="6"/>
        <v>W</v>
      </c>
      <c r="C897" s="28" t="s">
        <v>1415</v>
      </c>
      <c r="D897" s="28" t="s">
        <v>1421</v>
      </c>
      <c r="E897" s="28">
        <f t="shared" si="5"/>
        <v>0</v>
      </c>
    </row>
    <row r="898" ht="15.75" customHeight="1">
      <c r="A898" s="28" t="str">
        <f t="shared" si="3"/>
        <v>11</v>
      </c>
      <c r="B898" s="28" t="str">
        <f t="shared" si="6"/>
        <v>W</v>
      </c>
      <c r="C898" s="28" t="s">
        <v>1415</v>
      </c>
      <c r="D898" s="28" t="s">
        <v>1422</v>
      </c>
      <c r="E898" s="28">
        <f t="shared" si="5"/>
        <v>0</v>
      </c>
    </row>
    <row r="899" ht="15.75" customHeight="1">
      <c r="A899" s="28" t="str">
        <f t="shared" si="3"/>
        <v>02</v>
      </c>
      <c r="B899" s="28" t="str">
        <f t="shared" si="6"/>
        <v>W</v>
      </c>
      <c r="C899" s="28" t="s">
        <v>1415</v>
      </c>
      <c r="D899" s="28" t="s">
        <v>1423</v>
      </c>
      <c r="E899" s="28">
        <f t="shared" si="5"/>
        <v>0</v>
      </c>
    </row>
    <row r="900" ht="15.75" customHeight="1">
      <c r="A900" s="28" t="str">
        <f t="shared" si="3"/>
        <v>08</v>
      </c>
      <c r="B900" s="28" t="str">
        <f t="shared" si="6"/>
        <v>W</v>
      </c>
      <c r="C900" s="28" t="s">
        <v>1415</v>
      </c>
      <c r="D900" s="28" t="s">
        <v>1424</v>
      </c>
      <c r="E900" s="28">
        <f t="shared" si="5"/>
        <v>0</v>
      </c>
    </row>
    <row r="901" ht="15.75" customHeight="1">
      <c r="A901" s="28" t="str">
        <f t="shared" si="3"/>
        <v>09</v>
      </c>
      <c r="B901" s="28" t="str">
        <f t="shared" si="6"/>
        <v>W</v>
      </c>
      <c r="C901" s="28" t="s">
        <v>1415</v>
      </c>
      <c r="D901" s="28" t="s">
        <v>1425</v>
      </c>
      <c r="E901" s="28">
        <f t="shared" si="5"/>
        <v>0</v>
      </c>
    </row>
    <row r="902" ht="15.75" customHeight="1">
      <c r="A902" s="28" t="str">
        <f t="shared" si="3"/>
        <v>10</v>
      </c>
      <c r="B902" s="28" t="str">
        <f t="shared" si="6"/>
        <v>W</v>
      </c>
      <c r="C902" s="28" t="s">
        <v>1415</v>
      </c>
      <c r="D902" s="28" t="s">
        <v>1426</v>
      </c>
      <c r="E902" s="28">
        <f t="shared" si="5"/>
        <v>0</v>
      </c>
    </row>
    <row r="903" ht="15.75" customHeight="1">
      <c r="A903" s="28" t="str">
        <f t="shared" si="3"/>
        <v>12</v>
      </c>
      <c r="B903" s="28" t="str">
        <f t="shared" si="6"/>
        <v>W</v>
      </c>
      <c r="C903" s="28" t="s">
        <v>1415</v>
      </c>
      <c r="D903" s="28" t="s">
        <v>1427</v>
      </c>
      <c r="E903" s="28">
        <f t="shared" si="5"/>
        <v>0</v>
      </c>
    </row>
    <row r="904" ht="15.75" customHeight="1">
      <c r="A904" s="28" t="str">
        <f t="shared" si="3"/>
        <v>13</v>
      </c>
      <c r="B904" s="28" t="str">
        <f t="shared" si="6"/>
        <v>W</v>
      </c>
      <c r="C904" s="28" t="s">
        <v>1415</v>
      </c>
      <c r="D904" s="28" t="s">
        <v>1428</v>
      </c>
      <c r="E904" s="28">
        <f t="shared" si="5"/>
        <v>0</v>
      </c>
    </row>
    <row r="905" ht="15.75" customHeight="1">
      <c r="A905" s="28" t="str">
        <f t="shared" si="3"/>
        <v>01</v>
      </c>
      <c r="B905" s="28" t="str">
        <f t="shared" si="6"/>
        <v>W</v>
      </c>
      <c r="C905" s="28" t="s">
        <v>1429</v>
      </c>
      <c r="D905" s="28" t="s">
        <v>1430</v>
      </c>
      <c r="E905" s="28">
        <f t="shared" si="5"/>
        <v>0</v>
      </c>
    </row>
    <row r="906" ht="15.75" customHeight="1">
      <c r="A906" s="28" t="str">
        <f t="shared" si="3"/>
        <v>03</v>
      </c>
      <c r="B906" s="28" t="str">
        <f t="shared" si="6"/>
        <v>W</v>
      </c>
      <c r="C906" s="28" t="s">
        <v>1429</v>
      </c>
      <c r="D906" s="28" t="s">
        <v>1431</v>
      </c>
      <c r="E906" s="28">
        <f t="shared" si="5"/>
        <v>0</v>
      </c>
    </row>
    <row r="907" ht="15.75" customHeight="1">
      <c r="A907" s="28" t="str">
        <f t="shared" si="3"/>
        <v>04</v>
      </c>
      <c r="B907" s="28" t="str">
        <f t="shared" si="6"/>
        <v>W</v>
      </c>
      <c r="C907" s="28" t="s">
        <v>1429</v>
      </c>
      <c r="D907" s="28" t="s">
        <v>1432</v>
      </c>
      <c r="E907" s="28">
        <f t="shared" si="5"/>
        <v>0</v>
      </c>
    </row>
    <row r="908" ht="15.75" customHeight="1">
      <c r="A908" s="28" t="str">
        <f t="shared" si="3"/>
        <v>05</v>
      </c>
      <c r="B908" s="28" t="str">
        <f t="shared" si="6"/>
        <v>W</v>
      </c>
      <c r="C908" s="28" t="s">
        <v>1429</v>
      </c>
      <c r="D908" s="28" t="s">
        <v>1433</v>
      </c>
      <c r="E908" s="28">
        <f t="shared" si="5"/>
        <v>0</v>
      </c>
    </row>
    <row r="909" ht="15.75" customHeight="1">
      <c r="A909" s="28" t="str">
        <f t="shared" si="3"/>
        <v>06</v>
      </c>
      <c r="B909" s="28" t="str">
        <f t="shared" si="6"/>
        <v>W</v>
      </c>
      <c r="C909" s="28" t="s">
        <v>1429</v>
      </c>
      <c r="D909" s="28" t="s">
        <v>1434</v>
      </c>
      <c r="E909" s="28">
        <f t="shared" si="5"/>
        <v>0</v>
      </c>
    </row>
    <row r="910" ht="15.75" customHeight="1">
      <c r="A910" s="28" t="str">
        <f t="shared" si="3"/>
        <v>07</v>
      </c>
      <c r="B910" s="28" t="str">
        <f t="shared" si="6"/>
        <v>W</v>
      </c>
      <c r="C910" s="28" t="s">
        <v>1429</v>
      </c>
      <c r="D910" s="28" t="s">
        <v>1435</v>
      </c>
      <c r="E910" s="28">
        <f t="shared" si="5"/>
        <v>0</v>
      </c>
    </row>
    <row r="911" ht="15.75" customHeight="1">
      <c r="A911" s="28" t="str">
        <f t="shared" si="3"/>
        <v>11</v>
      </c>
      <c r="B911" s="28" t="str">
        <f t="shared" si="6"/>
        <v>W</v>
      </c>
      <c r="C911" s="28" t="s">
        <v>1429</v>
      </c>
      <c r="D911" s="28" t="s">
        <v>1436</v>
      </c>
      <c r="E911" s="28">
        <f t="shared" si="5"/>
        <v>0</v>
      </c>
    </row>
    <row r="912" ht="15.75" customHeight="1">
      <c r="A912" s="28" t="str">
        <f t="shared" si="3"/>
        <v>02</v>
      </c>
      <c r="B912" s="28" t="str">
        <f t="shared" si="6"/>
        <v>W</v>
      </c>
      <c r="C912" s="28" t="s">
        <v>1429</v>
      </c>
      <c r="D912" s="28" t="s">
        <v>1437</v>
      </c>
      <c r="E912" s="28">
        <f t="shared" si="5"/>
        <v>0</v>
      </c>
    </row>
    <row r="913" ht="15.75" customHeight="1">
      <c r="A913" s="28" t="str">
        <f t="shared" si="3"/>
        <v>08</v>
      </c>
      <c r="B913" s="28" t="str">
        <f t="shared" si="6"/>
        <v>W</v>
      </c>
      <c r="C913" s="28" t="s">
        <v>1429</v>
      </c>
      <c r="D913" s="28" t="s">
        <v>1438</v>
      </c>
      <c r="E913" s="28">
        <f t="shared" si="5"/>
        <v>0</v>
      </c>
    </row>
    <row r="914" ht="15.75" customHeight="1">
      <c r="A914" s="28" t="str">
        <f t="shared" si="3"/>
        <v>09</v>
      </c>
      <c r="B914" s="28" t="str">
        <f t="shared" si="6"/>
        <v>W</v>
      </c>
      <c r="C914" s="28" t="s">
        <v>1429</v>
      </c>
      <c r="D914" s="28" t="s">
        <v>1439</v>
      </c>
      <c r="E914" s="28">
        <f t="shared" si="5"/>
        <v>0</v>
      </c>
    </row>
    <row r="915" ht="15.75" customHeight="1">
      <c r="A915" s="28" t="str">
        <f t="shared" si="3"/>
        <v>10</v>
      </c>
      <c r="B915" s="28" t="str">
        <f t="shared" si="6"/>
        <v>W</v>
      </c>
      <c r="C915" s="28" t="s">
        <v>1429</v>
      </c>
      <c r="D915" s="28" t="s">
        <v>1440</v>
      </c>
      <c r="E915" s="28">
        <f t="shared" si="5"/>
        <v>0</v>
      </c>
    </row>
    <row r="916" ht="15.75" customHeight="1">
      <c r="A916" s="28" t="str">
        <f t="shared" si="3"/>
        <v>12</v>
      </c>
      <c r="B916" s="28" t="str">
        <f t="shared" si="6"/>
        <v>W</v>
      </c>
      <c r="C916" s="28" t="s">
        <v>1429</v>
      </c>
      <c r="D916" s="28" t="s">
        <v>1441</v>
      </c>
      <c r="E916" s="28">
        <f t="shared" si="5"/>
        <v>0</v>
      </c>
    </row>
    <row r="917" ht="15.75" customHeight="1">
      <c r="A917" s="28" t="str">
        <f t="shared" si="3"/>
        <v>13</v>
      </c>
      <c r="B917" s="28" t="str">
        <f t="shared" si="6"/>
        <v>W</v>
      </c>
      <c r="C917" s="28" t="s">
        <v>1429</v>
      </c>
      <c r="D917" s="28" t="s">
        <v>1442</v>
      </c>
      <c r="E917" s="28">
        <f t="shared" si="5"/>
        <v>0</v>
      </c>
    </row>
    <row r="918" ht="15.75" customHeight="1">
      <c r="A918" s="28" t="str">
        <f t="shared" si="3"/>
        <v>01</v>
      </c>
      <c r="B918" s="28" t="str">
        <f t="shared" si="6"/>
        <v>W</v>
      </c>
      <c r="C918" s="28" t="s">
        <v>386</v>
      </c>
      <c r="D918" s="28" t="s">
        <v>1443</v>
      </c>
      <c r="E918" s="28">
        <f t="shared" si="5"/>
        <v>0</v>
      </c>
    </row>
    <row r="919" ht="15.75" customHeight="1">
      <c r="A919" s="28" t="str">
        <f t="shared" si="3"/>
        <v>03</v>
      </c>
      <c r="B919" s="28" t="str">
        <f t="shared" si="6"/>
        <v>W</v>
      </c>
      <c r="C919" s="28" t="s">
        <v>386</v>
      </c>
      <c r="D919" s="28" t="s">
        <v>1444</v>
      </c>
      <c r="E919" s="28">
        <f t="shared" si="5"/>
        <v>0</v>
      </c>
    </row>
    <row r="920" ht="15.75" customHeight="1">
      <c r="A920" s="28" t="str">
        <f t="shared" si="3"/>
        <v>04</v>
      </c>
      <c r="B920" s="28" t="str">
        <f t="shared" si="6"/>
        <v>W</v>
      </c>
      <c r="C920" s="28" t="s">
        <v>386</v>
      </c>
      <c r="D920" s="28" t="s">
        <v>1445</v>
      </c>
      <c r="E920" s="28">
        <f t="shared" si="5"/>
        <v>0</v>
      </c>
    </row>
    <row r="921" ht="15.75" customHeight="1">
      <c r="A921" s="28" t="str">
        <f t="shared" si="3"/>
        <v>05</v>
      </c>
      <c r="B921" s="28" t="str">
        <f t="shared" si="6"/>
        <v>W</v>
      </c>
      <c r="C921" s="28" t="s">
        <v>386</v>
      </c>
      <c r="D921" s="28" t="s">
        <v>1446</v>
      </c>
      <c r="E921" s="28">
        <f t="shared" si="5"/>
        <v>0</v>
      </c>
    </row>
    <row r="922" ht="15.75" customHeight="1">
      <c r="A922" s="28" t="str">
        <f t="shared" si="3"/>
        <v>06</v>
      </c>
      <c r="B922" s="28" t="str">
        <f t="shared" si="6"/>
        <v>W</v>
      </c>
      <c r="C922" s="28" t="s">
        <v>386</v>
      </c>
      <c r="D922" s="28" t="s">
        <v>1447</v>
      </c>
      <c r="E922" s="28">
        <f t="shared" si="5"/>
        <v>0</v>
      </c>
    </row>
    <row r="923" ht="15.75" customHeight="1">
      <c r="A923" s="28" t="str">
        <f t="shared" si="3"/>
        <v>07</v>
      </c>
      <c r="B923" s="28" t="str">
        <f t="shared" si="6"/>
        <v>W</v>
      </c>
      <c r="C923" s="28" t="s">
        <v>386</v>
      </c>
      <c r="D923" s="28" t="s">
        <v>1448</v>
      </c>
      <c r="E923" s="28">
        <f t="shared" si="5"/>
        <v>0</v>
      </c>
    </row>
    <row r="924" ht="15.75" customHeight="1">
      <c r="A924" s="28" t="str">
        <f t="shared" si="3"/>
        <v>11</v>
      </c>
      <c r="B924" s="28" t="str">
        <f t="shared" si="6"/>
        <v>W</v>
      </c>
      <c r="C924" s="28" t="s">
        <v>386</v>
      </c>
      <c r="D924" s="28" t="s">
        <v>1449</v>
      </c>
      <c r="E924" s="28">
        <f t="shared" si="5"/>
        <v>0</v>
      </c>
    </row>
    <row r="925" ht="15.75" customHeight="1">
      <c r="A925" s="28" t="str">
        <f t="shared" si="3"/>
        <v>02</v>
      </c>
      <c r="B925" s="28" t="str">
        <f t="shared" si="6"/>
        <v>W</v>
      </c>
      <c r="C925" s="28" t="s">
        <v>386</v>
      </c>
      <c r="D925" s="28" t="s">
        <v>1450</v>
      </c>
      <c r="E925" s="28">
        <f t="shared" si="5"/>
        <v>0</v>
      </c>
    </row>
    <row r="926" ht="15.75" customHeight="1">
      <c r="A926" s="28" t="str">
        <f t="shared" si="3"/>
        <v>08</v>
      </c>
      <c r="B926" s="28" t="str">
        <f t="shared" si="6"/>
        <v>W</v>
      </c>
      <c r="C926" s="28" t="s">
        <v>386</v>
      </c>
      <c r="D926" s="28" t="s">
        <v>1451</v>
      </c>
      <c r="E926" s="28">
        <f t="shared" si="5"/>
        <v>0</v>
      </c>
    </row>
    <row r="927" ht="15.75" customHeight="1">
      <c r="A927" s="28" t="str">
        <f t="shared" si="3"/>
        <v>09</v>
      </c>
      <c r="B927" s="28" t="str">
        <f t="shared" si="6"/>
        <v>W</v>
      </c>
      <c r="C927" s="28" t="s">
        <v>386</v>
      </c>
      <c r="D927" s="28" t="s">
        <v>1452</v>
      </c>
      <c r="E927" s="28">
        <f t="shared" si="5"/>
        <v>0</v>
      </c>
    </row>
    <row r="928" ht="15.75" customHeight="1">
      <c r="A928" s="28" t="str">
        <f t="shared" si="3"/>
        <v>10</v>
      </c>
      <c r="B928" s="28" t="str">
        <f t="shared" si="6"/>
        <v>W</v>
      </c>
      <c r="C928" s="28" t="s">
        <v>386</v>
      </c>
      <c r="D928" s="28" t="s">
        <v>1453</v>
      </c>
      <c r="E928" s="28">
        <f t="shared" si="5"/>
        <v>0</v>
      </c>
    </row>
    <row r="929" ht="15.75" customHeight="1">
      <c r="A929" s="28" t="str">
        <f t="shared" si="3"/>
        <v>12</v>
      </c>
      <c r="B929" s="28" t="str">
        <f t="shared" si="6"/>
        <v>W</v>
      </c>
      <c r="C929" s="28" t="s">
        <v>386</v>
      </c>
      <c r="D929" s="28" t="s">
        <v>1454</v>
      </c>
      <c r="E929" s="28">
        <f t="shared" si="5"/>
        <v>0</v>
      </c>
    </row>
    <row r="930" ht="15.75" customHeight="1">
      <c r="A930" s="28" t="str">
        <f t="shared" si="3"/>
        <v>13</v>
      </c>
      <c r="B930" s="28" t="str">
        <f t="shared" si="6"/>
        <v>W</v>
      </c>
      <c r="C930" s="28" t="s">
        <v>386</v>
      </c>
      <c r="D930" s="28" t="s">
        <v>1455</v>
      </c>
      <c r="E930" s="28">
        <f t="shared" si="5"/>
        <v>0</v>
      </c>
    </row>
    <row r="931" ht="15.75" customHeight="1">
      <c r="A931" s="28" t="str">
        <f t="shared" si="3"/>
        <v>01</v>
      </c>
      <c r="B931" s="28" t="str">
        <f t="shared" si="6"/>
        <v>W</v>
      </c>
      <c r="C931" s="28" t="s">
        <v>389</v>
      </c>
      <c r="D931" s="28" t="s">
        <v>1456</v>
      </c>
      <c r="E931" s="28">
        <f t="shared" si="5"/>
        <v>0</v>
      </c>
    </row>
    <row r="932" ht="15.75" customHeight="1">
      <c r="A932" s="28" t="str">
        <f t="shared" si="3"/>
        <v>03</v>
      </c>
      <c r="B932" s="28" t="str">
        <f t="shared" si="6"/>
        <v>W</v>
      </c>
      <c r="C932" s="28" t="s">
        <v>389</v>
      </c>
      <c r="D932" s="28" t="s">
        <v>1457</v>
      </c>
      <c r="E932" s="28">
        <f t="shared" si="5"/>
        <v>0</v>
      </c>
    </row>
    <row r="933" ht="15.75" customHeight="1">
      <c r="A933" s="28" t="str">
        <f t="shared" si="3"/>
        <v>04</v>
      </c>
      <c r="B933" s="28" t="str">
        <f t="shared" si="6"/>
        <v>W</v>
      </c>
      <c r="C933" s="28" t="s">
        <v>389</v>
      </c>
      <c r="D933" s="28" t="s">
        <v>1458</v>
      </c>
      <c r="E933" s="28">
        <f t="shared" si="5"/>
        <v>0</v>
      </c>
    </row>
    <row r="934" ht="15.75" customHeight="1">
      <c r="A934" s="28" t="str">
        <f t="shared" si="3"/>
        <v>05</v>
      </c>
      <c r="B934" s="28" t="str">
        <f t="shared" si="6"/>
        <v>W</v>
      </c>
      <c r="C934" s="28" t="s">
        <v>389</v>
      </c>
      <c r="D934" s="28" t="s">
        <v>1459</v>
      </c>
      <c r="E934" s="28">
        <f t="shared" si="5"/>
        <v>0</v>
      </c>
    </row>
    <row r="935" ht="15.75" customHeight="1">
      <c r="A935" s="28" t="str">
        <f t="shared" si="3"/>
        <v>06</v>
      </c>
      <c r="B935" s="28" t="str">
        <f t="shared" si="6"/>
        <v>W</v>
      </c>
      <c r="C935" s="28" t="s">
        <v>389</v>
      </c>
      <c r="D935" s="28" t="s">
        <v>1460</v>
      </c>
      <c r="E935" s="28">
        <f t="shared" si="5"/>
        <v>0</v>
      </c>
    </row>
    <row r="936" ht="15.75" customHeight="1">
      <c r="A936" s="28" t="str">
        <f t="shared" si="3"/>
        <v>07</v>
      </c>
      <c r="B936" s="28" t="str">
        <f t="shared" si="6"/>
        <v>W</v>
      </c>
      <c r="C936" s="28" t="s">
        <v>389</v>
      </c>
      <c r="D936" s="28" t="s">
        <v>1461</v>
      </c>
      <c r="E936" s="28">
        <f t="shared" si="5"/>
        <v>0</v>
      </c>
    </row>
    <row r="937" ht="15.75" customHeight="1">
      <c r="A937" s="28" t="str">
        <f t="shared" si="3"/>
        <v>11</v>
      </c>
      <c r="B937" s="28" t="str">
        <f t="shared" si="6"/>
        <v>W</v>
      </c>
      <c r="C937" s="28" t="s">
        <v>389</v>
      </c>
      <c r="D937" s="28" t="s">
        <v>1462</v>
      </c>
      <c r="E937" s="28">
        <f t="shared" si="5"/>
        <v>0</v>
      </c>
    </row>
    <row r="938" ht="15.75" customHeight="1">
      <c r="A938" s="28" t="str">
        <f t="shared" si="3"/>
        <v>02</v>
      </c>
      <c r="B938" s="28" t="str">
        <f t="shared" si="6"/>
        <v>W</v>
      </c>
      <c r="C938" s="28" t="s">
        <v>389</v>
      </c>
      <c r="D938" s="28" t="s">
        <v>1463</v>
      </c>
      <c r="E938" s="28">
        <f t="shared" si="5"/>
        <v>0</v>
      </c>
    </row>
    <row r="939" ht="15.75" customHeight="1">
      <c r="A939" s="28" t="str">
        <f t="shared" si="3"/>
        <v>08</v>
      </c>
      <c r="B939" s="28" t="str">
        <f t="shared" si="6"/>
        <v>W</v>
      </c>
      <c r="C939" s="28" t="s">
        <v>389</v>
      </c>
      <c r="D939" s="28" t="s">
        <v>1464</v>
      </c>
      <c r="E939" s="28">
        <f t="shared" si="5"/>
        <v>0</v>
      </c>
    </row>
    <row r="940" ht="15.75" customHeight="1">
      <c r="A940" s="28" t="str">
        <f t="shared" si="3"/>
        <v>09</v>
      </c>
      <c r="B940" s="28" t="str">
        <f t="shared" si="6"/>
        <v>W</v>
      </c>
      <c r="C940" s="28" t="s">
        <v>389</v>
      </c>
      <c r="D940" s="28" t="s">
        <v>1465</v>
      </c>
      <c r="E940" s="28">
        <f t="shared" si="5"/>
        <v>0</v>
      </c>
    </row>
    <row r="941" ht="15.75" customHeight="1">
      <c r="A941" s="28" t="str">
        <f t="shared" si="3"/>
        <v>10</v>
      </c>
      <c r="B941" s="28" t="str">
        <f t="shared" si="6"/>
        <v>W</v>
      </c>
      <c r="C941" s="28" t="s">
        <v>389</v>
      </c>
      <c r="D941" s="28" t="s">
        <v>1466</v>
      </c>
      <c r="E941" s="28">
        <f t="shared" si="5"/>
        <v>0</v>
      </c>
    </row>
    <row r="942" ht="15.75" customHeight="1">
      <c r="A942" s="28" t="str">
        <f t="shared" si="3"/>
        <v>12</v>
      </c>
      <c r="B942" s="28" t="str">
        <f t="shared" si="6"/>
        <v>W</v>
      </c>
      <c r="C942" s="28" t="s">
        <v>389</v>
      </c>
      <c r="D942" s="28" t="s">
        <v>1467</v>
      </c>
      <c r="E942" s="28">
        <f t="shared" si="5"/>
        <v>0</v>
      </c>
    </row>
    <row r="943" ht="15.75" customHeight="1">
      <c r="A943" s="28" t="str">
        <f t="shared" si="3"/>
        <v>13</v>
      </c>
      <c r="B943" s="28" t="str">
        <f t="shared" si="6"/>
        <v>W</v>
      </c>
      <c r="C943" s="28" t="s">
        <v>389</v>
      </c>
      <c r="D943" s="28" t="s">
        <v>1468</v>
      </c>
      <c r="E943" s="28">
        <f t="shared" si="5"/>
        <v>0</v>
      </c>
    </row>
    <row r="944" ht="15.75" customHeight="1">
      <c r="A944" s="28" t="str">
        <f t="shared" si="3"/>
        <v>01</v>
      </c>
      <c r="B944" s="28" t="str">
        <f t="shared" si="6"/>
        <v>W</v>
      </c>
      <c r="C944" s="28" t="s">
        <v>392</v>
      </c>
      <c r="D944" s="28" t="s">
        <v>1469</v>
      </c>
      <c r="E944" s="28">
        <f t="shared" si="5"/>
        <v>0</v>
      </c>
    </row>
    <row r="945" ht="15.75" customHeight="1">
      <c r="A945" s="28" t="str">
        <f t="shared" si="3"/>
        <v>03</v>
      </c>
      <c r="B945" s="28" t="str">
        <f t="shared" si="6"/>
        <v>W</v>
      </c>
      <c r="C945" s="28" t="s">
        <v>392</v>
      </c>
      <c r="D945" s="28" t="s">
        <v>1470</v>
      </c>
      <c r="E945" s="28">
        <f t="shared" si="5"/>
        <v>0</v>
      </c>
    </row>
    <row r="946" ht="15.75" customHeight="1">
      <c r="A946" s="28" t="str">
        <f t="shared" si="3"/>
        <v>04</v>
      </c>
      <c r="B946" s="28" t="str">
        <f t="shared" si="6"/>
        <v>W</v>
      </c>
      <c r="C946" s="28" t="s">
        <v>392</v>
      </c>
      <c r="D946" s="28" t="s">
        <v>1471</v>
      </c>
      <c r="E946" s="28">
        <f t="shared" si="5"/>
        <v>0</v>
      </c>
    </row>
    <row r="947" ht="15.75" customHeight="1">
      <c r="A947" s="28" t="str">
        <f t="shared" si="3"/>
        <v>05</v>
      </c>
      <c r="B947" s="28" t="str">
        <f t="shared" si="6"/>
        <v>W</v>
      </c>
      <c r="C947" s="28" t="s">
        <v>392</v>
      </c>
      <c r="D947" s="28" t="s">
        <v>1472</v>
      </c>
      <c r="E947" s="28">
        <f t="shared" si="5"/>
        <v>0</v>
      </c>
    </row>
    <row r="948" ht="15.75" customHeight="1">
      <c r="A948" s="28" t="str">
        <f t="shared" si="3"/>
        <v>06</v>
      </c>
      <c r="B948" s="28" t="str">
        <f t="shared" si="6"/>
        <v>W</v>
      </c>
      <c r="C948" s="28" t="s">
        <v>392</v>
      </c>
      <c r="D948" s="28" t="s">
        <v>1473</v>
      </c>
      <c r="E948" s="28">
        <f t="shared" si="5"/>
        <v>0</v>
      </c>
    </row>
    <row r="949" ht="15.75" customHeight="1">
      <c r="A949" s="28" t="str">
        <f t="shared" si="3"/>
        <v>07</v>
      </c>
      <c r="B949" s="28" t="str">
        <f t="shared" si="6"/>
        <v>W</v>
      </c>
      <c r="C949" s="28" t="s">
        <v>392</v>
      </c>
      <c r="D949" s="28" t="s">
        <v>1474</v>
      </c>
      <c r="E949" s="28">
        <f t="shared" si="5"/>
        <v>0</v>
      </c>
    </row>
    <row r="950" ht="15.75" customHeight="1">
      <c r="A950" s="28" t="str">
        <f t="shared" si="3"/>
        <v>11</v>
      </c>
      <c r="B950" s="28" t="str">
        <f t="shared" si="6"/>
        <v>W</v>
      </c>
      <c r="C950" s="28" t="s">
        <v>392</v>
      </c>
      <c r="D950" s="28" t="s">
        <v>1475</v>
      </c>
      <c r="E950" s="28">
        <f t="shared" si="5"/>
        <v>0</v>
      </c>
    </row>
    <row r="951" ht="15.75" customHeight="1">
      <c r="A951" s="28" t="str">
        <f t="shared" si="3"/>
        <v>02</v>
      </c>
      <c r="B951" s="28" t="str">
        <f t="shared" si="6"/>
        <v>W</v>
      </c>
      <c r="C951" s="28" t="s">
        <v>392</v>
      </c>
      <c r="D951" s="28" t="s">
        <v>1476</v>
      </c>
      <c r="E951" s="28">
        <f t="shared" si="5"/>
        <v>0</v>
      </c>
    </row>
    <row r="952" ht="15.75" customHeight="1">
      <c r="A952" s="28" t="str">
        <f t="shared" si="3"/>
        <v>08</v>
      </c>
      <c r="B952" s="28" t="str">
        <f t="shared" si="6"/>
        <v>W</v>
      </c>
      <c r="C952" s="28" t="s">
        <v>392</v>
      </c>
      <c r="D952" s="28" t="s">
        <v>1477</v>
      </c>
      <c r="E952" s="28">
        <f t="shared" si="5"/>
        <v>0</v>
      </c>
    </row>
    <row r="953" ht="15.75" customHeight="1">
      <c r="A953" s="28" t="str">
        <f t="shared" si="3"/>
        <v>09</v>
      </c>
      <c r="B953" s="28" t="str">
        <f t="shared" si="6"/>
        <v>W</v>
      </c>
      <c r="C953" s="28" t="s">
        <v>392</v>
      </c>
      <c r="D953" s="28" t="s">
        <v>1478</v>
      </c>
      <c r="E953" s="28">
        <f t="shared" si="5"/>
        <v>0</v>
      </c>
    </row>
    <row r="954" ht="15.75" customHeight="1">
      <c r="A954" s="28" t="str">
        <f t="shared" si="3"/>
        <v>10</v>
      </c>
      <c r="B954" s="28" t="str">
        <f t="shared" si="6"/>
        <v>W</v>
      </c>
      <c r="C954" s="28" t="s">
        <v>392</v>
      </c>
      <c r="D954" s="28" t="s">
        <v>1479</v>
      </c>
      <c r="E954" s="28">
        <f t="shared" si="5"/>
        <v>0</v>
      </c>
    </row>
    <row r="955" ht="15.75" customHeight="1">
      <c r="A955" s="28" t="str">
        <f t="shared" si="3"/>
        <v>12</v>
      </c>
      <c r="B955" s="28" t="str">
        <f t="shared" si="6"/>
        <v>W</v>
      </c>
      <c r="C955" s="28" t="s">
        <v>392</v>
      </c>
      <c r="D955" s="28" t="s">
        <v>1480</v>
      </c>
      <c r="E955" s="28">
        <f t="shared" si="5"/>
        <v>0</v>
      </c>
    </row>
    <row r="956" ht="15.75" customHeight="1">
      <c r="A956" s="28" t="str">
        <f t="shared" si="3"/>
        <v>13</v>
      </c>
      <c r="B956" s="28" t="str">
        <f t="shared" si="6"/>
        <v>W</v>
      </c>
      <c r="C956" s="28" t="s">
        <v>392</v>
      </c>
      <c r="D956" s="28" t="s">
        <v>1481</v>
      </c>
      <c r="E956" s="28">
        <f t="shared" si="5"/>
        <v>0</v>
      </c>
    </row>
    <row r="957" ht="15.75" customHeight="1">
      <c r="A957" s="28" t="str">
        <f t="shared" si="3"/>
        <v>01</v>
      </c>
      <c r="B957" s="28" t="str">
        <f t="shared" si="6"/>
        <v>W</v>
      </c>
      <c r="C957" s="28" t="s">
        <v>395</v>
      </c>
      <c r="D957" s="28" t="s">
        <v>1482</v>
      </c>
      <c r="E957" s="28">
        <f t="shared" si="5"/>
        <v>0</v>
      </c>
    </row>
    <row r="958" ht="15.75" customHeight="1">
      <c r="A958" s="28" t="str">
        <f t="shared" si="3"/>
        <v>03</v>
      </c>
      <c r="B958" s="28" t="str">
        <f t="shared" si="6"/>
        <v>W</v>
      </c>
      <c r="C958" s="28" t="s">
        <v>395</v>
      </c>
      <c r="D958" s="28" t="s">
        <v>1483</v>
      </c>
      <c r="E958" s="28">
        <f t="shared" si="5"/>
        <v>0</v>
      </c>
    </row>
    <row r="959" ht="15.75" customHeight="1">
      <c r="A959" s="28" t="str">
        <f t="shared" si="3"/>
        <v>04</v>
      </c>
      <c r="B959" s="28" t="str">
        <f t="shared" si="6"/>
        <v>W</v>
      </c>
      <c r="C959" s="28" t="s">
        <v>395</v>
      </c>
      <c r="D959" s="28" t="s">
        <v>1484</v>
      </c>
      <c r="E959" s="28">
        <f t="shared" si="5"/>
        <v>0</v>
      </c>
    </row>
    <row r="960" ht="15.75" customHeight="1">
      <c r="A960" s="28" t="str">
        <f t="shared" si="3"/>
        <v>05</v>
      </c>
      <c r="B960" s="28" t="str">
        <f t="shared" si="6"/>
        <v>W</v>
      </c>
      <c r="C960" s="28" t="s">
        <v>395</v>
      </c>
      <c r="D960" s="28" t="s">
        <v>1485</v>
      </c>
      <c r="E960" s="28">
        <f t="shared" si="5"/>
        <v>0</v>
      </c>
    </row>
    <row r="961" ht="15.75" customHeight="1">
      <c r="A961" s="28" t="str">
        <f t="shared" si="3"/>
        <v>06</v>
      </c>
      <c r="B961" s="28" t="str">
        <f t="shared" si="6"/>
        <v>W</v>
      </c>
      <c r="C961" s="28" t="s">
        <v>395</v>
      </c>
      <c r="D961" s="28" t="s">
        <v>1486</v>
      </c>
      <c r="E961" s="28">
        <f t="shared" si="5"/>
        <v>0</v>
      </c>
    </row>
    <row r="962" ht="15.75" customHeight="1">
      <c r="A962" s="28" t="str">
        <f t="shared" si="3"/>
        <v>07</v>
      </c>
      <c r="B962" s="28" t="str">
        <f t="shared" si="6"/>
        <v>W</v>
      </c>
      <c r="C962" s="28" t="s">
        <v>395</v>
      </c>
      <c r="D962" s="28" t="s">
        <v>1487</v>
      </c>
      <c r="E962" s="28">
        <f t="shared" si="5"/>
        <v>0</v>
      </c>
    </row>
    <row r="963" ht="15.75" customHeight="1">
      <c r="A963" s="28" t="str">
        <f t="shared" si="3"/>
        <v>11</v>
      </c>
      <c r="B963" s="28" t="str">
        <f t="shared" si="6"/>
        <v>W</v>
      </c>
      <c r="C963" s="28" t="s">
        <v>395</v>
      </c>
      <c r="D963" s="28" t="s">
        <v>1488</v>
      </c>
      <c r="E963" s="28">
        <f t="shared" si="5"/>
        <v>0</v>
      </c>
    </row>
    <row r="964" ht="15.75" customHeight="1">
      <c r="A964" s="28" t="str">
        <f t="shared" si="3"/>
        <v>02</v>
      </c>
      <c r="B964" s="28" t="str">
        <f t="shared" si="6"/>
        <v>W</v>
      </c>
      <c r="C964" s="28" t="s">
        <v>395</v>
      </c>
      <c r="D964" s="28" t="s">
        <v>1489</v>
      </c>
      <c r="E964" s="28">
        <f t="shared" si="5"/>
        <v>0</v>
      </c>
    </row>
    <row r="965" ht="15.75" customHeight="1">
      <c r="A965" s="28" t="str">
        <f t="shared" si="3"/>
        <v>08</v>
      </c>
      <c r="B965" s="28" t="str">
        <f t="shared" si="6"/>
        <v>W</v>
      </c>
      <c r="C965" s="28" t="s">
        <v>395</v>
      </c>
      <c r="D965" s="28" t="s">
        <v>1490</v>
      </c>
      <c r="E965" s="28">
        <f t="shared" si="5"/>
        <v>0</v>
      </c>
    </row>
    <row r="966" ht="15.75" customHeight="1">
      <c r="A966" s="28" t="str">
        <f t="shared" si="3"/>
        <v>09</v>
      </c>
      <c r="B966" s="28" t="str">
        <f t="shared" si="6"/>
        <v>W</v>
      </c>
      <c r="C966" s="28" t="s">
        <v>395</v>
      </c>
      <c r="D966" s="28" t="s">
        <v>1491</v>
      </c>
      <c r="E966" s="28">
        <f t="shared" si="5"/>
        <v>0</v>
      </c>
    </row>
    <row r="967" ht="15.75" customHeight="1">
      <c r="A967" s="28" t="str">
        <f t="shared" si="3"/>
        <v>10</v>
      </c>
      <c r="B967" s="28" t="str">
        <f t="shared" si="6"/>
        <v>W</v>
      </c>
      <c r="C967" s="28" t="s">
        <v>395</v>
      </c>
      <c r="D967" s="28" t="s">
        <v>1492</v>
      </c>
      <c r="E967" s="28">
        <f t="shared" si="5"/>
        <v>0</v>
      </c>
    </row>
    <row r="968" ht="15.75" customHeight="1">
      <c r="A968" s="28" t="str">
        <f t="shared" si="3"/>
        <v>12</v>
      </c>
      <c r="B968" s="28" t="str">
        <f t="shared" si="6"/>
        <v>W</v>
      </c>
      <c r="C968" s="28" t="s">
        <v>395</v>
      </c>
      <c r="D968" s="28" t="s">
        <v>1493</v>
      </c>
      <c r="E968" s="28">
        <f t="shared" si="5"/>
        <v>0</v>
      </c>
    </row>
    <row r="969" ht="15.75" customHeight="1">
      <c r="A969" s="28" t="str">
        <f t="shared" si="3"/>
        <v>13</v>
      </c>
      <c r="B969" s="28" t="str">
        <f t="shared" si="6"/>
        <v>W</v>
      </c>
      <c r="C969" s="28" t="s">
        <v>395</v>
      </c>
      <c r="D969" s="28" t="s">
        <v>1494</v>
      </c>
      <c r="E969" s="28">
        <f t="shared" si="5"/>
        <v>0</v>
      </c>
    </row>
    <row r="970" ht="15.75" customHeight="1">
      <c r="A970" s="28" t="str">
        <f t="shared" si="3"/>
        <v>01</v>
      </c>
      <c r="B970" s="28" t="str">
        <f t="shared" si="6"/>
        <v>W</v>
      </c>
      <c r="C970" s="28" t="s">
        <v>401</v>
      </c>
      <c r="D970" s="28" t="s">
        <v>1495</v>
      </c>
      <c r="E970" s="28">
        <f t="shared" si="5"/>
        <v>0</v>
      </c>
    </row>
    <row r="971" ht="15.75" customHeight="1">
      <c r="A971" s="28" t="str">
        <f t="shared" si="3"/>
        <v>03</v>
      </c>
      <c r="B971" s="28" t="str">
        <f t="shared" si="6"/>
        <v>W</v>
      </c>
      <c r="C971" s="28" t="s">
        <v>401</v>
      </c>
      <c r="D971" s="28" t="s">
        <v>1496</v>
      </c>
      <c r="E971" s="28">
        <f t="shared" si="5"/>
        <v>0</v>
      </c>
    </row>
    <row r="972" ht="15.75" customHeight="1">
      <c r="A972" s="28" t="str">
        <f t="shared" si="3"/>
        <v>04</v>
      </c>
      <c r="B972" s="28" t="str">
        <f t="shared" si="6"/>
        <v>W</v>
      </c>
      <c r="C972" s="28" t="s">
        <v>401</v>
      </c>
      <c r="D972" s="28" t="s">
        <v>1497</v>
      </c>
      <c r="E972" s="28">
        <f t="shared" si="5"/>
        <v>0</v>
      </c>
    </row>
    <row r="973" ht="15.75" customHeight="1">
      <c r="A973" s="28" t="str">
        <f t="shared" si="3"/>
        <v>05</v>
      </c>
      <c r="B973" s="28" t="str">
        <f t="shared" si="6"/>
        <v>W</v>
      </c>
      <c r="C973" s="28" t="s">
        <v>401</v>
      </c>
      <c r="D973" s="28" t="s">
        <v>1498</v>
      </c>
      <c r="E973" s="28">
        <f t="shared" si="5"/>
        <v>0</v>
      </c>
    </row>
    <row r="974" ht="15.75" customHeight="1">
      <c r="A974" s="28" t="str">
        <f t="shared" si="3"/>
        <v>06</v>
      </c>
      <c r="B974" s="28" t="str">
        <f t="shared" si="6"/>
        <v>W</v>
      </c>
      <c r="C974" s="28" t="s">
        <v>401</v>
      </c>
      <c r="D974" s="28" t="s">
        <v>1499</v>
      </c>
      <c r="E974" s="28">
        <f t="shared" si="5"/>
        <v>0</v>
      </c>
    </row>
    <row r="975" ht="15.75" customHeight="1">
      <c r="A975" s="28" t="str">
        <f t="shared" si="3"/>
        <v>07</v>
      </c>
      <c r="B975" s="28" t="str">
        <f t="shared" si="6"/>
        <v>W</v>
      </c>
      <c r="C975" s="28" t="s">
        <v>401</v>
      </c>
      <c r="D975" s="28" t="s">
        <v>1500</v>
      </c>
      <c r="E975" s="28">
        <f t="shared" si="5"/>
        <v>0</v>
      </c>
    </row>
    <row r="976" ht="15.75" customHeight="1">
      <c r="A976" s="28" t="str">
        <f t="shared" si="3"/>
        <v>11</v>
      </c>
      <c r="B976" s="28" t="str">
        <f t="shared" si="6"/>
        <v>W</v>
      </c>
      <c r="C976" s="28" t="s">
        <v>401</v>
      </c>
      <c r="D976" s="28" t="s">
        <v>1501</v>
      </c>
      <c r="E976" s="28">
        <f t="shared" si="5"/>
        <v>0</v>
      </c>
    </row>
    <row r="977" ht="15.75" customHeight="1">
      <c r="A977" s="28" t="str">
        <f t="shared" si="3"/>
        <v>02</v>
      </c>
      <c r="B977" s="28" t="str">
        <f t="shared" si="6"/>
        <v>W</v>
      </c>
      <c r="C977" s="28" t="s">
        <v>401</v>
      </c>
      <c r="D977" s="28" t="s">
        <v>1502</v>
      </c>
      <c r="E977" s="28">
        <f t="shared" si="5"/>
        <v>0</v>
      </c>
    </row>
    <row r="978" ht="15.75" customHeight="1">
      <c r="A978" s="28" t="str">
        <f t="shared" si="3"/>
        <v>08</v>
      </c>
      <c r="B978" s="28" t="str">
        <f t="shared" si="6"/>
        <v>W</v>
      </c>
      <c r="C978" s="28" t="s">
        <v>401</v>
      </c>
      <c r="D978" s="28" t="s">
        <v>1503</v>
      </c>
      <c r="E978" s="28">
        <f t="shared" si="5"/>
        <v>0</v>
      </c>
    </row>
    <row r="979" ht="15.75" customHeight="1">
      <c r="A979" s="28" t="str">
        <f t="shared" si="3"/>
        <v>09</v>
      </c>
      <c r="B979" s="28" t="str">
        <f t="shared" si="6"/>
        <v>W</v>
      </c>
      <c r="C979" s="28" t="s">
        <v>401</v>
      </c>
      <c r="D979" s="28" t="s">
        <v>1504</v>
      </c>
      <c r="E979" s="28">
        <f t="shared" si="5"/>
        <v>0</v>
      </c>
    </row>
    <row r="980" ht="15.75" customHeight="1">
      <c r="A980" s="28" t="str">
        <f t="shared" si="3"/>
        <v>10</v>
      </c>
      <c r="B980" s="28" t="str">
        <f t="shared" si="6"/>
        <v>W</v>
      </c>
      <c r="C980" s="28" t="s">
        <v>401</v>
      </c>
      <c r="D980" s="28" t="s">
        <v>1505</v>
      </c>
      <c r="E980" s="28">
        <f t="shared" si="5"/>
        <v>0</v>
      </c>
    </row>
    <row r="981" ht="15.75" customHeight="1">
      <c r="A981" s="28" t="str">
        <f t="shared" si="3"/>
        <v>12</v>
      </c>
      <c r="B981" s="28" t="str">
        <f t="shared" si="6"/>
        <v>W</v>
      </c>
      <c r="C981" s="28" t="s">
        <v>401</v>
      </c>
      <c r="D981" s="28" t="s">
        <v>1506</v>
      </c>
      <c r="E981" s="28">
        <f t="shared" si="5"/>
        <v>0</v>
      </c>
    </row>
    <row r="982" ht="15.75" customHeight="1">
      <c r="A982" s="28" t="str">
        <f t="shared" si="3"/>
        <v>13</v>
      </c>
      <c r="B982" s="28" t="str">
        <f t="shared" si="6"/>
        <v>W</v>
      </c>
      <c r="C982" s="28" t="s">
        <v>401</v>
      </c>
      <c r="D982" s="28" t="s">
        <v>1507</v>
      </c>
      <c r="E982" s="28">
        <f t="shared" si="5"/>
        <v>0</v>
      </c>
    </row>
    <row r="983" ht="15.75" customHeight="1">
      <c r="A983" s="28" t="str">
        <f t="shared" si="3"/>
        <v>01</v>
      </c>
      <c r="B983" s="28" t="str">
        <f t="shared" si="6"/>
        <v>W</v>
      </c>
      <c r="C983" s="28" t="s">
        <v>404</v>
      </c>
      <c r="D983" s="28" t="s">
        <v>1508</v>
      </c>
      <c r="E983" s="28">
        <f t="shared" si="5"/>
        <v>0</v>
      </c>
    </row>
    <row r="984" ht="15.75" customHeight="1">
      <c r="A984" s="28" t="str">
        <f t="shared" si="3"/>
        <v>03</v>
      </c>
      <c r="B984" s="28" t="str">
        <f t="shared" si="6"/>
        <v>W</v>
      </c>
      <c r="C984" s="28" t="s">
        <v>404</v>
      </c>
      <c r="D984" s="28" t="s">
        <v>1509</v>
      </c>
      <c r="E984" s="28">
        <f t="shared" si="5"/>
        <v>0</v>
      </c>
    </row>
    <row r="985" ht="15.75" customHeight="1">
      <c r="A985" s="28" t="str">
        <f t="shared" si="3"/>
        <v>04</v>
      </c>
      <c r="B985" s="28" t="str">
        <f t="shared" si="6"/>
        <v>W</v>
      </c>
      <c r="C985" s="28" t="s">
        <v>404</v>
      </c>
      <c r="D985" s="28" t="s">
        <v>1510</v>
      </c>
      <c r="E985" s="28">
        <f t="shared" si="5"/>
        <v>0</v>
      </c>
    </row>
    <row r="986" ht="15.75" customHeight="1">
      <c r="A986" s="28" t="str">
        <f t="shared" si="3"/>
        <v>05</v>
      </c>
      <c r="B986" s="28" t="str">
        <f t="shared" si="6"/>
        <v>W</v>
      </c>
      <c r="C986" s="28" t="s">
        <v>404</v>
      </c>
      <c r="D986" s="28" t="s">
        <v>1511</v>
      </c>
      <c r="E986" s="28">
        <f t="shared" si="5"/>
        <v>0</v>
      </c>
    </row>
    <row r="987" ht="15.75" customHeight="1">
      <c r="A987" s="28" t="str">
        <f t="shared" si="3"/>
        <v>06</v>
      </c>
      <c r="B987" s="28" t="str">
        <f t="shared" si="6"/>
        <v>W</v>
      </c>
      <c r="C987" s="28" t="s">
        <v>404</v>
      </c>
      <c r="D987" s="28" t="s">
        <v>1512</v>
      </c>
      <c r="E987" s="28">
        <f t="shared" si="5"/>
        <v>0</v>
      </c>
    </row>
    <row r="988" ht="15.75" customHeight="1">
      <c r="A988" s="28" t="str">
        <f t="shared" si="3"/>
        <v>07</v>
      </c>
      <c r="B988" s="28" t="str">
        <f t="shared" si="6"/>
        <v>W</v>
      </c>
      <c r="C988" s="28" t="s">
        <v>404</v>
      </c>
      <c r="D988" s="28" t="s">
        <v>1513</v>
      </c>
      <c r="E988" s="28">
        <f t="shared" si="5"/>
        <v>0</v>
      </c>
    </row>
    <row r="989" ht="15.75" customHeight="1">
      <c r="A989" s="28" t="str">
        <f t="shared" si="3"/>
        <v>11</v>
      </c>
      <c r="B989" s="28" t="str">
        <f t="shared" si="6"/>
        <v>W</v>
      </c>
      <c r="C989" s="28" t="s">
        <v>404</v>
      </c>
      <c r="D989" s="28" t="s">
        <v>1514</v>
      </c>
      <c r="E989" s="28">
        <f t="shared" si="5"/>
        <v>0</v>
      </c>
    </row>
    <row r="990" ht="15.75" customHeight="1">
      <c r="A990" s="28" t="str">
        <f t="shared" si="3"/>
        <v>02</v>
      </c>
      <c r="B990" s="28" t="str">
        <f t="shared" si="6"/>
        <v>W</v>
      </c>
      <c r="C990" s="28" t="s">
        <v>404</v>
      </c>
      <c r="D990" s="28" t="s">
        <v>1515</v>
      </c>
      <c r="E990" s="28">
        <f t="shared" si="5"/>
        <v>0</v>
      </c>
    </row>
    <row r="991" ht="15.75" customHeight="1">
      <c r="A991" s="28" t="str">
        <f t="shared" si="3"/>
        <v>08</v>
      </c>
      <c r="B991" s="28" t="str">
        <f t="shared" si="6"/>
        <v>W</v>
      </c>
      <c r="C991" s="28" t="s">
        <v>404</v>
      </c>
      <c r="D991" s="28" t="s">
        <v>1516</v>
      </c>
      <c r="E991" s="28">
        <f t="shared" si="5"/>
        <v>0</v>
      </c>
    </row>
    <row r="992" ht="15.75" customHeight="1">
      <c r="A992" s="28" t="str">
        <f t="shared" si="3"/>
        <v>09</v>
      </c>
      <c r="B992" s="28" t="str">
        <f t="shared" si="6"/>
        <v>W</v>
      </c>
      <c r="C992" s="28" t="s">
        <v>404</v>
      </c>
      <c r="D992" s="28" t="s">
        <v>1517</v>
      </c>
      <c r="E992" s="28">
        <f t="shared" si="5"/>
        <v>0</v>
      </c>
    </row>
    <row r="993" ht="15.75" customHeight="1">
      <c r="A993" s="28" t="str">
        <f t="shared" si="3"/>
        <v>10</v>
      </c>
      <c r="B993" s="28" t="str">
        <f t="shared" si="6"/>
        <v>W</v>
      </c>
      <c r="C993" s="28" t="s">
        <v>404</v>
      </c>
      <c r="D993" s="28" t="s">
        <v>1518</v>
      </c>
      <c r="E993" s="28">
        <f t="shared" si="5"/>
        <v>0</v>
      </c>
    </row>
    <row r="994" ht="15.75" customHeight="1">
      <c r="A994" s="28" t="str">
        <f t="shared" si="3"/>
        <v>12</v>
      </c>
      <c r="B994" s="28" t="str">
        <f t="shared" si="6"/>
        <v>W</v>
      </c>
      <c r="C994" s="28" t="s">
        <v>404</v>
      </c>
      <c r="D994" s="28" t="s">
        <v>1519</v>
      </c>
      <c r="E994" s="28">
        <f t="shared" si="5"/>
        <v>0</v>
      </c>
    </row>
    <row r="995" ht="15.75" customHeight="1">
      <c r="A995" s="28" t="str">
        <f t="shared" si="3"/>
        <v>13</v>
      </c>
      <c r="B995" s="28" t="str">
        <f t="shared" si="6"/>
        <v>W</v>
      </c>
      <c r="C995" s="28" t="s">
        <v>404</v>
      </c>
      <c r="D995" s="28" t="s">
        <v>1520</v>
      </c>
      <c r="E995" s="28">
        <f t="shared" si="5"/>
        <v>0</v>
      </c>
    </row>
    <row r="996" ht="15.75" customHeight="1">
      <c r="A996" s="28" t="str">
        <f t="shared" si="3"/>
        <v>01</v>
      </c>
      <c r="B996" s="28" t="str">
        <f t="shared" si="6"/>
        <v>W</v>
      </c>
      <c r="C996" s="28" t="s">
        <v>407</v>
      </c>
      <c r="D996" s="28" t="s">
        <v>1521</v>
      </c>
      <c r="E996" s="28">
        <f t="shared" si="5"/>
        <v>0</v>
      </c>
    </row>
    <row r="997" ht="15.75" customHeight="1">
      <c r="A997" s="28" t="str">
        <f t="shared" si="3"/>
        <v>03</v>
      </c>
      <c r="B997" s="28" t="str">
        <f t="shared" si="6"/>
        <v>W</v>
      </c>
      <c r="C997" s="28" t="s">
        <v>407</v>
      </c>
      <c r="D997" s="28" t="s">
        <v>1522</v>
      </c>
      <c r="E997" s="28">
        <f t="shared" si="5"/>
        <v>0</v>
      </c>
    </row>
    <row r="998" ht="15.75" customHeight="1">
      <c r="A998" s="28" t="str">
        <f t="shared" si="3"/>
        <v>04</v>
      </c>
      <c r="B998" s="28" t="str">
        <f t="shared" si="6"/>
        <v>W</v>
      </c>
      <c r="C998" s="28" t="s">
        <v>407</v>
      </c>
      <c r="D998" s="28" t="s">
        <v>1523</v>
      </c>
      <c r="E998" s="28">
        <f t="shared" si="5"/>
        <v>0</v>
      </c>
    </row>
    <row r="999" ht="15.75" customHeight="1">
      <c r="A999" s="28" t="str">
        <f t="shared" si="3"/>
        <v>05</v>
      </c>
      <c r="B999" s="28" t="str">
        <f t="shared" si="6"/>
        <v>W</v>
      </c>
      <c r="C999" s="28" t="s">
        <v>407</v>
      </c>
      <c r="D999" s="28" t="s">
        <v>1524</v>
      </c>
      <c r="E999" s="28">
        <f t="shared" si="5"/>
        <v>0</v>
      </c>
    </row>
    <row r="1000" ht="15.75" customHeight="1">
      <c r="A1000" s="28" t="str">
        <f t="shared" si="3"/>
        <v>06</v>
      </c>
      <c r="B1000" s="28" t="str">
        <f t="shared" si="6"/>
        <v>W</v>
      </c>
      <c r="C1000" s="28" t="s">
        <v>407</v>
      </c>
      <c r="D1000" s="28" t="s">
        <v>1525</v>
      </c>
      <c r="E1000" s="28">
        <f t="shared" si="5"/>
        <v>0</v>
      </c>
    </row>
    <row r="1001" ht="15.75" customHeight="1">
      <c r="A1001" s="28" t="str">
        <f t="shared" si="3"/>
        <v>07</v>
      </c>
      <c r="B1001" s="28" t="str">
        <f t="shared" si="6"/>
        <v>W</v>
      </c>
      <c r="C1001" s="28" t="s">
        <v>407</v>
      </c>
      <c r="D1001" s="28" t="s">
        <v>1526</v>
      </c>
      <c r="E1001" s="28">
        <f t="shared" si="5"/>
        <v>0</v>
      </c>
    </row>
    <row r="1002" ht="15.75" customHeight="1">
      <c r="A1002" s="28" t="str">
        <f t="shared" si="3"/>
        <v>11</v>
      </c>
      <c r="B1002" s="28" t="str">
        <f t="shared" si="6"/>
        <v>W</v>
      </c>
      <c r="C1002" s="28" t="s">
        <v>407</v>
      </c>
      <c r="D1002" s="28" t="s">
        <v>1527</v>
      </c>
      <c r="E1002" s="28">
        <f t="shared" si="5"/>
        <v>0</v>
      </c>
    </row>
    <row r="1003" ht="15.75" customHeight="1">
      <c r="A1003" s="28" t="str">
        <f t="shared" si="3"/>
        <v>02</v>
      </c>
      <c r="B1003" s="28" t="str">
        <f t="shared" si="6"/>
        <v>W</v>
      </c>
      <c r="C1003" s="28" t="s">
        <v>407</v>
      </c>
      <c r="D1003" s="28" t="s">
        <v>1528</v>
      </c>
      <c r="E1003" s="28">
        <f t="shared" si="5"/>
        <v>0</v>
      </c>
    </row>
    <row r="1004" ht="15.75" customHeight="1">
      <c r="A1004" s="28" t="str">
        <f t="shared" si="3"/>
        <v>08</v>
      </c>
      <c r="B1004" s="28" t="str">
        <f t="shared" si="6"/>
        <v>W</v>
      </c>
      <c r="C1004" s="28" t="s">
        <v>407</v>
      </c>
      <c r="D1004" s="28" t="s">
        <v>1529</v>
      </c>
      <c r="E1004" s="28">
        <f t="shared" si="5"/>
        <v>0</v>
      </c>
    </row>
    <row r="1005" ht="15.75" customHeight="1">
      <c r="A1005" s="28" t="str">
        <f t="shared" si="3"/>
        <v>09</v>
      </c>
      <c r="B1005" s="28" t="str">
        <f t="shared" si="6"/>
        <v>W</v>
      </c>
      <c r="C1005" s="28" t="s">
        <v>407</v>
      </c>
      <c r="D1005" s="28" t="s">
        <v>1530</v>
      </c>
      <c r="E1005" s="28">
        <f t="shared" si="5"/>
        <v>0</v>
      </c>
    </row>
    <row r="1006" ht="15.75" customHeight="1">
      <c r="A1006" s="28" t="str">
        <f t="shared" si="3"/>
        <v>10</v>
      </c>
      <c r="B1006" s="28" t="str">
        <f t="shared" si="6"/>
        <v>W</v>
      </c>
      <c r="C1006" s="28" t="s">
        <v>407</v>
      </c>
      <c r="D1006" s="28" t="s">
        <v>1531</v>
      </c>
      <c r="E1006" s="28">
        <f t="shared" si="5"/>
        <v>0</v>
      </c>
    </row>
    <row r="1007" ht="15.75" customHeight="1">
      <c r="A1007" s="28" t="str">
        <f t="shared" si="3"/>
        <v>12</v>
      </c>
      <c r="B1007" s="28" t="str">
        <f t="shared" si="6"/>
        <v>W</v>
      </c>
      <c r="C1007" s="28" t="s">
        <v>407</v>
      </c>
      <c r="D1007" s="28" t="s">
        <v>1532</v>
      </c>
      <c r="E1007" s="28">
        <f t="shared" si="5"/>
        <v>0</v>
      </c>
    </row>
    <row r="1008" ht="15.75" customHeight="1">
      <c r="A1008" s="28" t="str">
        <f t="shared" si="3"/>
        <v>13</v>
      </c>
      <c r="B1008" s="28" t="str">
        <f t="shared" si="6"/>
        <v>W</v>
      </c>
      <c r="C1008" s="28" t="s">
        <v>407</v>
      </c>
      <c r="D1008" s="28" t="s">
        <v>1533</v>
      </c>
      <c r="E1008" s="28">
        <f t="shared" si="5"/>
        <v>0</v>
      </c>
    </row>
    <row r="1009" ht="15.75" customHeight="1">
      <c r="A1009" s="28" t="str">
        <f t="shared" si="3"/>
        <v>01</v>
      </c>
      <c r="B1009" s="28" t="str">
        <f t="shared" si="6"/>
        <v>W</v>
      </c>
      <c r="C1009" s="28" t="s">
        <v>410</v>
      </c>
      <c r="D1009" s="28" t="s">
        <v>1534</v>
      </c>
      <c r="E1009" s="28">
        <f t="shared" si="5"/>
        <v>0</v>
      </c>
    </row>
    <row r="1010" ht="15.75" customHeight="1">
      <c r="A1010" s="28" t="str">
        <f t="shared" si="3"/>
        <v>03</v>
      </c>
      <c r="B1010" s="28" t="str">
        <f t="shared" si="6"/>
        <v>W</v>
      </c>
      <c r="C1010" s="28" t="s">
        <v>410</v>
      </c>
      <c r="D1010" s="28" t="s">
        <v>1535</v>
      </c>
      <c r="E1010" s="28">
        <f t="shared" si="5"/>
        <v>0</v>
      </c>
    </row>
    <row r="1011" ht="15.75" customHeight="1">
      <c r="A1011" s="28" t="str">
        <f t="shared" si="3"/>
        <v>04</v>
      </c>
      <c r="B1011" s="28" t="str">
        <f t="shared" si="6"/>
        <v>W</v>
      </c>
      <c r="C1011" s="28" t="s">
        <v>410</v>
      </c>
      <c r="D1011" s="28" t="s">
        <v>1536</v>
      </c>
      <c r="E1011" s="28">
        <f t="shared" si="5"/>
        <v>0</v>
      </c>
    </row>
    <row r="1012" ht="15.75" customHeight="1">
      <c r="A1012" s="28" t="str">
        <f t="shared" si="3"/>
        <v>05</v>
      </c>
      <c r="B1012" s="28" t="str">
        <f t="shared" si="6"/>
        <v>W</v>
      </c>
      <c r="C1012" s="28" t="s">
        <v>410</v>
      </c>
      <c r="D1012" s="28" t="s">
        <v>1537</v>
      </c>
      <c r="E1012" s="28">
        <f t="shared" si="5"/>
        <v>0</v>
      </c>
    </row>
    <row r="1013" ht="15.75" customHeight="1">
      <c r="A1013" s="28" t="str">
        <f t="shared" si="3"/>
        <v>06</v>
      </c>
      <c r="B1013" s="28" t="str">
        <f t="shared" si="6"/>
        <v>W</v>
      </c>
      <c r="C1013" s="28" t="s">
        <v>410</v>
      </c>
      <c r="D1013" s="28" t="s">
        <v>1538</v>
      </c>
      <c r="E1013" s="28">
        <f t="shared" si="5"/>
        <v>0</v>
      </c>
    </row>
    <row r="1014" ht="15.75" customHeight="1">
      <c r="A1014" s="28" t="str">
        <f t="shared" si="3"/>
        <v>07</v>
      </c>
      <c r="B1014" s="28" t="str">
        <f t="shared" si="6"/>
        <v>W</v>
      </c>
      <c r="C1014" s="28" t="s">
        <v>410</v>
      </c>
      <c r="D1014" s="28" t="s">
        <v>1539</v>
      </c>
      <c r="E1014" s="28">
        <f t="shared" si="5"/>
        <v>0</v>
      </c>
    </row>
    <row r="1015" ht="15.75" customHeight="1">
      <c r="A1015" s="28" t="str">
        <f t="shared" si="3"/>
        <v>11</v>
      </c>
      <c r="B1015" s="28" t="str">
        <f t="shared" si="6"/>
        <v>W</v>
      </c>
      <c r="C1015" s="28" t="s">
        <v>410</v>
      </c>
      <c r="D1015" s="28" t="s">
        <v>1540</v>
      </c>
      <c r="E1015" s="28">
        <f t="shared" si="5"/>
        <v>0</v>
      </c>
    </row>
    <row r="1016" ht="15.75" customHeight="1">
      <c r="A1016" s="28" t="str">
        <f t="shared" si="3"/>
        <v>02</v>
      </c>
      <c r="B1016" s="28" t="str">
        <f t="shared" si="6"/>
        <v>W</v>
      </c>
      <c r="C1016" s="28" t="s">
        <v>410</v>
      </c>
      <c r="D1016" s="28" t="s">
        <v>1541</v>
      </c>
      <c r="E1016" s="28">
        <f t="shared" si="5"/>
        <v>0</v>
      </c>
    </row>
    <row r="1017" ht="15.75" customHeight="1">
      <c r="A1017" s="28" t="str">
        <f t="shared" si="3"/>
        <v>08</v>
      </c>
      <c r="B1017" s="28" t="str">
        <f t="shared" si="6"/>
        <v>W</v>
      </c>
      <c r="C1017" s="28" t="s">
        <v>410</v>
      </c>
      <c r="D1017" s="28" t="s">
        <v>1542</v>
      </c>
      <c r="E1017" s="28">
        <f t="shared" si="5"/>
        <v>0</v>
      </c>
    </row>
    <row r="1018" ht="15.75" customHeight="1">
      <c r="A1018" s="28" t="str">
        <f t="shared" si="3"/>
        <v>09</v>
      </c>
      <c r="B1018" s="28" t="str">
        <f t="shared" si="6"/>
        <v>W</v>
      </c>
      <c r="C1018" s="28" t="s">
        <v>410</v>
      </c>
      <c r="D1018" s="28" t="s">
        <v>1543</v>
      </c>
      <c r="E1018" s="28">
        <f t="shared" si="5"/>
        <v>0</v>
      </c>
    </row>
    <row r="1019" ht="15.75" customHeight="1">
      <c r="A1019" s="28" t="str">
        <f t="shared" si="3"/>
        <v>10</v>
      </c>
      <c r="B1019" s="28" t="str">
        <f t="shared" si="6"/>
        <v>W</v>
      </c>
      <c r="C1019" s="28" t="s">
        <v>410</v>
      </c>
      <c r="D1019" s="28" t="s">
        <v>1544</v>
      </c>
      <c r="E1019" s="28">
        <f t="shared" si="5"/>
        <v>0</v>
      </c>
    </row>
    <row r="1020" ht="15.75" customHeight="1">
      <c r="A1020" s="28" t="str">
        <f t="shared" si="3"/>
        <v>12</v>
      </c>
      <c r="B1020" s="28" t="str">
        <f t="shared" si="6"/>
        <v>W</v>
      </c>
      <c r="C1020" s="28" t="s">
        <v>410</v>
      </c>
      <c r="D1020" s="28" t="s">
        <v>1545</v>
      </c>
      <c r="E1020" s="28">
        <f t="shared" si="5"/>
        <v>0</v>
      </c>
    </row>
    <row r="1021" ht="15.75" customHeight="1">
      <c r="A1021" s="28" t="str">
        <f t="shared" si="3"/>
        <v>13</v>
      </c>
      <c r="B1021" s="28" t="str">
        <f t="shared" si="6"/>
        <v>W</v>
      </c>
      <c r="C1021" s="28" t="s">
        <v>410</v>
      </c>
      <c r="D1021" s="28" t="s">
        <v>1546</v>
      </c>
      <c r="E1021" s="28">
        <f t="shared" si="5"/>
        <v>0</v>
      </c>
    </row>
    <row r="1022" ht="15.75" customHeight="1">
      <c r="A1022" s="28" t="str">
        <f t="shared" si="3"/>
        <v>01</v>
      </c>
      <c r="B1022" s="28" t="str">
        <f t="shared" si="6"/>
        <v>W</v>
      </c>
      <c r="C1022" s="28" t="s">
        <v>413</v>
      </c>
      <c r="D1022" s="28" t="s">
        <v>1547</v>
      </c>
      <c r="E1022" s="28">
        <f t="shared" si="5"/>
        <v>0</v>
      </c>
    </row>
    <row r="1023" ht="15.75" customHeight="1">
      <c r="A1023" s="28" t="str">
        <f t="shared" si="3"/>
        <v>03</v>
      </c>
      <c r="B1023" s="28" t="str">
        <f t="shared" si="6"/>
        <v>W</v>
      </c>
      <c r="C1023" s="28" t="s">
        <v>413</v>
      </c>
      <c r="D1023" s="28" t="s">
        <v>1548</v>
      </c>
      <c r="E1023" s="28">
        <f t="shared" si="5"/>
        <v>0</v>
      </c>
    </row>
    <row r="1024" ht="15.75" customHeight="1">
      <c r="A1024" s="28" t="str">
        <f t="shared" si="3"/>
        <v>04</v>
      </c>
      <c r="B1024" s="28" t="str">
        <f t="shared" si="6"/>
        <v>W</v>
      </c>
      <c r="C1024" s="28" t="s">
        <v>413</v>
      </c>
      <c r="D1024" s="28" t="s">
        <v>1549</v>
      </c>
      <c r="E1024" s="28">
        <f t="shared" si="5"/>
        <v>0</v>
      </c>
    </row>
    <row r="1025" ht="15.75" customHeight="1">
      <c r="A1025" s="28" t="str">
        <f t="shared" si="3"/>
        <v>05</v>
      </c>
      <c r="B1025" s="28" t="str">
        <f t="shared" si="6"/>
        <v>W</v>
      </c>
      <c r="C1025" s="28" t="s">
        <v>413</v>
      </c>
      <c r="D1025" s="28" t="s">
        <v>1550</v>
      </c>
      <c r="E1025" s="28">
        <f t="shared" si="5"/>
        <v>0</v>
      </c>
    </row>
    <row r="1026" ht="15.75" customHeight="1">
      <c r="A1026" s="28" t="str">
        <f t="shared" si="3"/>
        <v>06</v>
      </c>
      <c r="B1026" s="28" t="str">
        <f t="shared" si="6"/>
        <v>W</v>
      </c>
      <c r="C1026" s="28" t="s">
        <v>413</v>
      </c>
      <c r="D1026" s="28" t="s">
        <v>1551</v>
      </c>
      <c r="E1026" s="28">
        <f t="shared" si="5"/>
        <v>0</v>
      </c>
    </row>
    <row r="1027" ht="15.75" customHeight="1">
      <c r="A1027" s="28" t="str">
        <f t="shared" si="3"/>
        <v>07</v>
      </c>
      <c r="B1027" s="28" t="str">
        <f t="shared" si="6"/>
        <v>W</v>
      </c>
      <c r="C1027" s="28" t="s">
        <v>413</v>
      </c>
      <c r="D1027" s="28" t="s">
        <v>1552</v>
      </c>
      <c r="E1027" s="28">
        <f t="shared" si="5"/>
        <v>0</v>
      </c>
    </row>
    <row r="1028" ht="15.75" customHeight="1">
      <c r="A1028" s="28" t="str">
        <f t="shared" si="3"/>
        <v>11</v>
      </c>
      <c r="B1028" s="28" t="str">
        <f t="shared" si="6"/>
        <v>W</v>
      </c>
      <c r="C1028" s="28" t="s">
        <v>413</v>
      </c>
      <c r="D1028" s="28" t="s">
        <v>1553</v>
      </c>
      <c r="E1028" s="28">
        <f t="shared" si="5"/>
        <v>0</v>
      </c>
    </row>
    <row r="1029" ht="15.75" customHeight="1">
      <c r="A1029" s="28" t="str">
        <f t="shared" si="3"/>
        <v>02</v>
      </c>
      <c r="B1029" s="28" t="str">
        <f t="shared" si="6"/>
        <v>W</v>
      </c>
      <c r="C1029" s="28" t="s">
        <v>413</v>
      </c>
      <c r="D1029" s="28" t="s">
        <v>1554</v>
      </c>
      <c r="E1029" s="28">
        <f t="shared" si="5"/>
        <v>0</v>
      </c>
    </row>
    <row r="1030" ht="15.75" customHeight="1">
      <c r="A1030" s="28" t="str">
        <f t="shared" si="3"/>
        <v>08</v>
      </c>
      <c r="B1030" s="28" t="str">
        <f t="shared" si="6"/>
        <v>W</v>
      </c>
      <c r="C1030" s="28" t="s">
        <v>413</v>
      </c>
      <c r="D1030" s="28" t="s">
        <v>1555</v>
      </c>
      <c r="E1030" s="28">
        <f t="shared" si="5"/>
        <v>0</v>
      </c>
    </row>
    <row r="1031" ht="15.75" customHeight="1">
      <c r="A1031" s="28" t="str">
        <f t="shared" si="3"/>
        <v>09</v>
      </c>
      <c r="B1031" s="28" t="str">
        <f t="shared" si="6"/>
        <v>W</v>
      </c>
      <c r="C1031" s="28" t="s">
        <v>413</v>
      </c>
      <c r="D1031" s="28" t="s">
        <v>1556</v>
      </c>
      <c r="E1031" s="28">
        <f t="shared" si="5"/>
        <v>0</v>
      </c>
    </row>
    <row r="1032" ht="15.75" customHeight="1">
      <c r="A1032" s="28" t="str">
        <f t="shared" si="3"/>
        <v>10</v>
      </c>
      <c r="B1032" s="28" t="str">
        <f t="shared" si="6"/>
        <v>W</v>
      </c>
      <c r="C1032" s="28" t="s">
        <v>413</v>
      </c>
      <c r="D1032" s="28" t="s">
        <v>1557</v>
      </c>
      <c r="E1032" s="28">
        <f t="shared" si="5"/>
        <v>0</v>
      </c>
    </row>
    <row r="1033" ht="15.75" customHeight="1">
      <c r="A1033" s="28" t="str">
        <f t="shared" si="3"/>
        <v>12</v>
      </c>
      <c r="B1033" s="28" t="str">
        <f t="shared" si="6"/>
        <v>W</v>
      </c>
      <c r="C1033" s="28" t="s">
        <v>413</v>
      </c>
      <c r="D1033" s="28" t="s">
        <v>1558</v>
      </c>
      <c r="E1033" s="28">
        <f t="shared" si="5"/>
        <v>0</v>
      </c>
    </row>
    <row r="1034" ht="15.75" customHeight="1">
      <c r="A1034" s="28" t="str">
        <f t="shared" si="3"/>
        <v>13</v>
      </c>
      <c r="B1034" s="28" t="str">
        <f t="shared" si="6"/>
        <v>W</v>
      </c>
      <c r="C1034" s="28" t="s">
        <v>413</v>
      </c>
      <c r="D1034" s="28" t="s">
        <v>1559</v>
      </c>
      <c r="E1034" s="28">
        <f t="shared" si="5"/>
        <v>0</v>
      </c>
    </row>
    <row r="1035" ht="15.75" customHeight="1">
      <c r="A1035" s="28" t="str">
        <f t="shared" si="3"/>
        <v>01</v>
      </c>
      <c r="B1035" s="28" t="str">
        <f t="shared" si="6"/>
        <v>W</v>
      </c>
      <c r="C1035" s="28" t="s">
        <v>419</v>
      </c>
      <c r="D1035" s="28" t="s">
        <v>1560</v>
      </c>
      <c r="E1035" s="28">
        <f t="shared" si="5"/>
        <v>0</v>
      </c>
    </row>
    <row r="1036" ht="15.75" customHeight="1">
      <c r="A1036" s="28" t="str">
        <f t="shared" si="3"/>
        <v>03</v>
      </c>
      <c r="B1036" s="28" t="str">
        <f t="shared" si="6"/>
        <v>W</v>
      </c>
      <c r="C1036" s="28" t="s">
        <v>419</v>
      </c>
      <c r="D1036" s="28" t="s">
        <v>1561</v>
      </c>
      <c r="E1036" s="28">
        <f t="shared" si="5"/>
        <v>0</v>
      </c>
    </row>
    <row r="1037" ht="15.75" customHeight="1">
      <c r="A1037" s="28" t="str">
        <f t="shared" si="3"/>
        <v>04</v>
      </c>
      <c r="B1037" s="28" t="str">
        <f t="shared" si="6"/>
        <v>W</v>
      </c>
      <c r="C1037" s="28" t="s">
        <v>419</v>
      </c>
      <c r="D1037" s="28" t="s">
        <v>1562</v>
      </c>
      <c r="E1037" s="28">
        <f t="shared" si="5"/>
        <v>0</v>
      </c>
    </row>
    <row r="1038" ht="15.75" customHeight="1">
      <c r="A1038" s="28" t="str">
        <f t="shared" si="3"/>
        <v>05</v>
      </c>
      <c r="B1038" s="28" t="str">
        <f t="shared" si="6"/>
        <v>W</v>
      </c>
      <c r="C1038" s="28" t="s">
        <v>419</v>
      </c>
      <c r="D1038" s="28" t="s">
        <v>1563</v>
      </c>
      <c r="E1038" s="28">
        <f t="shared" si="5"/>
        <v>0</v>
      </c>
    </row>
    <row r="1039" ht="15.75" customHeight="1">
      <c r="A1039" s="28" t="str">
        <f t="shared" si="3"/>
        <v>06</v>
      </c>
      <c r="B1039" s="28" t="str">
        <f t="shared" si="6"/>
        <v>W</v>
      </c>
      <c r="C1039" s="28" t="s">
        <v>419</v>
      </c>
      <c r="D1039" s="28" t="s">
        <v>1564</v>
      </c>
      <c r="E1039" s="28">
        <f t="shared" si="5"/>
        <v>0</v>
      </c>
    </row>
    <row r="1040" ht="15.75" customHeight="1">
      <c r="A1040" s="28" t="str">
        <f t="shared" si="3"/>
        <v>07</v>
      </c>
      <c r="B1040" s="28" t="str">
        <f t="shared" si="6"/>
        <v>W</v>
      </c>
      <c r="C1040" s="28" t="s">
        <v>419</v>
      </c>
      <c r="D1040" s="28" t="s">
        <v>1565</v>
      </c>
      <c r="E1040" s="28">
        <f t="shared" si="5"/>
        <v>0</v>
      </c>
    </row>
    <row r="1041" ht="15.75" customHeight="1">
      <c r="A1041" s="28" t="str">
        <f t="shared" si="3"/>
        <v>11</v>
      </c>
      <c r="B1041" s="28" t="str">
        <f t="shared" si="6"/>
        <v>W</v>
      </c>
      <c r="C1041" s="28" t="s">
        <v>419</v>
      </c>
      <c r="D1041" s="28" t="s">
        <v>1566</v>
      </c>
      <c r="E1041" s="28">
        <f t="shared" si="5"/>
        <v>0</v>
      </c>
    </row>
    <row r="1042" ht="15.75" customHeight="1">
      <c r="A1042" s="28" t="str">
        <f t="shared" si="3"/>
        <v>02</v>
      </c>
      <c r="B1042" s="28" t="str">
        <f t="shared" si="6"/>
        <v>W</v>
      </c>
      <c r="C1042" s="28" t="s">
        <v>419</v>
      </c>
      <c r="D1042" s="28" t="s">
        <v>1567</v>
      </c>
      <c r="E1042" s="28">
        <f t="shared" si="5"/>
        <v>0</v>
      </c>
    </row>
    <row r="1043" ht="15.75" customHeight="1">
      <c r="A1043" s="28" t="str">
        <f t="shared" si="3"/>
        <v>08</v>
      </c>
      <c r="B1043" s="28" t="str">
        <f t="shared" si="6"/>
        <v>W</v>
      </c>
      <c r="C1043" s="28" t="s">
        <v>419</v>
      </c>
      <c r="D1043" s="28" t="s">
        <v>1568</v>
      </c>
      <c r="E1043" s="28">
        <f t="shared" si="5"/>
        <v>0</v>
      </c>
    </row>
    <row r="1044" ht="15.75" customHeight="1">
      <c r="A1044" s="28" t="str">
        <f t="shared" si="3"/>
        <v>09</v>
      </c>
      <c r="B1044" s="28" t="str">
        <f t="shared" si="6"/>
        <v>W</v>
      </c>
      <c r="C1044" s="28" t="s">
        <v>419</v>
      </c>
      <c r="D1044" s="28" t="s">
        <v>1569</v>
      </c>
      <c r="E1044" s="28">
        <f t="shared" si="5"/>
        <v>0</v>
      </c>
    </row>
    <row r="1045" ht="15.75" customHeight="1">
      <c r="A1045" s="28" t="str">
        <f t="shared" si="3"/>
        <v>10</v>
      </c>
      <c r="B1045" s="28" t="str">
        <f t="shared" si="6"/>
        <v>W</v>
      </c>
      <c r="C1045" s="28" t="s">
        <v>419</v>
      </c>
      <c r="D1045" s="28" t="s">
        <v>1570</v>
      </c>
      <c r="E1045" s="28">
        <f t="shared" si="5"/>
        <v>0</v>
      </c>
    </row>
    <row r="1046" ht="15.75" customHeight="1">
      <c r="A1046" s="28" t="str">
        <f t="shared" si="3"/>
        <v>12</v>
      </c>
      <c r="B1046" s="28" t="str">
        <f t="shared" si="6"/>
        <v>W</v>
      </c>
      <c r="C1046" s="28" t="s">
        <v>419</v>
      </c>
      <c r="D1046" s="28" t="s">
        <v>1571</v>
      </c>
      <c r="E1046" s="28">
        <f t="shared" si="5"/>
        <v>0</v>
      </c>
    </row>
    <row r="1047" ht="15.75" customHeight="1">
      <c r="A1047" s="28" t="str">
        <f t="shared" si="3"/>
        <v>13</v>
      </c>
      <c r="B1047" s="28" t="str">
        <f t="shared" si="6"/>
        <v>W</v>
      </c>
      <c r="C1047" s="28" t="s">
        <v>419</v>
      </c>
      <c r="D1047" s="28" t="s">
        <v>1572</v>
      </c>
      <c r="E1047" s="28">
        <f t="shared" si="5"/>
        <v>0</v>
      </c>
    </row>
    <row r="1048" ht="15.75" customHeight="1">
      <c r="A1048" s="28" t="str">
        <f t="shared" si="3"/>
        <v>01</v>
      </c>
      <c r="B1048" s="28" t="str">
        <f t="shared" si="6"/>
        <v>W</v>
      </c>
      <c r="C1048" s="28" t="s">
        <v>422</v>
      </c>
      <c r="D1048" s="28" t="s">
        <v>1573</v>
      </c>
      <c r="E1048" s="28">
        <f t="shared" si="5"/>
        <v>0</v>
      </c>
    </row>
    <row r="1049" ht="15.75" customHeight="1">
      <c r="A1049" s="28" t="str">
        <f t="shared" si="3"/>
        <v>03</v>
      </c>
      <c r="B1049" s="28" t="str">
        <f t="shared" si="6"/>
        <v>W</v>
      </c>
      <c r="C1049" s="28" t="s">
        <v>422</v>
      </c>
      <c r="D1049" s="28" t="s">
        <v>1574</v>
      </c>
      <c r="E1049" s="28">
        <f t="shared" si="5"/>
        <v>0</v>
      </c>
    </row>
    <row r="1050" ht="15.75" customHeight="1">
      <c r="A1050" s="28" t="str">
        <f t="shared" si="3"/>
        <v>04</v>
      </c>
      <c r="B1050" s="28" t="str">
        <f t="shared" si="6"/>
        <v>W</v>
      </c>
      <c r="C1050" s="28" t="s">
        <v>422</v>
      </c>
      <c r="D1050" s="28" t="s">
        <v>1575</v>
      </c>
      <c r="E1050" s="28">
        <f t="shared" si="5"/>
        <v>0</v>
      </c>
    </row>
    <row r="1051" ht="15.75" customHeight="1">
      <c r="A1051" s="28" t="str">
        <f t="shared" si="3"/>
        <v>05</v>
      </c>
      <c r="B1051" s="28" t="str">
        <f t="shared" si="6"/>
        <v>W</v>
      </c>
      <c r="C1051" s="28" t="s">
        <v>422</v>
      </c>
      <c r="D1051" s="28" t="s">
        <v>1576</v>
      </c>
      <c r="E1051" s="28">
        <f t="shared" si="5"/>
        <v>0</v>
      </c>
    </row>
    <row r="1052" ht="15.75" customHeight="1">
      <c r="A1052" s="28" t="str">
        <f t="shared" si="3"/>
        <v>06</v>
      </c>
      <c r="B1052" s="28" t="str">
        <f t="shared" si="6"/>
        <v>W</v>
      </c>
      <c r="C1052" s="28" t="s">
        <v>422</v>
      </c>
      <c r="D1052" s="28" t="s">
        <v>1577</v>
      </c>
      <c r="E1052" s="28">
        <f t="shared" si="5"/>
        <v>0</v>
      </c>
    </row>
    <row r="1053" ht="15.75" customHeight="1">
      <c r="A1053" s="28" t="str">
        <f t="shared" si="3"/>
        <v>07</v>
      </c>
      <c r="B1053" s="28" t="str">
        <f t="shared" si="6"/>
        <v>W</v>
      </c>
      <c r="C1053" s="28" t="s">
        <v>422</v>
      </c>
      <c r="D1053" s="28" t="s">
        <v>1578</v>
      </c>
      <c r="E1053" s="28">
        <f t="shared" si="5"/>
        <v>0</v>
      </c>
    </row>
    <row r="1054" ht="15.75" customHeight="1">
      <c r="A1054" s="28" t="str">
        <f t="shared" si="3"/>
        <v>11</v>
      </c>
      <c r="B1054" s="28" t="str">
        <f t="shared" si="6"/>
        <v>W</v>
      </c>
      <c r="C1054" s="28" t="s">
        <v>422</v>
      </c>
      <c r="D1054" s="28" t="s">
        <v>1579</v>
      </c>
      <c r="E1054" s="28">
        <f t="shared" si="5"/>
        <v>0</v>
      </c>
    </row>
    <row r="1055" ht="15.75" customHeight="1">
      <c r="A1055" s="28" t="str">
        <f t="shared" si="3"/>
        <v>02</v>
      </c>
      <c r="B1055" s="28" t="str">
        <f t="shared" si="6"/>
        <v>W</v>
      </c>
      <c r="C1055" s="28" t="s">
        <v>422</v>
      </c>
      <c r="D1055" s="28" t="s">
        <v>1580</v>
      </c>
      <c r="E1055" s="28">
        <f t="shared" si="5"/>
        <v>0</v>
      </c>
    </row>
    <row r="1056" ht="15.75" customHeight="1">
      <c r="A1056" s="28" t="str">
        <f t="shared" si="3"/>
        <v>08</v>
      </c>
      <c r="B1056" s="28" t="str">
        <f t="shared" si="6"/>
        <v>W</v>
      </c>
      <c r="C1056" s="28" t="s">
        <v>422</v>
      </c>
      <c r="D1056" s="28" t="s">
        <v>1581</v>
      </c>
      <c r="E1056" s="28">
        <f t="shared" si="5"/>
        <v>0</v>
      </c>
    </row>
    <row r="1057" ht="15.75" customHeight="1">
      <c r="A1057" s="28" t="str">
        <f t="shared" si="3"/>
        <v>09</v>
      </c>
      <c r="B1057" s="28" t="str">
        <f t="shared" si="6"/>
        <v>W</v>
      </c>
      <c r="C1057" s="28" t="s">
        <v>422</v>
      </c>
      <c r="D1057" s="28" t="s">
        <v>1582</v>
      </c>
      <c r="E1057" s="28">
        <f t="shared" si="5"/>
        <v>0</v>
      </c>
    </row>
    <row r="1058" ht="15.75" customHeight="1">
      <c r="A1058" s="28" t="str">
        <f t="shared" si="3"/>
        <v>10</v>
      </c>
      <c r="B1058" s="28" t="str">
        <f t="shared" si="6"/>
        <v>W</v>
      </c>
      <c r="C1058" s="28" t="s">
        <v>422</v>
      </c>
      <c r="D1058" s="28" t="s">
        <v>1583</v>
      </c>
      <c r="E1058" s="28">
        <f t="shared" si="5"/>
        <v>0</v>
      </c>
    </row>
    <row r="1059" ht="15.75" customHeight="1">
      <c r="A1059" s="28" t="str">
        <f t="shared" si="3"/>
        <v>12</v>
      </c>
      <c r="B1059" s="28" t="str">
        <f t="shared" si="6"/>
        <v>W</v>
      </c>
      <c r="C1059" s="28" t="s">
        <v>422</v>
      </c>
      <c r="D1059" s="28" t="s">
        <v>1584</v>
      </c>
      <c r="E1059" s="28">
        <f t="shared" si="5"/>
        <v>0</v>
      </c>
    </row>
    <row r="1060" ht="15.75" customHeight="1">
      <c r="A1060" s="28" t="str">
        <f t="shared" si="3"/>
        <v>13</v>
      </c>
      <c r="B1060" s="28" t="str">
        <f t="shared" si="6"/>
        <v>W</v>
      </c>
      <c r="C1060" s="28" t="s">
        <v>422</v>
      </c>
      <c r="D1060" s="28" t="s">
        <v>1585</v>
      </c>
      <c r="E1060" s="28">
        <f t="shared" si="5"/>
        <v>0</v>
      </c>
    </row>
    <row r="1061" ht="15.75" customHeight="1">
      <c r="A1061" s="28" t="str">
        <f t="shared" si="3"/>
        <v>01</v>
      </c>
      <c r="B1061" s="28" t="str">
        <f t="shared" si="6"/>
        <v>W</v>
      </c>
      <c r="C1061" s="28" t="s">
        <v>425</v>
      </c>
      <c r="D1061" s="28" t="s">
        <v>1586</v>
      </c>
      <c r="E1061" s="28">
        <f t="shared" si="5"/>
        <v>0</v>
      </c>
    </row>
    <row r="1062" ht="15.75" customHeight="1">
      <c r="A1062" s="28" t="str">
        <f t="shared" si="3"/>
        <v>03</v>
      </c>
      <c r="B1062" s="28" t="str">
        <f t="shared" si="6"/>
        <v>W</v>
      </c>
      <c r="C1062" s="28" t="s">
        <v>425</v>
      </c>
      <c r="D1062" s="28" t="s">
        <v>1587</v>
      </c>
      <c r="E1062" s="28">
        <f t="shared" si="5"/>
        <v>0</v>
      </c>
    </row>
    <row r="1063" ht="15.75" customHeight="1">
      <c r="A1063" s="28" t="str">
        <f t="shared" si="3"/>
        <v>04</v>
      </c>
      <c r="B1063" s="28" t="str">
        <f t="shared" si="6"/>
        <v>W</v>
      </c>
      <c r="C1063" s="28" t="s">
        <v>425</v>
      </c>
      <c r="D1063" s="28" t="s">
        <v>1588</v>
      </c>
      <c r="E1063" s="28">
        <f t="shared" si="5"/>
        <v>0</v>
      </c>
    </row>
    <row r="1064" ht="15.75" customHeight="1">
      <c r="A1064" s="28" t="str">
        <f t="shared" si="3"/>
        <v>05</v>
      </c>
      <c r="B1064" s="28" t="str">
        <f t="shared" si="6"/>
        <v>W</v>
      </c>
      <c r="C1064" s="28" t="s">
        <v>425</v>
      </c>
      <c r="D1064" s="28" t="s">
        <v>1589</v>
      </c>
      <c r="E1064" s="28">
        <f t="shared" si="5"/>
        <v>0</v>
      </c>
    </row>
    <row r="1065" ht="15.75" customHeight="1">
      <c r="A1065" s="28" t="str">
        <f t="shared" si="3"/>
        <v>06</v>
      </c>
      <c r="B1065" s="28" t="str">
        <f t="shared" si="6"/>
        <v>W</v>
      </c>
      <c r="C1065" s="28" t="s">
        <v>425</v>
      </c>
      <c r="D1065" s="28" t="s">
        <v>1590</v>
      </c>
      <c r="E1065" s="28">
        <f t="shared" si="5"/>
        <v>0</v>
      </c>
    </row>
    <row r="1066" ht="15.75" customHeight="1">
      <c r="A1066" s="28" t="str">
        <f t="shared" si="3"/>
        <v>07</v>
      </c>
      <c r="B1066" s="28" t="str">
        <f t="shared" si="6"/>
        <v>W</v>
      </c>
      <c r="C1066" s="28" t="s">
        <v>425</v>
      </c>
      <c r="D1066" s="28" t="s">
        <v>1591</v>
      </c>
      <c r="E1066" s="28">
        <f t="shared" si="5"/>
        <v>0</v>
      </c>
    </row>
    <row r="1067" ht="15.75" customHeight="1">
      <c r="A1067" s="28" t="str">
        <f t="shared" si="3"/>
        <v>11</v>
      </c>
      <c r="B1067" s="28" t="str">
        <f t="shared" si="6"/>
        <v>W</v>
      </c>
      <c r="C1067" s="28" t="s">
        <v>425</v>
      </c>
      <c r="D1067" s="28" t="s">
        <v>1592</v>
      </c>
      <c r="E1067" s="28">
        <f t="shared" si="5"/>
        <v>0</v>
      </c>
    </row>
    <row r="1068" ht="15.75" customHeight="1">
      <c r="A1068" s="28" t="str">
        <f t="shared" si="3"/>
        <v>02</v>
      </c>
      <c r="B1068" s="28" t="str">
        <f t="shared" si="6"/>
        <v>W</v>
      </c>
      <c r="C1068" s="28" t="s">
        <v>425</v>
      </c>
      <c r="D1068" s="28" t="s">
        <v>1593</v>
      </c>
      <c r="E1068" s="28">
        <f t="shared" si="5"/>
        <v>0</v>
      </c>
    </row>
    <row r="1069" ht="15.75" customHeight="1">
      <c r="A1069" s="28" t="str">
        <f t="shared" si="3"/>
        <v>08</v>
      </c>
      <c r="B1069" s="28" t="str">
        <f t="shared" si="6"/>
        <v>W</v>
      </c>
      <c r="C1069" s="28" t="s">
        <v>425</v>
      </c>
      <c r="D1069" s="28" t="s">
        <v>1594</v>
      </c>
      <c r="E1069" s="28">
        <f t="shared" si="5"/>
        <v>0</v>
      </c>
    </row>
    <row r="1070" ht="15.75" customHeight="1">
      <c r="A1070" s="28" t="str">
        <f t="shared" si="3"/>
        <v>09</v>
      </c>
      <c r="B1070" s="28" t="str">
        <f t="shared" si="6"/>
        <v>W</v>
      </c>
      <c r="C1070" s="28" t="s">
        <v>425</v>
      </c>
      <c r="D1070" s="28" t="s">
        <v>1595</v>
      </c>
      <c r="E1070" s="28">
        <f t="shared" si="5"/>
        <v>0</v>
      </c>
    </row>
    <row r="1071" ht="15.75" customHeight="1">
      <c r="A1071" s="28" t="str">
        <f t="shared" si="3"/>
        <v>10</v>
      </c>
      <c r="B1071" s="28" t="str">
        <f t="shared" si="6"/>
        <v>W</v>
      </c>
      <c r="C1071" s="28" t="s">
        <v>425</v>
      </c>
      <c r="D1071" s="28" t="s">
        <v>1596</v>
      </c>
      <c r="E1071" s="28">
        <f t="shared" si="5"/>
        <v>0</v>
      </c>
    </row>
    <row r="1072" ht="15.75" customHeight="1">
      <c r="A1072" s="28" t="str">
        <f t="shared" si="3"/>
        <v>12</v>
      </c>
      <c r="B1072" s="28" t="str">
        <f t="shared" si="6"/>
        <v>W</v>
      </c>
      <c r="C1072" s="28" t="s">
        <v>425</v>
      </c>
      <c r="D1072" s="28" t="s">
        <v>1597</v>
      </c>
      <c r="E1072" s="28">
        <f t="shared" si="5"/>
        <v>0</v>
      </c>
    </row>
    <row r="1073" ht="15.75" customHeight="1">
      <c r="A1073" s="28" t="str">
        <f t="shared" si="3"/>
        <v>13</v>
      </c>
      <c r="B1073" s="28" t="str">
        <f t="shared" si="6"/>
        <v>W</v>
      </c>
      <c r="C1073" s="28" t="s">
        <v>425</v>
      </c>
      <c r="D1073" s="28" t="s">
        <v>1598</v>
      </c>
      <c r="E1073" s="28">
        <f t="shared" si="5"/>
        <v>0</v>
      </c>
    </row>
    <row r="1074" ht="15.75" customHeight="1">
      <c r="A1074" s="28" t="str">
        <f t="shared" si="3"/>
        <v>01</v>
      </c>
      <c r="B1074" s="28" t="str">
        <f t="shared" si="6"/>
        <v>W</v>
      </c>
      <c r="C1074" s="28" t="s">
        <v>428</v>
      </c>
      <c r="D1074" s="28" t="s">
        <v>1599</v>
      </c>
      <c r="E1074" s="28">
        <f t="shared" si="5"/>
        <v>0</v>
      </c>
    </row>
    <row r="1075" ht="15.75" customHeight="1">
      <c r="A1075" s="28" t="str">
        <f t="shared" si="3"/>
        <v>03</v>
      </c>
      <c r="B1075" s="28" t="str">
        <f t="shared" si="6"/>
        <v>W</v>
      </c>
      <c r="C1075" s="28" t="s">
        <v>428</v>
      </c>
      <c r="D1075" s="28" t="s">
        <v>1600</v>
      </c>
      <c r="E1075" s="28">
        <f t="shared" si="5"/>
        <v>0</v>
      </c>
    </row>
    <row r="1076" ht="15.75" customHeight="1">
      <c r="A1076" s="28" t="str">
        <f t="shared" si="3"/>
        <v>04</v>
      </c>
      <c r="B1076" s="28" t="str">
        <f t="shared" si="6"/>
        <v>W</v>
      </c>
      <c r="C1076" s="28" t="s">
        <v>428</v>
      </c>
      <c r="D1076" s="28" t="s">
        <v>1601</v>
      </c>
      <c r="E1076" s="28">
        <f t="shared" si="5"/>
        <v>0</v>
      </c>
    </row>
    <row r="1077" ht="15.75" customHeight="1">
      <c r="A1077" s="28" t="str">
        <f t="shared" si="3"/>
        <v>05</v>
      </c>
      <c r="B1077" s="28" t="str">
        <f t="shared" si="6"/>
        <v>W</v>
      </c>
      <c r="C1077" s="28" t="s">
        <v>428</v>
      </c>
      <c r="D1077" s="28" t="s">
        <v>1602</v>
      </c>
      <c r="E1077" s="28">
        <f t="shared" si="5"/>
        <v>0</v>
      </c>
    </row>
    <row r="1078" ht="15.75" customHeight="1">
      <c r="A1078" s="28" t="str">
        <f t="shared" si="3"/>
        <v>06</v>
      </c>
      <c r="B1078" s="28" t="str">
        <f t="shared" si="6"/>
        <v>W</v>
      </c>
      <c r="C1078" s="28" t="s">
        <v>428</v>
      </c>
      <c r="D1078" s="28" t="s">
        <v>1603</v>
      </c>
      <c r="E1078" s="28">
        <f t="shared" si="5"/>
        <v>0</v>
      </c>
    </row>
    <row r="1079" ht="15.75" customHeight="1">
      <c r="A1079" s="28" t="str">
        <f t="shared" si="3"/>
        <v>07</v>
      </c>
      <c r="B1079" s="28" t="str">
        <f t="shared" si="6"/>
        <v>W</v>
      </c>
      <c r="C1079" s="28" t="s">
        <v>428</v>
      </c>
      <c r="D1079" s="28" t="s">
        <v>1604</v>
      </c>
      <c r="E1079" s="28">
        <f t="shared" si="5"/>
        <v>0</v>
      </c>
    </row>
    <row r="1080" ht="15.75" customHeight="1">
      <c r="A1080" s="28" t="str">
        <f t="shared" si="3"/>
        <v>11</v>
      </c>
      <c r="B1080" s="28" t="str">
        <f t="shared" si="6"/>
        <v>W</v>
      </c>
      <c r="C1080" s="28" t="s">
        <v>428</v>
      </c>
      <c r="D1080" s="28" t="s">
        <v>1605</v>
      </c>
      <c r="E1080" s="28">
        <f t="shared" si="5"/>
        <v>0</v>
      </c>
    </row>
    <row r="1081" ht="15.75" customHeight="1">
      <c r="A1081" s="28" t="str">
        <f t="shared" si="3"/>
        <v>02</v>
      </c>
      <c r="B1081" s="28" t="str">
        <f t="shared" si="6"/>
        <v>W</v>
      </c>
      <c r="C1081" s="28" t="s">
        <v>428</v>
      </c>
      <c r="D1081" s="28" t="s">
        <v>1606</v>
      </c>
      <c r="E1081" s="28">
        <f t="shared" si="5"/>
        <v>0</v>
      </c>
    </row>
    <row r="1082" ht="15.75" customHeight="1">
      <c r="A1082" s="28" t="str">
        <f t="shared" si="3"/>
        <v>08</v>
      </c>
      <c r="B1082" s="28" t="str">
        <f t="shared" si="6"/>
        <v>W</v>
      </c>
      <c r="C1082" s="28" t="s">
        <v>428</v>
      </c>
      <c r="D1082" s="28" t="s">
        <v>1607</v>
      </c>
      <c r="E1082" s="28">
        <f t="shared" si="5"/>
        <v>0</v>
      </c>
    </row>
    <row r="1083" ht="15.75" customHeight="1">
      <c r="A1083" s="28" t="str">
        <f t="shared" si="3"/>
        <v>09</v>
      </c>
      <c r="B1083" s="28" t="str">
        <f t="shared" si="6"/>
        <v>W</v>
      </c>
      <c r="C1083" s="28" t="s">
        <v>428</v>
      </c>
      <c r="D1083" s="28" t="s">
        <v>1608</v>
      </c>
      <c r="E1083" s="28">
        <f t="shared" si="5"/>
        <v>0</v>
      </c>
    </row>
    <row r="1084" ht="15.75" customHeight="1">
      <c r="A1084" s="28" t="str">
        <f t="shared" si="3"/>
        <v>10</v>
      </c>
      <c r="B1084" s="28" t="str">
        <f t="shared" si="6"/>
        <v>W</v>
      </c>
      <c r="C1084" s="28" t="s">
        <v>428</v>
      </c>
      <c r="D1084" s="28" t="s">
        <v>1609</v>
      </c>
      <c r="E1084" s="28">
        <f t="shared" si="5"/>
        <v>0</v>
      </c>
    </row>
    <row r="1085" ht="15.75" customHeight="1">
      <c r="A1085" s="28" t="str">
        <f t="shared" si="3"/>
        <v>12</v>
      </c>
      <c r="B1085" s="28" t="str">
        <f t="shared" si="6"/>
        <v>W</v>
      </c>
      <c r="C1085" s="28" t="s">
        <v>428</v>
      </c>
      <c r="D1085" s="28" t="s">
        <v>1610</v>
      </c>
      <c r="E1085" s="28">
        <f t="shared" si="5"/>
        <v>0</v>
      </c>
    </row>
    <row r="1086" ht="15.75" customHeight="1">
      <c r="A1086" s="28" t="str">
        <f t="shared" si="3"/>
        <v>13</v>
      </c>
      <c r="B1086" s="28" t="str">
        <f t="shared" si="6"/>
        <v>W</v>
      </c>
      <c r="C1086" s="28" t="s">
        <v>428</v>
      </c>
      <c r="D1086" s="28" t="s">
        <v>1611</v>
      </c>
      <c r="E1086" s="28">
        <f t="shared" si="5"/>
        <v>0</v>
      </c>
    </row>
  </sheetData>
  <autoFilter ref="$A$7:$E$1086"/>
  <conditionalFormatting sqref="G13">
    <cfRule type="notContainsBlanks" dxfId="0" priority="1">
      <formula>LEN(TRIM(G13))&gt;0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1.22" defaultRowHeight="15.0"/>
  <cols>
    <col customWidth="1" hidden="1" min="1" max="1" width="5.44"/>
    <col customWidth="1" hidden="1" min="2" max="2" width="5.0"/>
    <col customWidth="1" min="3" max="3" width="11.33"/>
    <col customWidth="1" min="4" max="17" width="5.0"/>
    <col customWidth="1" min="18" max="37" width="9.56"/>
  </cols>
  <sheetData>
    <row r="1" ht="22.5" customHeight="1">
      <c r="A1" s="2"/>
      <c r="B1" s="2"/>
      <c r="C1" s="589" t="s">
        <v>1612</v>
      </c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ht="32.25" customHeight="1">
      <c r="A2" s="590" t="str">
        <f>'GRP - PRODUCTION LIST'!A3</f>
        <v/>
      </c>
      <c r="B2" s="591"/>
      <c r="C2" s="592" t="str">
        <f>'GRP - PRODUCTION LIST'!A3</f>
        <v/>
      </c>
      <c r="D2" s="444"/>
      <c r="E2" s="444"/>
      <c r="F2" s="444"/>
      <c r="G2" s="444"/>
      <c r="H2" s="444"/>
      <c r="I2" s="444"/>
      <c r="J2" s="444"/>
      <c r="K2" s="444"/>
      <c r="L2" s="593" t="str">
        <f>'GRP - PRODUCTION LIST'!Q3</f>
        <v/>
      </c>
      <c r="M2" s="547"/>
      <c r="N2" s="594"/>
      <c r="O2" s="594"/>
      <c r="P2" s="594"/>
      <c r="Q2" s="543" t="str">
        <f>SUM(Q4:Q82)</f>
        <v>#ERROR!</v>
      </c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ht="28.5" customHeight="1">
      <c r="A3" s="595" t="s">
        <v>510</v>
      </c>
      <c r="B3" s="596" t="s">
        <v>509</v>
      </c>
      <c r="C3" s="597" t="s">
        <v>31</v>
      </c>
      <c r="D3" s="598" t="s">
        <v>180</v>
      </c>
      <c r="E3" s="598" t="s">
        <v>181</v>
      </c>
      <c r="F3" s="598" t="s">
        <v>182</v>
      </c>
      <c r="G3" s="598" t="s">
        <v>183</v>
      </c>
      <c r="H3" s="598" t="s">
        <v>184</v>
      </c>
      <c r="I3" s="598" t="s">
        <v>185</v>
      </c>
      <c r="J3" s="598" t="s">
        <v>186</v>
      </c>
      <c r="K3" s="598" t="s">
        <v>187</v>
      </c>
      <c r="L3" s="598" t="s">
        <v>188</v>
      </c>
      <c r="M3" s="598" t="s">
        <v>189</v>
      </c>
      <c r="N3" s="598" t="s">
        <v>190</v>
      </c>
      <c r="O3" s="598" t="s">
        <v>191</v>
      </c>
      <c r="P3" s="598" t="s">
        <v>192</v>
      </c>
      <c r="Q3" s="596" t="s">
        <v>178</v>
      </c>
      <c r="R3" s="599"/>
      <c r="S3" s="599"/>
      <c r="T3" s="599"/>
      <c r="U3" s="599"/>
      <c r="V3" s="599"/>
      <c r="W3" s="599"/>
      <c r="X3" s="599"/>
      <c r="Y3" s="599"/>
      <c r="Z3" s="599"/>
      <c r="AA3" s="599"/>
      <c r="AB3" s="599"/>
      <c r="AC3" s="599"/>
      <c r="AD3" s="599"/>
      <c r="AE3" s="599"/>
      <c r="AF3" s="599"/>
      <c r="AG3" s="599"/>
      <c r="AH3" s="599"/>
      <c r="AI3" s="599"/>
      <c r="AJ3" s="599"/>
      <c r="AK3" s="599"/>
    </row>
    <row r="4" ht="22.5" customHeight="1">
      <c r="A4" s="566"/>
      <c r="B4" s="600"/>
      <c r="C4" s="601" t="str">
        <f>'DELTA WOOD'!D12</f>
        <v>D-GI1-W</v>
      </c>
      <c r="D4" s="602">
        <f>IF('DELTA WOOD'!AC12=0,0,'DELTA WOOD'!AC12)+IF('DELTA WOOD'!AC$15=0,0,'DELTA WOOD'!AC$15)</f>
        <v>0</v>
      </c>
      <c r="E4" s="602">
        <f>IF('DELTA WOOD'!AD12=0,0,'DELTA WOOD'!AD12)+IF('DELTA WOOD'!AD$15=0,0,'DELTA WOOD'!AD$15)</f>
        <v>0</v>
      </c>
      <c r="F4" s="602">
        <f>IF('DELTA WOOD'!AE12=0,0,'DELTA WOOD'!AE12)+IF('DELTA WOOD'!AE$15=0,0,'DELTA WOOD'!AE$15)</f>
        <v>0</v>
      </c>
      <c r="G4" s="602">
        <f>IF('DELTA WOOD'!AF12=0,0,'DELTA WOOD'!AF12)+IF('DELTA WOOD'!AF$15=0,0,'DELTA WOOD'!AF$15)</f>
        <v>0</v>
      </c>
      <c r="H4" s="602">
        <f>IF('DELTA WOOD'!AG12=0,0,'DELTA WOOD'!AG12)+IF('DELTA WOOD'!AG$15=0,0,'DELTA WOOD'!AG$15)</f>
        <v>0</v>
      </c>
      <c r="I4" s="602">
        <f>IF('DELTA WOOD'!AH12=0,0,'DELTA WOOD'!AH12)+IF('DELTA WOOD'!AH$15=0,0,'DELTA WOOD'!AH$15)</f>
        <v>0</v>
      </c>
      <c r="J4" s="602">
        <f>IF('DELTA WOOD'!AI12=0,0,'DELTA WOOD'!AI12)+IF('DELTA WOOD'!AI$15=0,0,'DELTA WOOD'!AI$15)</f>
        <v>0</v>
      </c>
      <c r="K4" s="602">
        <f>IF('DELTA WOOD'!AJ12=0,0,'DELTA WOOD'!AJ12)+IF('DELTA WOOD'!AJ$15=0,0,'DELTA WOOD'!AJ$15)</f>
        <v>0</v>
      </c>
      <c r="L4" s="602">
        <f>IF('DELTA WOOD'!AK12=0,0,'DELTA WOOD'!AK12)+IF('DELTA WOOD'!AK$15=0,0,'DELTA WOOD'!AK$15)</f>
        <v>0</v>
      </c>
      <c r="M4" s="602">
        <f>IF('DELTA WOOD'!AL12=0,0,'DELTA WOOD'!AL12)+IF('DELTA WOOD'!AL$15=0,0,'DELTA WOOD'!AL$15)</f>
        <v>0</v>
      </c>
      <c r="N4" s="602">
        <f>IF('DELTA WOOD'!AM12=0,0,'DELTA WOOD'!AM12)+IF('DELTA WOOD'!AM$15=0,0,'DELTA WOOD'!AM$15)</f>
        <v>0</v>
      </c>
      <c r="O4" s="602">
        <f>IF('DELTA WOOD'!AN12=0,0,'DELTA WOOD'!AN12)+IF('DELTA WOOD'!AN$15=0,0,'DELTA WOOD'!AN$15)</f>
        <v>0</v>
      </c>
      <c r="P4" s="602">
        <f>IF('DELTA WOOD'!AO12=0,0,'DELTA WOOD'!AO12)+IF('DELTA WOOD'!AO$15=0,0,'DELTA WOOD'!AO$15)</f>
        <v>0</v>
      </c>
      <c r="Q4" s="602">
        <f t="shared" ref="Q4:Q82" si="1">SUM(D4:P4)</f>
        <v>0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ht="22.5" customHeight="1">
      <c r="A5" s="566" t="str">
        <f>B5*'DELTA GRP'!#REF!</f>
        <v>#ERROR!</v>
      </c>
      <c r="B5" s="603">
        <f t="shared" ref="B5:B11" si="2">SUM(C5:M5)</f>
        <v>0</v>
      </c>
      <c r="C5" s="601" t="str">
        <f>'DELTA WOOD'!D13</f>
        <v>D-GI2-W</v>
      </c>
      <c r="D5" s="602">
        <f>IF('DELTA WOOD'!AC13=0,0,'DELTA WOOD'!AC13)+IF('DELTA WOOD'!AC$15=0,0,'DELTA WOOD'!AC$15)</f>
        <v>0</v>
      </c>
      <c r="E5" s="602">
        <f>IF('DELTA WOOD'!AD13=0,0,'DELTA WOOD'!AD13)+IF('DELTA WOOD'!AD$15=0,0,'DELTA WOOD'!AD$15)</f>
        <v>0</v>
      </c>
      <c r="F5" s="602">
        <f>IF('DELTA WOOD'!AE13=0,0,'DELTA WOOD'!AE13)+IF('DELTA WOOD'!AE$15=0,0,'DELTA WOOD'!AE$15)</f>
        <v>0</v>
      </c>
      <c r="G5" s="602">
        <f>IF('DELTA WOOD'!AF13=0,0,'DELTA WOOD'!AF13)+IF('DELTA WOOD'!AF$15=0,0,'DELTA WOOD'!AF$15)</f>
        <v>0</v>
      </c>
      <c r="H5" s="602">
        <f>IF('DELTA WOOD'!AG13=0,0,'DELTA WOOD'!AG13)+IF('DELTA WOOD'!AG$15=0,0,'DELTA WOOD'!AG$15)</f>
        <v>0</v>
      </c>
      <c r="I5" s="602">
        <f>IF('DELTA WOOD'!AH13=0,0,'DELTA WOOD'!AH13)+IF('DELTA WOOD'!AH$15=0,0,'DELTA WOOD'!AH$15)</f>
        <v>0</v>
      </c>
      <c r="J5" s="602">
        <f>IF('DELTA WOOD'!AI13=0,0,'DELTA WOOD'!AI13)+IF('DELTA WOOD'!AI$15=0,0,'DELTA WOOD'!AI$15)</f>
        <v>0</v>
      </c>
      <c r="K5" s="602">
        <f>IF('DELTA WOOD'!AJ13=0,0,'DELTA WOOD'!AJ13)+IF('DELTA WOOD'!AJ$15=0,0,'DELTA WOOD'!AJ$15)</f>
        <v>0</v>
      </c>
      <c r="L5" s="602">
        <f>IF('DELTA WOOD'!AK13=0,0,'DELTA WOOD'!AK13)+IF('DELTA WOOD'!AK$15=0,0,'DELTA WOOD'!AK$15)</f>
        <v>0</v>
      </c>
      <c r="M5" s="602">
        <f>IF('DELTA WOOD'!AL13=0,0,'DELTA WOOD'!AL13)+IF('DELTA WOOD'!AL$15=0,0,'DELTA WOOD'!AL$15)</f>
        <v>0</v>
      </c>
      <c r="N5" s="602">
        <f>IF('DELTA WOOD'!AM13=0,0,'DELTA WOOD'!AM13)+IF('DELTA WOOD'!AM$15=0,0,'DELTA WOOD'!AM$15)</f>
        <v>0</v>
      </c>
      <c r="O5" s="602">
        <f>IF('DELTA WOOD'!AN13=0,0,'DELTA WOOD'!AN13)+IF('DELTA WOOD'!AN$15=0,0,'DELTA WOOD'!AN$15)</f>
        <v>0</v>
      </c>
      <c r="P5" s="602">
        <f>IF('DELTA WOOD'!AO13=0,0,'DELTA WOOD'!AO13)+IF('DELTA WOOD'!AO$15=0,0,'DELTA WOOD'!AO$15)</f>
        <v>0</v>
      </c>
      <c r="Q5" s="602">
        <f t="shared" si="1"/>
        <v>0</v>
      </c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ht="22.5" customHeight="1">
      <c r="A6" s="566">
        <f>B6*'DELTA GRP'!X12</f>
        <v>0</v>
      </c>
      <c r="B6" s="603">
        <f t="shared" si="2"/>
        <v>0</v>
      </c>
      <c r="C6" s="601" t="str">
        <f>'DELTA WOOD'!D14</f>
        <v>D-GI3-W</v>
      </c>
      <c r="D6" s="602">
        <f>IF('DELTA WOOD'!AC14=0,0,'DELTA WOOD'!AC14)+IF('DELTA WOOD'!AC$15=0,0,'DELTA WOOD'!AC$15)</f>
        <v>0</v>
      </c>
      <c r="E6" s="602">
        <f>IF('DELTA WOOD'!AD14=0,0,'DELTA WOOD'!AD14)+IF('DELTA WOOD'!AD$15=0,0,'DELTA WOOD'!AD$15)</f>
        <v>0</v>
      </c>
      <c r="F6" s="602">
        <f>IF('DELTA WOOD'!AE14=0,0,'DELTA WOOD'!AE14)+IF('DELTA WOOD'!AE$15=0,0,'DELTA WOOD'!AE$15)</f>
        <v>0</v>
      </c>
      <c r="G6" s="602">
        <f>IF('DELTA WOOD'!AF14=0,0,'DELTA WOOD'!AF14)+IF('DELTA WOOD'!AF$15=0,0,'DELTA WOOD'!AF$15)</f>
        <v>0</v>
      </c>
      <c r="H6" s="602">
        <f>IF('DELTA WOOD'!AG14=0,0,'DELTA WOOD'!AG14)+IF('DELTA WOOD'!AG$15=0,0,'DELTA WOOD'!AG$15)</f>
        <v>0</v>
      </c>
      <c r="I6" s="602">
        <f>IF('DELTA WOOD'!AH14=0,0,'DELTA WOOD'!AH14)+IF('DELTA WOOD'!AH$15=0,0,'DELTA WOOD'!AH$15)</f>
        <v>0</v>
      </c>
      <c r="J6" s="602">
        <f>IF('DELTA WOOD'!AI14=0,0,'DELTA WOOD'!AI14)+IF('DELTA WOOD'!AI$15=0,0,'DELTA WOOD'!AI$15)</f>
        <v>0</v>
      </c>
      <c r="K6" s="602">
        <f>IF('DELTA WOOD'!AJ14=0,0,'DELTA WOOD'!AJ14)+IF('DELTA WOOD'!AJ$15=0,0,'DELTA WOOD'!AJ$15)</f>
        <v>0</v>
      </c>
      <c r="L6" s="602">
        <f>IF('DELTA WOOD'!AK14=0,0,'DELTA WOOD'!AK14)+IF('DELTA WOOD'!AK$15=0,0,'DELTA WOOD'!AK$15)</f>
        <v>0</v>
      </c>
      <c r="M6" s="602">
        <f>IF('DELTA WOOD'!AL14=0,0,'DELTA WOOD'!AL14)+IF('DELTA WOOD'!AL$15=0,0,'DELTA WOOD'!AL$15)</f>
        <v>0</v>
      </c>
      <c r="N6" s="602">
        <f>IF('DELTA WOOD'!AM14=0,0,'DELTA WOOD'!AM14)+IF('DELTA WOOD'!AM$15=0,0,'DELTA WOOD'!AM$15)</f>
        <v>0</v>
      </c>
      <c r="O6" s="602">
        <f>IF('DELTA WOOD'!AN14=0,0,'DELTA WOOD'!AN14)+IF('DELTA WOOD'!AN$15=0,0,'DELTA WOOD'!AN$15)</f>
        <v>0</v>
      </c>
      <c r="P6" s="602">
        <f>IF('DELTA WOOD'!AO14=0,0,'DELTA WOOD'!AO14)+IF('DELTA WOOD'!AO$15=0,0,'DELTA WOOD'!AO$15)</f>
        <v>0</v>
      </c>
      <c r="Q6" s="602">
        <f t="shared" si="1"/>
        <v>0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ht="22.5" customHeight="1">
      <c r="A7" s="566" t="str">
        <f>B7*'DELTA GRP'!#REF!</f>
        <v>#ERROR!</v>
      </c>
      <c r="B7" s="603">
        <f t="shared" si="2"/>
        <v>0</v>
      </c>
      <c r="C7" s="601" t="str">
        <f>'DELTA WOOD'!D16</f>
        <v/>
      </c>
      <c r="D7" s="602"/>
      <c r="E7" s="602"/>
      <c r="F7" s="602"/>
      <c r="G7" s="602"/>
      <c r="H7" s="602"/>
      <c r="I7" s="602"/>
      <c r="J7" s="602"/>
      <c r="K7" s="602"/>
      <c r="L7" s="602"/>
      <c r="M7" s="602"/>
      <c r="N7" s="602"/>
      <c r="O7" s="602"/>
      <c r="P7" s="602"/>
      <c r="Q7" s="602">
        <f t="shared" si="1"/>
        <v>0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ht="22.5" customHeight="1">
      <c r="A8" s="566" t="str">
        <f>B8*'DELTA GRP'!#REF!</f>
        <v>#ERROR!</v>
      </c>
      <c r="B8" s="603">
        <f t="shared" si="2"/>
        <v>0</v>
      </c>
      <c r="C8" s="601" t="str">
        <f>'DELTA WOOD'!D17</f>
        <v>D-PO1-W</v>
      </c>
      <c r="D8" s="602">
        <f>IF('DELTA WOOD'!AC17=0,0,'DELTA WOOD'!AC17)+IF('DELTA WOOD'!AC$21=0,0,'DELTA WOOD'!AC$21)</f>
        <v>0</v>
      </c>
      <c r="E8" s="602">
        <f>IF('DELTA WOOD'!AD17=0,0,'DELTA WOOD'!AD17)+IF('DELTA WOOD'!AD$21=0,0,'DELTA WOOD'!AD$21)</f>
        <v>0</v>
      </c>
      <c r="F8" s="602">
        <f>IF('DELTA WOOD'!AE17=0,0,'DELTA WOOD'!AE17)+IF('DELTA WOOD'!AE$21=0,0,'DELTA WOOD'!AE$21)</f>
        <v>0</v>
      </c>
      <c r="G8" s="602">
        <f>IF('DELTA WOOD'!AF17=0,0,'DELTA WOOD'!AF17)+IF('DELTA WOOD'!AF$21=0,0,'DELTA WOOD'!AF$21)</f>
        <v>0</v>
      </c>
      <c r="H8" s="602">
        <f>IF('DELTA WOOD'!AG17=0,0,'DELTA WOOD'!AG17)+IF('DELTA WOOD'!AG$21=0,0,'DELTA WOOD'!AG$21)</f>
        <v>0</v>
      </c>
      <c r="I8" s="602">
        <f>IF('DELTA WOOD'!AH17=0,0,'DELTA WOOD'!AH17)+IF('DELTA WOOD'!AH$21=0,0,'DELTA WOOD'!AH$21)</f>
        <v>0</v>
      </c>
      <c r="J8" s="602">
        <f>IF('DELTA WOOD'!AI17=0,0,'DELTA WOOD'!AI17)+IF('DELTA WOOD'!AI$21=0,0,'DELTA WOOD'!AI$21)</f>
        <v>0</v>
      </c>
      <c r="K8" s="602">
        <f>IF('DELTA WOOD'!AJ17=0,0,'DELTA WOOD'!AJ17)+IF('DELTA WOOD'!AJ$21=0,0,'DELTA WOOD'!AJ$21)</f>
        <v>0</v>
      </c>
      <c r="L8" s="602">
        <f>IF('DELTA WOOD'!AK17=0,0,'DELTA WOOD'!AK17)+IF('DELTA WOOD'!AK$21=0,0,'DELTA WOOD'!AK$21)</f>
        <v>0</v>
      </c>
      <c r="M8" s="602">
        <f>IF('DELTA WOOD'!AL17=0,0,'DELTA WOOD'!AL17)+IF('DELTA WOOD'!AL$21=0,0,'DELTA WOOD'!AL$21)</f>
        <v>0</v>
      </c>
      <c r="N8" s="602">
        <f>IF('DELTA WOOD'!AM17=0,0,'DELTA WOOD'!AM17)+IF('DELTA WOOD'!AM$21=0,0,'DELTA WOOD'!AM$21)</f>
        <v>0</v>
      </c>
      <c r="O8" s="602">
        <f>IF('DELTA WOOD'!AN17=0,0,'DELTA WOOD'!AN17)+IF('DELTA WOOD'!AN$21=0,0,'DELTA WOOD'!AN$21)</f>
        <v>0</v>
      </c>
      <c r="P8" s="602">
        <f>IF('DELTA WOOD'!AO17=0,0,'DELTA WOOD'!AO17)+IF('DELTA WOOD'!AO$21=0,0,'DELTA WOOD'!AO$21)</f>
        <v>0</v>
      </c>
      <c r="Q8" s="602">
        <f t="shared" si="1"/>
        <v>0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ht="22.5" customHeight="1">
      <c r="A9" s="566">
        <f>B9*'DELTA GRP'!X14</f>
        <v>0</v>
      </c>
      <c r="B9" s="603">
        <f t="shared" si="2"/>
        <v>0</v>
      </c>
      <c r="C9" s="601" t="str">
        <f>'DELTA WOOD'!D18</f>
        <v>D-PO2-W</v>
      </c>
      <c r="D9" s="602">
        <f>IF('DELTA WOOD'!AC18=0,0,'DELTA WOOD'!AC18)+IF('DELTA WOOD'!AC$21=0,0,'DELTA WOOD'!AC$21)</f>
        <v>0</v>
      </c>
      <c r="E9" s="602">
        <f>IF('DELTA WOOD'!AD18=0,0,'DELTA WOOD'!AD18)+IF('DELTA WOOD'!AD$21=0,0,'DELTA WOOD'!AD$21)</f>
        <v>0</v>
      </c>
      <c r="F9" s="602">
        <f>IF('DELTA WOOD'!AE18=0,0,'DELTA WOOD'!AE18)+IF('DELTA WOOD'!AE$21=0,0,'DELTA WOOD'!AE$21)</f>
        <v>0</v>
      </c>
      <c r="G9" s="602">
        <f>IF('DELTA WOOD'!AF18=0,0,'DELTA WOOD'!AF18)+IF('DELTA WOOD'!AF$21=0,0,'DELTA WOOD'!AF$21)</f>
        <v>0</v>
      </c>
      <c r="H9" s="602">
        <f>IF('DELTA WOOD'!AG18=0,0,'DELTA WOOD'!AG18)+IF('DELTA WOOD'!AG$21=0,0,'DELTA WOOD'!AG$21)</f>
        <v>0</v>
      </c>
      <c r="I9" s="602">
        <f>IF('DELTA WOOD'!AH18=0,0,'DELTA WOOD'!AH18)+IF('DELTA WOOD'!AH$21=0,0,'DELTA WOOD'!AH$21)</f>
        <v>0</v>
      </c>
      <c r="J9" s="602">
        <f>IF('DELTA WOOD'!AI18=0,0,'DELTA WOOD'!AI18)+IF('DELTA WOOD'!AI$21=0,0,'DELTA WOOD'!AI$21)</f>
        <v>0</v>
      </c>
      <c r="K9" s="602">
        <f>IF('DELTA WOOD'!AJ18=0,0,'DELTA WOOD'!AJ18)+IF('DELTA WOOD'!AJ$21=0,0,'DELTA WOOD'!AJ$21)</f>
        <v>0</v>
      </c>
      <c r="L9" s="602">
        <f>IF('DELTA WOOD'!AK18=0,0,'DELTA WOOD'!AK18)+IF('DELTA WOOD'!AK$21=0,0,'DELTA WOOD'!AK$21)</f>
        <v>0</v>
      </c>
      <c r="M9" s="602">
        <f>IF('DELTA WOOD'!AL18=0,0,'DELTA WOOD'!AL18)+IF('DELTA WOOD'!AL$21=0,0,'DELTA WOOD'!AL$21)</f>
        <v>0</v>
      </c>
      <c r="N9" s="602">
        <f>IF('DELTA WOOD'!AM18=0,0,'DELTA WOOD'!AM18)+IF('DELTA WOOD'!AM$21=0,0,'DELTA WOOD'!AM$21)</f>
        <v>0</v>
      </c>
      <c r="O9" s="602">
        <f>IF('DELTA WOOD'!AN18=0,0,'DELTA WOOD'!AN18)+IF('DELTA WOOD'!AN$21=0,0,'DELTA WOOD'!AN$21)</f>
        <v>0</v>
      </c>
      <c r="P9" s="602">
        <f>IF('DELTA WOOD'!AO18=0,0,'DELTA WOOD'!AO18)+IF('DELTA WOOD'!AO$21=0,0,'DELTA WOOD'!AO$21)</f>
        <v>0</v>
      </c>
      <c r="Q9" s="602">
        <f t="shared" si="1"/>
        <v>0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ht="22.5" customHeight="1">
      <c r="A10" s="566" t="str">
        <f>B10*'DELTA GRP'!#REF!</f>
        <v>#ERROR!</v>
      </c>
      <c r="B10" s="603">
        <f t="shared" si="2"/>
        <v>0</v>
      </c>
      <c r="C10" s="601" t="str">
        <f>'DELTA WOOD'!D19</f>
        <v>D-PO3-W</v>
      </c>
      <c r="D10" s="602">
        <f>IF('DELTA WOOD'!AC19=0,0,'DELTA WOOD'!AC19)+IF('DELTA WOOD'!AC$21=0,0,'DELTA WOOD'!AC$21)</f>
        <v>0</v>
      </c>
      <c r="E10" s="602">
        <f>IF('DELTA WOOD'!AD19=0,0,'DELTA WOOD'!AD19)+IF('DELTA WOOD'!AD$21=0,0,'DELTA WOOD'!AD$21)</f>
        <v>0</v>
      </c>
      <c r="F10" s="602">
        <f>IF('DELTA WOOD'!AE19=0,0,'DELTA WOOD'!AE19)+IF('DELTA WOOD'!AE$21=0,0,'DELTA WOOD'!AE$21)</f>
        <v>0</v>
      </c>
      <c r="G10" s="602">
        <f>IF('DELTA WOOD'!AF19=0,0,'DELTA WOOD'!AF19)+IF('DELTA WOOD'!AF$21=0,0,'DELTA WOOD'!AF$21)</f>
        <v>0</v>
      </c>
      <c r="H10" s="602">
        <f>IF('DELTA WOOD'!AG19=0,0,'DELTA WOOD'!AG19)+IF('DELTA WOOD'!AG$21=0,0,'DELTA WOOD'!AG$21)</f>
        <v>0</v>
      </c>
      <c r="I10" s="602">
        <f>IF('DELTA WOOD'!AH19=0,0,'DELTA WOOD'!AH19)+IF('DELTA WOOD'!AH$21=0,0,'DELTA WOOD'!AH$21)</f>
        <v>0</v>
      </c>
      <c r="J10" s="602">
        <f>IF('DELTA WOOD'!AI19=0,0,'DELTA WOOD'!AI19)+IF('DELTA WOOD'!AI$21=0,0,'DELTA WOOD'!AI$21)</f>
        <v>0</v>
      </c>
      <c r="K10" s="602">
        <f>IF('DELTA WOOD'!AJ19=0,0,'DELTA WOOD'!AJ19)+IF('DELTA WOOD'!AJ$21=0,0,'DELTA WOOD'!AJ$21)</f>
        <v>0</v>
      </c>
      <c r="L10" s="602">
        <f>IF('DELTA WOOD'!AK19=0,0,'DELTA WOOD'!AK19)+IF('DELTA WOOD'!AK$21=0,0,'DELTA WOOD'!AK$21)</f>
        <v>0</v>
      </c>
      <c r="M10" s="602">
        <f>IF('DELTA WOOD'!AL19=0,0,'DELTA WOOD'!AL19)+IF('DELTA WOOD'!AL$21=0,0,'DELTA WOOD'!AL$21)</f>
        <v>0</v>
      </c>
      <c r="N10" s="602">
        <f>IF('DELTA WOOD'!AM19=0,0,'DELTA WOOD'!AM19)+IF('DELTA WOOD'!AM$21=0,0,'DELTA WOOD'!AM$21)</f>
        <v>0</v>
      </c>
      <c r="O10" s="602">
        <f>IF('DELTA WOOD'!AN19=0,0,'DELTA WOOD'!AN19)+IF('DELTA WOOD'!AN$21=0,0,'DELTA WOOD'!AN$21)</f>
        <v>0</v>
      </c>
      <c r="P10" s="602">
        <f>IF('DELTA WOOD'!AO19=0,0,'DELTA WOOD'!AO19)+IF('DELTA WOOD'!AO$21=0,0,'DELTA WOOD'!AO$21)</f>
        <v>0</v>
      </c>
      <c r="Q10" s="602">
        <f t="shared" si="1"/>
        <v>0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ht="22.5" customHeight="1">
      <c r="A11" s="566" t="str">
        <f>B11*'DELTA GRP'!#REF!</f>
        <v>#ERROR!</v>
      </c>
      <c r="B11" s="603">
        <f t="shared" si="2"/>
        <v>0</v>
      </c>
      <c r="C11" s="601" t="str">
        <f>'DELTA WOOD'!D20</f>
        <v>D-PO4-W</v>
      </c>
      <c r="D11" s="602">
        <f>IF('DELTA WOOD'!AC20=0,0,'DELTA WOOD'!AC20)+IF('DELTA WOOD'!AC$21=0,0,'DELTA WOOD'!AC$21)</f>
        <v>0</v>
      </c>
      <c r="E11" s="602">
        <f>IF('DELTA WOOD'!AD20=0,0,'DELTA WOOD'!AD20)+IF('DELTA WOOD'!AD$21=0,0,'DELTA WOOD'!AD$21)</f>
        <v>0</v>
      </c>
      <c r="F11" s="602">
        <f>IF('DELTA WOOD'!AE20=0,0,'DELTA WOOD'!AE20)+IF('DELTA WOOD'!AE$21=0,0,'DELTA WOOD'!AE$21)</f>
        <v>0</v>
      </c>
      <c r="G11" s="602">
        <f>IF('DELTA WOOD'!AF20=0,0,'DELTA WOOD'!AF20)+IF('DELTA WOOD'!AF$21=0,0,'DELTA WOOD'!AF$21)</f>
        <v>0</v>
      </c>
      <c r="H11" s="602">
        <f>IF('DELTA WOOD'!AG20=0,0,'DELTA WOOD'!AG20)+IF('DELTA WOOD'!AG$21=0,0,'DELTA WOOD'!AG$21)</f>
        <v>0</v>
      </c>
      <c r="I11" s="602">
        <f>IF('DELTA WOOD'!AH20=0,0,'DELTA WOOD'!AH20)+IF('DELTA WOOD'!AH$21=0,0,'DELTA WOOD'!AH$21)</f>
        <v>0</v>
      </c>
      <c r="J11" s="602">
        <f>IF('DELTA WOOD'!AI20=0,0,'DELTA WOOD'!AI20)+IF('DELTA WOOD'!AI$21=0,0,'DELTA WOOD'!AI$21)</f>
        <v>0</v>
      </c>
      <c r="K11" s="602">
        <f>IF('DELTA WOOD'!AJ20=0,0,'DELTA WOOD'!AJ20)+IF('DELTA WOOD'!AJ$21=0,0,'DELTA WOOD'!AJ$21)</f>
        <v>0</v>
      </c>
      <c r="L11" s="602">
        <f>IF('DELTA WOOD'!AK20=0,0,'DELTA WOOD'!AK20)+IF('DELTA WOOD'!AK$21=0,0,'DELTA WOOD'!AK$21)</f>
        <v>0</v>
      </c>
      <c r="M11" s="602">
        <f>IF('DELTA WOOD'!AL20=0,0,'DELTA WOOD'!AL20)+IF('DELTA WOOD'!AL$21=0,0,'DELTA WOOD'!AL$21)</f>
        <v>0</v>
      </c>
      <c r="N11" s="602">
        <f>IF('DELTA WOOD'!AM20=0,0,'DELTA WOOD'!AM20)+IF('DELTA WOOD'!AM$21=0,0,'DELTA WOOD'!AM$21)</f>
        <v>0</v>
      </c>
      <c r="O11" s="602">
        <f>IF('DELTA WOOD'!AN20=0,0,'DELTA WOOD'!AN20)+IF('DELTA WOOD'!AN$21=0,0,'DELTA WOOD'!AN$21)</f>
        <v>0</v>
      </c>
      <c r="P11" s="602">
        <f>IF('DELTA WOOD'!AO20=0,0,'DELTA WOOD'!AO20)+IF('DELTA WOOD'!AO$21=0,0,'DELTA WOOD'!AO$21)</f>
        <v>0</v>
      </c>
      <c r="Q11" s="602">
        <f t="shared" si="1"/>
        <v>0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ht="22.5" customHeight="1">
      <c r="A12" s="604"/>
      <c r="B12" s="605"/>
      <c r="C12" s="601" t="str">
        <f>'DELTA WOOD'!D22</f>
        <v/>
      </c>
      <c r="D12" s="602"/>
      <c r="E12" s="602"/>
      <c r="F12" s="602"/>
      <c r="G12" s="602"/>
      <c r="H12" s="602"/>
      <c r="I12" s="602"/>
      <c r="J12" s="602"/>
      <c r="K12" s="602"/>
      <c r="L12" s="602"/>
      <c r="M12" s="602"/>
      <c r="N12" s="602"/>
      <c r="O12" s="602"/>
      <c r="P12" s="602"/>
      <c r="Q12" s="602">
        <f t="shared" si="1"/>
        <v>0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ht="22.5" customHeight="1">
      <c r="A13" s="604"/>
      <c r="B13" s="605"/>
      <c r="C13" s="601" t="str">
        <f>'DELTA WOOD'!D23</f>
        <v>D-MX1.1-W</v>
      </c>
      <c r="D13" s="602">
        <f>IF('DELTA WOOD'!AC23=0,0,'DELTA WOOD'!AC23)+IF('DELTA WOOD'!AC$47=0,0,'DELTA WOOD'!AC$47)</f>
        <v>0</v>
      </c>
      <c r="E13" s="602">
        <f>IF('DELTA WOOD'!AD23=0,0,'DELTA WOOD'!AD23)+IF('DELTA WOOD'!AD$47=0,0,'DELTA WOOD'!AD$47)</f>
        <v>0</v>
      </c>
      <c r="F13" s="602">
        <f>IF('DELTA WOOD'!AE23=0,0,'DELTA WOOD'!AE23)+IF('DELTA WOOD'!AE$47=0,0,'DELTA WOOD'!AE$47)</f>
        <v>0</v>
      </c>
      <c r="G13" s="602">
        <f>IF('DELTA WOOD'!AF23=0,0,'DELTA WOOD'!AF23)+IF('DELTA WOOD'!AF$47=0,0,'DELTA WOOD'!AF$47)</f>
        <v>0</v>
      </c>
      <c r="H13" s="602">
        <f>IF('DELTA WOOD'!AG23=0,0,'DELTA WOOD'!AG23)+IF('DELTA WOOD'!AG$47=0,0,'DELTA WOOD'!AG$47)</f>
        <v>0</v>
      </c>
      <c r="I13" s="602">
        <f>IF('DELTA WOOD'!AH23=0,0,'DELTA WOOD'!AH23)+IF('DELTA WOOD'!AH$47=0,0,'DELTA WOOD'!AH$47)</f>
        <v>0</v>
      </c>
      <c r="J13" s="602">
        <f>IF('DELTA WOOD'!AI23=0,0,'DELTA WOOD'!AI23)+IF('DELTA WOOD'!AI$47=0,0,'DELTA WOOD'!AI$47)</f>
        <v>0</v>
      </c>
      <c r="K13" s="602">
        <f>IF('DELTA WOOD'!AJ23=0,0,'DELTA WOOD'!AJ23)+IF('DELTA WOOD'!AJ$47=0,0,'DELTA WOOD'!AJ$47)</f>
        <v>0</v>
      </c>
      <c r="L13" s="602">
        <f>IF('DELTA WOOD'!AK23=0,0,'DELTA WOOD'!AK23)+IF('DELTA WOOD'!AK$47=0,0,'DELTA WOOD'!AK$47)</f>
        <v>0</v>
      </c>
      <c r="M13" s="602">
        <f>IF('DELTA WOOD'!AL23=0,0,'DELTA WOOD'!AL23)+IF('DELTA WOOD'!AL$47=0,0,'DELTA WOOD'!AL$47)</f>
        <v>0</v>
      </c>
      <c r="N13" s="602">
        <f>IF('DELTA WOOD'!AM23=0,0,'DELTA WOOD'!AM23)+IF('DELTA WOOD'!AM$47=0,0,'DELTA WOOD'!AM$47)</f>
        <v>0</v>
      </c>
      <c r="O13" s="602">
        <f>IF('DELTA WOOD'!AN23=0,0,'DELTA WOOD'!AN23)+IF('DELTA WOOD'!AN$47=0,0,'DELTA WOOD'!AN$47)</f>
        <v>0</v>
      </c>
      <c r="P13" s="602">
        <f>IF('DELTA WOOD'!AO23=0,0,'DELTA WOOD'!AO23)+IF('DELTA WOOD'!AO$47=0,0,'DELTA WOOD'!AO$47)</f>
        <v>0</v>
      </c>
      <c r="Q13" s="602">
        <f t="shared" si="1"/>
        <v>0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ht="22.5" customHeight="1">
      <c r="A14" s="604"/>
      <c r="B14" s="605"/>
      <c r="C14" s="601" t="str">
        <f>'DELTA WOOD'!D24</f>
        <v>D-MX1.2-W</v>
      </c>
      <c r="D14" s="602">
        <f>IF('DELTA WOOD'!AC24=0,0,'DELTA WOOD'!AC24)+IF('DELTA WOOD'!AC$47=0,0,'DELTA WOOD'!AC$47)</f>
        <v>0</v>
      </c>
      <c r="E14" s="602">
        <f>IF('DELTA WOOD'!AD24=0,0,'DELTA WOOD'!AD24)+IF('DELTA WOOD'!AD$47=0,0,'DELTA WOOD'!AD$47)</f>
        <v>0</v>
      </c>
      <c r="F14" s="602">
        <f>IF('DELTA WOOD'!AE24=0,0,'DELTA WOOD'!AE24)+IF('DELTA WOOD'!AE$47=0,0,'DELTA WOOD'!AE$47)</f>
        <v>0</v>
      </c>
      <c r="G14" s="602">
        <f>IF('DELTA WOOD'!AF24=0,0,'DELTA WOOD'!AF24)+IF('DELTA WOOD'!AF$47=0,0,'DELTA WOOD'!AF$47)</f>
        <v>0</v>
      </c>
      <c r="H14" s="602">
        <f>IF('DELTA WOOD'!AG24=0,0,'DELTA WOOD'!AG24)+IF('DELTA WOOD'!AG$47=0,0,'DELTA WOOD'!AG$47)</f>
        <v>0</v>
      </c>
      <c r="I14" s="602">
        <f>IF('DELTA WOOD'!AH24=0,0,'DELTA WOOD'!AH24)+IF('DELTA WOOD'!AH$47=0,0,'DELTA WOOD'!AH$47)</f>
        <v>0</v>
      </c>
      <c r="J14" s="602">
        <f>IF('DELTA WOOD'!AI24=0,0,'DELTA WOOD'!AI24)+IF('DELTA WOOD'!AI$47=0,0,'DELTA WOOD'!AI$47)</f>
        <v>0</v>
      </c>
      <c r="K14" s="602">
        <f>IF('DELTA WOOD'!AJ24=0,0,'DELTA WOOD'!AJ24)+IF('DELTA WOOD'!AJ$47=0,0,'DELTA WOOD'!AJ$47)</f>
        <v>0</v>
      </c>
      <c r="L14" s="602">
        <f>IF('DELTA WOOD'!AK24=0,0,'DELTA WOOD'!AK24)+IF('DELTA WOOD'!AK$47=0,0,'DELTA WOOD'!AK$47)</f>
        <v>0</v>
      </c>
      <c r="M14" s="602">
        <f>IF('DELTA WOOD'!AL24=0,0,'DELTA WOOD'!AL24)+IF('DELTA WOOD'!AL$47=0,0,'DELTA WOOD'!AL$47)</f>
        <v>0</v>
      </c>
      <c r="N14" s="602">
        <f>IF('DELTA WOOD'!AM24=0,0,'DELTA WOOD'!AM24)+IF('DELTA WOOD'!AM$47=0,0,'DELTA WOOD'!AM$47)</f>
        <v>0</v>
      </c>
      <c r="O14" s="602">
        <f>IF('DELTA WOOD'!AN24=0,0,'DELTA WOOD'!AN24)+IF('DELTA WOOD'!AN$47=0,0,'DELTA WOOD'!AN$47)</f>
        <v>0</v>
      </c>
      <c r="P14" s="602">
        <f>IF('DELTA WOOD'!AO24=0,0,'DELTA WOOD'!AO24)+IF('DELTA WOOD'!AO$47=0,0,'DELTA WOOD'!AO$47)</f>
        <v>0</v>
      </c>
      <c r="Q14" s="602">
        <f t="shared" si="1"/>
        <v>0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ht="22.5" customHeight="1">
      <c r="A15" s="604"/>
      <c r="B15" s="605"/>
      <c r="C15" s="601" t="str">
        <f>'DELTA WOOD'!D25</f>
        <v>D-MX1.3-W</v>
      </c>
      <c r="D15" s="602">
        <f>IF('DELTA WOOD'!AC25=0,0,'DELTA WOOD'!AC25)+IF('DELTA WOOD'!AC$47=0,0,'DELTA WOOD'!AC$47)</f>
        <v>0</v>
      </c>
      <c r="E15" s="602">
        <f>IF('DELTA WOOD'!AD25=0,0,'DELTA WOOD'!AD25)+IF('DELTA WOOD'!AD$47=0,0,'DELTA WOOD'!AD$47)</f>
        <v>0</v>
      </c>
      <c r="F15" s="602">
        <f>IF('DELTA WOOD'!AE25=0,0,'DELTA WOOD'!AE25)+IF('DELTA WOOD'!AE$47=0,0,'DELTA WOOD'!AE$47)</f>
        <v>0</v>
      </c>
      <c r="G15" s="602">
        <f>IF('DELTA WOOD'!AF25=0,0,'DELTA WOOD'!AF25)+IF('DELTA WOOD'!AF$47=0,0,'DELTA WOOD'!AF$47)</f>
        <v>0</v>
      </c>
      <c r="H15" s="602">
        <f>IF('DELTA WOOD'!AG25=0,0,'DELTA WOOD'!AG25)+IF('DELTA WOOD'!AG$47=0,0,'DELTA WOOD'!AG$47)</f>
        <v>0</v>
      </c>
      <c r="I15" s="602">
        <f>IF('DELTA WOOD'!AH25=0,0,'DELTA WOOD'!AH25)+IF('DELTA WOOD'!AH$47=0,0,'DELTA WOOD'!AH$47)</f>
        <v>0</v>
      </c>
      <c r="J15" s="602">
        <f>IF('DELTA WOOD'!AI25=0,0,'DELTA WOOD'!AI25)+IF('DELTA WOOD'!AI$47=0,0,'DELTA WOOD'!AI$47)</f>
        <v>0</v>
      </c>
      <c r="K15" s="602">
        <f>IF('DELTA WOOD'!AJ25=0,0,'DELTA WOOD'!AJ25)+IF('DELTA WOOD'!AJ$47=0,0,'DELTA WOOD'!AJ$47)</f>
        <v>0</v>
      </c>
      <c r="L15" s="602">
        <f>IF('DELTA WOOD'!AK25=0,0,'DELTA WOOD'!AK25)+IF('DELTA WOOD'!AK$47=0,0,'DELTA WOOD'!AK$47)</f>
        <v>0</v>
      </c>
      <c r="M15" s="602">
        <f>IF('DELTA WOOD'!AL25=0,0,'DELTA WOOD'!AL25)+IF('DELTA WOOD'!AL$47=0,0,'DELTA WOOD'!AL$47)</f>
        <v>0</v>
      </c>
      <c r="N15" s="602">
        <f>IF('DELTA WOOD'!AM25=0,0,'DELTA WOOD'!AM25)+IF('DELTA WOOD'!AM$47=0,0,'DELTA WOOD'!AM$47)</f>
        <v>0</v>
      </c>
      <c r="O15" s="602">
        <f>IF('DELTA WOOD'!AN25=0,0,'DELTA WOOD'!AN25)+IF('DELTA WOOD'!AN$47=0,0,'DELTA WOOD'!AN$47)</f>
        <v>0</v>
      </c>
      <c r="P15" s="602">
        <f>IF('DELTA WOOD'!AO25=0,0,'DELTA WOOD'!AO25)+IF('DELTA WOOD'!AO$47=0,0,'DELTA WOOD'!AO$47)</f>
        <v>0</v>
      </c>
      <c r="Q15" s="602">
        <f t="shared" si="1"/>
        <v>0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ht="22.5" customHeight="1">
      <c r="A16" s="604"/>
      <c r="B16" s="605"/>
      <c r="C16" s="601" t="str">
        <f>'DELTA WOOD'!D26</f>
        <v>D-MX1.4-W</v>
      </c>
      <c r="D16" s="602">
        <f>IF('DELTA WOOD'!AC26=0,0,'DELTA WOOD'!AC26)+IF('DELTA WOOD'!AC$47=0,0,'DELTA WOOD'!AC$47)</f>
        <v>0</v>
      </c>
      <c r="E16" s="602">
        <f>IF('DELTA WOOD'!AD26=0,0,'DELTA WOOD'!AD26)+IF('DELTA WOOD'!AD$47=0,0,'DELTA WOOD'!AD$47)</f>
        <v>0</v>
      </c>
      <c r="F16" s="602">
        <f>IF('DELTA WOOD'!AE26=0,0,'DELTA WOOD'!AE26)+IF('DELTA WOOD'!AE$47=0,0,'DELTA WOOD'!AE$47)</f>
        <v>0</v>
      </c>
      <c r="G16" s="602">
        <f>IF('DELTA WOOD'!AF26=0,0,'DELTA WOOD'!AF26)+IF('DELTA WOOD'!AF$47=0,0,'DELTA WOOD'!AF$47)</f>
        <v>0</v>
      </c>
      <c r="H16" s="602">
        <f>IF('DELTA WOOD'!AG26=0,0,'DELTA WOOD'!AG26)+IF('DELTA WOOD'!AG$47=0,0,'DELTA WOOD'!AG$47)</f>
        <v>0</v>
      </c>
      <c r="I16" s="602">
        <f>IF('DELTA WOOD'!AH26=0,0,'DELTA WOOD'!AH26)+IF('DELTA WOOD'!AH$47=0,0,'DELTA WOOD'!AH$47)</f>
        <v>0</v>
      </c>
      <c r="J16" s="602">
        <f>IF('DELTA WOOD'!AI26=0,0,'DELTA WOOD'!AI26)+IF('DELTA WOOD'!AI$47=0,0,'DELTA WOOD'!AI$47)</f>
        <v>0</v>
      </c>
      <c r="K16" s="602">
        <f>IF('DELTA WOOD'!AJ26=0,0,'DELTA WOOD'!AJ26)+IF('DELTA WOOD'!AJ$47=0,0,'DELTA WOOD'!AJ$47)</f>
        <v>0</v>
      </c>
      <c r="L16" s="602">
        <f>IF('DELTA WOOD'!AK26=0,0,'DELTA WOOD'!AK26)+IF('DELTA WOOD'!AK$47=0,0,'DELTA WOOD'!AK$47)</f>
        <v>0</v>
      </c>
      <c r="M16" s="602">
        <f>IF('DELTA WOOD'!AL26=0,0,'DELTA WOOD'!AL26)+IF('DELTA WOOD'!AL$47=0,0,'DELTA WOOD'!AL$47)</f>
        <v>0</v>
      </c>
      <c r="N16" s="602">
        <f>IF('DELTA WOOD'!AM26=0,0,'DELTA WOOD'!AM26)+IF('DELTA WOOD'!AM$47=0,0,'DELTA WOOD'!AM$47)</f>
        <v>0</v>
      </c>
      <c r="O16" s="602">
        <f>IF('DELTA WOOD'!AN26=0,0,'DELTA WOOD'!AN26)+IF('DELTA WOOD'!AN$47=0,0,'DELTA WOOD'!AN$47)</f>
        <v>0</v>
      </c>
      <c r="P16" s="602">
        <f>IF('DELTA WOOD'!AO26=0,0,'DELTA WOOD'!AO26)+IF('DELTA WOOD'!AO$47=0,0,'DELTA WOOD'!AO$47)</f>
        <v>0</v>
      </c>
      <c r="Q16" s="602">
        <f t="shared" si="1"/>
        <v>0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ht="22.5" customHeight="1">
      <c r="A17" s="604"/>
      <c r="B17" s="605"/>
      <c r="C17" s="601" t="str">
        <f>'DELTA WOOD'!D27</f>
        <v>D-MX2.1-W</v>
      </c>
      <c r="D17" s="602">
        <f>IF('DELTA WOOD'!AC27=0,0,'DELTA WOOD'!AC27)+IF('DELTA WOOD'!AC$47=0,0,'DELTA WOOD'!AC$47)</f>
        <v>0</v>
      </c>
      <c r="E17" s="602">
        <f>IF('DELTA WOOD'!AD27=0,0,'DELTA WOOD'!AD27)+IF('DELTA WOOD'!AD$47=0,0,'DELTA WOOD'!AD$47)</f>
        <v>0</v>
      </c>
      <c r="F17" s="602">
        <f>IF('DELTA WOOD'!AE27=0,0,'DELTA WOOD'!AE27)+IF('DELTA WOOD'!AE$47=0,0,'DELTA WOOD'!AE$47)</f>
        <v>0</v>
      </c>
      <c r="G17" s="602">
        <f>IF('DELTA WOOD'!AF27=0,0,'DELTA WOOD'!AF27)+IF('DELTA WOOD'!AF$47=0,0,'DELTA WOOD'!AF$47)</f>
        <v>0</v>
      </c>
      <c r="H17" s="602">
        <f>IF('DELTA WOOD'!AG27=0,0,'DELTA WOOD'!AG27)+IF('DELTA WOOD'!AG$47=0,0,'DELTA WOOD'!AG$47)</f>
        <v>0</v>
      </c>
      <c r="I17" s="602">
        <f>IF('DELTA WOOD'!AH27=0,0,'DELTA WOOD'!AH27)+IF('DELTA WOOD'!AH$47=0,0,'DELTA WOOD'!AH$47)</f>
        <v>0</v>
      </c>
      <c r="J17" s="602">
        <f>IF('DELTA WOOD'!AI27=0,0,'DELTA WOOD'!AI27)+IF('DELTA WOOD'!AI$47=0,0,'DELTA WOOD'!AI$47)</f>
        <v>0</v>
      </c>
      <c r="K17" s="602">
        <f>IF('DELTA WOOD'!AJ27=0,0,'DELTA WOOD'!AJ27)+IF('DELTA WOOD'!AJ$47=0,0,'DELTA WOOD'!AJ$47)</f>
        <v>0</v>
      </c>
      <c r="L17" s="602">
        <f>IF('DELTA WOOD'!AK27=0,0,'DELTA WOOD'!AK27)+IF('DELTA WOOD'!AK$47=0,0,'DELTA WOOD'!AK$47)</f>
        <v>0</v>
      </c>
      <c r="M17" s="602">
        <f>IF('DELTA WOOD'!AL27=0,0,'DELTA WOOD'!AL27)+IF('DELTA WOOD'!AL$47=0,0,'DELTA WOOD'!AL$47)</f>
        <v>0</v>
      </c>
      <c r="N17" s="602">
        <f>IF('DELTA WOOD'!AM27=0,0,'DELTA WOOD'!AM27)+IF('DELTA WOOD'!AM$47=0,0,'DELTA WOOD'!AM$47)</f>
        <v>0</v>
      </c>
      <c r="O17" s="602">
        <f>IF('DELTA WOOD'!AN27=0,0,'DELTA WOOD'!AN27)+IF('DELTA WOOD'!AN$47=0,0,'DELTA WOOD'!AN$47)</f>
        <v>0</v>
      </c>
      <c r="P17" s="602">
        <f>IF('DELTA WOOD'!AO27=0,0,'DELTA WOOD'!AO27)+IF('DELTA WOOD'!AO$47=0,0,'DELTA WOOD'!AO$47)</f>
        <v>0</v>
      </c>
      <c r="Q17" s="602">
        <f t="shared" si="1"/>
        <v>0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ht="22.5" customHeight="1">
      <c r="A18" s="604"/>
      <c r="B18" s="605"/>
      <c r="C18" s="601" t="str">
        <f>'DELTA WOOD'!D28</f>
        <v>D-MX2.2-W</v>
      </c>
      <c r="D18" s="602">
        <f>IF('DELTA WOOD'!AC28=0,0,'DELTA WOOD'!AC28)+IF('DELTA WOOD'!AC$47=0,0,'DELTA WOOD'!AC$47)</f>
        <v>0</v>
      </c>
      <c r="E18" s="602">
        <f>IF('DELTA WOOD'!AD28=0,0,'DELTA WOOD'!AD28)+IF('DELTA WOOD'!AD$47=0,0,'DELTA WOOD'!AD$47)</f>
        <v>0</v>
      </c>
      <c r="F18" s="602">
        <f>IF('DELTA WOOD'!AE28=0,0,'DELTA WOOD'!AE28)+IF('DELTA WOOD'!AE$47=0,0,'DELTA WOOD'!AE$47)</f>
        <v>0</v>
      </c>
      <c r="G18" s="602">
        <f>IF('DELTA WOOD'!AF28=0,0,'DELTA WOOD'!AF28)+IF('DELTA WOOD'!AF$47=0,0,'DELTA WOOD'!AF$47)</f>
        <v>0</v>
      </c>
      <c r="H18" s="602">
        <f>IF('DELTA WOOD'!AG28=0,0,'DELTA WOOD'!AG28)+IF('DELTA WOOD'!AG$47=0,0,'DELTA WOOD'!AG$47)</f>
        <v>0</v>
      </c>
      <c r="I18" s="602">
        <f>IF('DELTA WOOD'!AH28=0,0,'DELTA WOOD'!AH28)+IF('DELTA WOOD'!AH$47=0,0,'DELTA WOOD'!AH$47)</f>
        <v>0</v>
      </c>
      <c r="J18" s="602">
        <f>IF('DELTA WOOD'!AI28=0,0,'DELTA WOOD'!AI28)+IF('DELTA WOOD'!AI$47=0,0,'DELTA WOOD'!AI$47)</f>
        <v>0</v>
      </c>
      <c r="K18" s="602">
        <f>IF('DELTA WOOD'!AJ28=0,0,'DELTA WOOD'!AJ28)+IF('DELTA WOOD'!AJ$47=0,0,'DELTA WOOD'!AJ$47)</f>
        <v>0</v>
      </c>
      <c r="L18" s="602">
        <f>IF('DELTA WOOD'!AK28=0,0,'DELTA WOOD'!AK28)+IF('DELTA WOOD'!AK$47=0,0,'DELTA WOOD'!AK$47)</f>
        <v>0</v>
      </c>
      <c r="M18" s="602">
        <f>IF('DELTA WOOD'!AL28=0,0,'DELTA WOOD'!AL28)+IF('DELTA WOOD'!AL$47=0,0,'DELTA WOOD'!AL$47)</f>
        <v>0</v>
      </c>
      <c r="N18" s="602">
        <f>IF('DELTA WOOD'!AM28=0,0,'DELTA WOOD'!AM28)+IF('DELTA WOOD'!AM$47=0,0,'DELTA WOOD'!AM$47)</f>
        <v>0</v>
      </c>
      <c r="O18" s="602">
        <f>IF('DELTA WOOD'!AN28=0,0,'DELTA WOOD'!AN28)+IF('DELTA WOOD'!AN$47=0,0,'DELTA WOOD'!AN$47)</f>
        <v>0</v>
      </c>
      <c r="P18" s="602">
        <f>IF('DELTA WOOD'!AO28=0,0,'DELTA WOOD'!AO28)+IF('DELTA WOOD'!AO$47=0,0,'DELTA WOOD'!AO$47)</f>
        <v>0</v>
      </c>
      <c r="Q18" s="602">
        <f t="shared" si="1"/>
        <v>0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22.5" customHeight="1">
      <c r="A19" s="604"/>
      <c r="B19" s="605"/>
      <c r="C19" s="601" t="str">
        <f>'DELTA WOOD'!D29</f>
        <v>D-MX2.3-W</v>
      </c>
      <c r="D19" s="602">
        <f>IF('DELTA WOOD'!AC29=0,0,'DELTA WOOD'!AC29)+IF('DELTA WOOD'!AC$47=0,0,'DELTA WOOD'!AC$47)</f>
        <v>0</v>
      </c>
      <c r="E19" s="602">
        <f>IF('DELTA WOOD'!AD29=0,0,'DELTA WOOD'!AD29)+IF('DELTA WOOD'!AD$47=0,0,'DELTA WOOD'!AD$47)</f>
        <v>0</v>
      </c>
      <c r="F19" s="602">
        <f>IF('DELTA WOOD'!AE29=0,0,'DELTA WOOD'!AE29)+IF('DELTA WOOD'!AE$47=0,0,'DELTA WOOD'!AE$47)</f>
        <v>0</v>
      </c>
      <c r="G19" s="602">
        <f>IF('DELTA WOOD'!AF29=0,0,'DELTA WOOD'!AF29)+IF('DELTA WOOD'!AF$47=0,0,'DELTA WOOD'!AF$47)</f>
        <v>0</v>
      </c>
      <c r="H19" s="602">
        <f>IF('DELTA WOOD'!AG29=0,0,'DELTA WOOD'!AG29)+IF('DELTA WOOD'!AG$47=0,0,'DELTA WOOD'!AG$47)</f>
        <v>0</v>
      </c>
      <c r="I19" s="602">
        <f>IF('DELTA WOOD'!AH29=0,0,'DELTA WOOD'!AH29)+IF('DELTA WOOD'!AH$47=0,0,'DELTA WOOD'!AH$47)</f>
        <v>0</v>
      </c>
      <c r="J19" s="602">
        <f>IF('DELTA WOOD'!AI29=0,0,'DELTA WOOD'!AI29)+IF('DELTA WOOD'!AI$47=0,0,'DELTA WOOD'!AI$47)</f>
        <v>0</v>
      </c>
      <c r="K19" s="602">
        <f>IF('DELTA WOOD'!AJ29=0,0,'DELTA WOOD'!AJ29)+IF('DELTA WOOD'!AJ$47=0,0,'DELTA WOOD'!AJ$47)</f>
        <v>0</v>
      </c>
      <c r="L19" s="602">
        <f>IF('DELTA WOOD'!AK29=0,0,'DELTA WOOD'!AK29)+IF('DELTA WOOD'!AK$47=0,0,'DELTA WOOD'!AK$47)</f>
        <v>0</v>
      </c>
      <c r="M19" s="602">
        <f>IF('DELTA WOOD'!AL29=0,0,'DELTA WOOD'!AL29)+IF('DELTA WOOD'!AL$47=0,0,'DELTA WOOD'!AL$47)</f>
        <v>0</v>
      </c>
      <c r="N19" s="602">
        <f>IF('DELTA WOOD'!AM29=0,0,'DELTA WOOD'!AM29)+IF('DELTA WOOD'!AM$47=0,0,'DELTA WOOD'!AM$47)</f>
        <v>0</v>
      </c>
      <c r="O19" s="602">
        <f>IF('DELTA WOOD'!AN29=0,0,'DELTA WOOD'!AN29)+IF('DELTA WOOD'!AN$47=0,0,'DELTA WOOD'!AN$47)</f>
        <v>0</v>
      </c>
      <c r="P19" s="602">
        <f>IF('DELTA WOOD'!AO29=0,0,'DELTA WOOD'!AO29)+IF('DELTA WOOD'!AO$47=0,0,'DELTA WOOD'!AO$47)</f>
        <v>0</v>
      </c>
      <c r="Q19" s="602">
        <f t="shared" si="1"/>
        <v>0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ht="22.5" customHeight="1">
      <c r="A20" s="604"/>
      <c r="B20" s="605"/>
      <c r="C20" s="601" t="str">
        <f>'DELTA WOOD'!D30</f>
        <v>D-MX2.4-W</v>
      </c>
      <c r="D20" s="602">
        <f>IF('DELTA WOOD'!AC30=0,0,'DELTA WOOD'!AC30)+IF('DELTA WOOD'!AC$47=0,0,'DELTA WOOD'!AC$47)</f>
        <v>0</v>
      </c>
      <c r="E20" s="602">
        <f>IF('DELTA WOOD'!AD30=0,0,'DELTA WOOD'!AD30)+IF('DELTA WOOD'!AD$47=0,0,'DELTA WOOD'!AD$47)</f>
        <v>0</v>
      </c>
      <c r="F20" s="602">
        <f>IF('DELTA WOOD'!AE30=0,0,'DELTA WOOD'!AE30)+IF('DELTA WOOD'!AE$47=0,0,'DELTA WOOD'!AE$47)</f>
        <v>0</v>
      </c>
      <c r="G20" s="602">
        <f>IF('DELTA WOOD'!AF30=0,0,'DELTA WOOD'!AF30)+IF('DELTA WOOD'!AF$47=0,0,'DELTA WOOD'!AF$47)</f>
        <v>0</v>
      </c>
      <c r="H20" s="602">
        <f>IF('DELTA WOOD'!AG30=0,0,'DELTA WOOD'!AG30)+IF('DELTA WOOD'!AG$47=0,0,'DELTA WOOD'!AG$47)</f>
        <v>0</v>
      </c>
      <c r="I20" s="602">
        <f>IF('DELTA WOOD'!AH30=0,0,'DELTA WOOD'!AH30)+IF('DELTA WOOD'!AH$47=0,0,'DELTA WOOD'!AH$47)</f>
        <v>0</v>
      </c>
      <c r="J20" s="602">
        <f>IF('DELTA WOOD'!AI30=0,0,'DELTA WOOD'!AI30)+IF('DELTA WOOD'!AI$47=0,0,'DELTA WOOD'!AI$47)</f>
        <v>0</v>
      </c>
      <c r="K20" s="602">
        <f>IF('DELTA WOOD'!AJ30=0,0,'DELTA WOOD'!AJ30)+IF('DELTA WOOD'!AJ$47=0,0,'DELTA WOOD'!AJ$47)</f>
        <v>0</v>
      </c>
      <c r="L20" s="602">
        <f>IF('DELTA WOOD'!AK30=0,0,'DELTA WOOD'!AK30)+IF('DELTA WOOD'!AK$47=0,0,'DELTA WOOD'!AK$47)</f>
        <v>0</v>
      </c>
      <c r="M20" s="602">
        <f>IF('DELTA WOOD'!AL30=0,0,'DELTA WOOD'!AL30)+IF('DELTA WOOD'!AL$47=0,0,'DELTA WOOD'!AL$47)</f>
        <v>0</v>
      </c>
      <c r="N20" s="602">
        <f>IF('DELTA WOOD'!AM30=0,0,'DELTA WOOD'!AM30)+IF('DELTA WOOD'!AM$47=0,0,'DELTA WOOD'!AM$47)</f>
        <v>0</v>
      </c>
      <c r="O20" s="602">
        <f>IF('DELTA WOOD'!AN30=0,0,'DELTA WOOD'!AN30)+IF('DELTA WOOD'!AN$47=0,0,'DELTA WOOD'!AN$47)</f>
        <v>0</v>
      </c>
      <c r="P20" s="602">
        <f>IF('DELTA WOOD'!AO30=0,0,'DELTA WOOD'!AO30)+IF('DELTA WOOD'!AO$47=0,0,'DELTA WOOD'!AO$47)</f>
        <v>0</v>
      </c>
      <c r="Q20" s="602">
        <f t="shared" si="1"/>
        <v>0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ht="22.5" customHeight="1">
      <c r="A21" s="604"/>
      <c r="B21" s="605"/>
      <c r="C21" s="601" t="str">
        <f>'DELTA WOOD'!D31</f>
        <v>D-MX3.1-W</v>
      </c>
      <c r="D21" s="602">
        <f>IF('DELTA WOOD'!AC31=0,0,'DELTA WOOD'!AC31)+IF('DELTA WOOD'!AC$47=0,0,'DELTA WOOD'!AC$47)</f>
        <v>0</v>
      </c>
      <c r="E21" s="602">
        <f>IF('DELTA WOOD'!AD31=0,0,'DELTA WOOD'!AD31)+IF('DELTA WOOD'!AD$47=0,0,'DELTA WOOD'!AD$47)</f>
        <v>0</v>
      </c>
      <c r="F21" s="602">
        <f>IF('DELTA WOOD'!AE31=0,0,'DELTA WOOD'!AE31)+IF('DELTA WOOD'!AE$47=0,0,'DELTA WOOD'!AE$47)</f>
        <v>0</v>
      </c>
      <c r="G21" s="602">
        <f>IF('DELTA WOOD'!AF31=0,0,'DELTA WOOD'!AF31)+IF('DELTA WOOD'!AF$47=0,0,'DELTA WOOD'!AF$47)</f>
        <v>0</v>
      </c>
      <c r="H21" s="602">
        <f>IF('DELTA WOOD'!AG31=0,0,'DELTA WOOD'!AG31)+IF('DELTA WOOD'!AG$47=0,0,'DELTA WOOD'!AG$47)</f>
        <v>0</v>
      </c>
      <c r="I21" s="602">
        <f>IF('DELTA WOOD'!AH31=0,0,'DELTA WOOD'!AH31)+IF('DELTA WOOD'!AH$47=0,0,'DELTA WOOD'!AH$47)</f>
        <v>0</v>
      </c>
      <c r="J21" s="602">
        <f>IF('DELTA WOOD'!AI31=0,0,'DELTA WOOD'!AI31)+IF('DELTA WOOD'!AI$47=0,0,'DELTA WOOD'!AI$47)</f>
        <v>0</v>
      </c>
      <c r="K21" s="602">
        <f>IF('DELTA WOOD'!AJ31=0,0,'DELTA WOOD'!AJ31)+IF('DELTA WOOD'!AJ$47=0,0,'DELTA WOOD'!AJ$47)</f>
        <v>0</v>
      </c>
      <c r="L21" s="602">
        <f>IF('DELTA WOOD'!AK31=0,0,'DELTA WOOD'!AK31)+IF('DELTA WOOD'!AK$47=0,0,'DELTA WOOD'!AK$47)</f>
        <v>0</v>
      </c>
      <c r="M21" s="602">
        <f>IF('DELTA WOOD'!AL31=0,0,'DELTA WOOD'!AL31)+IF('DELTA WOOD'!AL$47=0,0,'DELTA WOOD'!AL$47)</f>
        <v>0</v>
      </c>
      <c r="N21" s="602">
        <f>IF('DELTA WOOD'!AM31=0,0,'DELTA WOOD'!AM31)+IF('DELTA WOOD'!AM$47=0,0,'DELTA WOOD'!AM$47)</f>
        <v>0</v>
      </c>
      <c r="O21" s="602">
        <f>IF('DELTA WOOD'!AN31=0,0,'DELTA WOOD'!AN31)+IF('DELTA WOOD'!AN$47=0,0,'DELTA WOOD'!AN$47)</f>
        <v>0</v>
      </c>
      <c r="P21" s="602">
        <f>IF('DELTA WOOD'!AO31=0,0,'DELTA WOOD'!AO31)+IF('DELTA WOOD'!AO$47=0,0,'DELTA WOOD'!AO$47)</f>
        <v>0</v>
      </c>
      <c r="Q21" s="602">
        <f t="shared" si="1"/>
        <v>0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ht="22.5" customHeight="1">
      <c r="A22" s="604"/>
      <c r="B22" s="605"/>
      <c r="C22" s="601" t="str">
        <f>'DELTA WOOD'!D32</f>
        <v>D-MX3.2-W</v>
      </c>
      <c r="D22" s="602">
        <f>IF('DELTA WOOD'!AC32=0,0,'DELTA WOOD'!AC32)+IF('DELTA WOOD'!AC$47=0,0,'DELTA WOOD'!AC$47)</f>
        <v>0</v>
      </c>
      <c r="E22" s="602">
        <f>IF('DELTA WOOD'!AD32=0,0,'DELTA WOOD'!AD32)+IF('DELTA WOOD'!AD$47=0,0,'DELTA WOOD'!AD$47)</f>
        <v>0</v>
      </c>
      <c r="F22" s="602">
        <f>IF('DELTA WOOD'!AE32=0,0,'DELTA WOOD'!AE32)+IF('DELTA WOOD'!AE$47=0,0,'DELTA WOOD'!AE$47)</f>
        <v>0</v>
      </c>
      <c r="G22" s="602">
        <f>IF('DELTA WOOD'!AF32=0,0,'DELTA WOOD'!AF32)+IF('DELTA WOOD'!AF$47=0,0,'DELTA WOOD'!AF$47)</f>
        <v>0</v>
      </c>
      <c r="H22" s="602">
        <f>IF('DELTA WOOD'!AG32=0,0,'DELTA WOOD'!AG32)+IF('DELTA WOOD'!AG$47=0,0,'DELTA WOOD'!AG$47)</f>
        <v>0</v>
      </c>
      <c r="I22" s="602">
        <f>IF('DELTA WOOD'!AH32=0,0,'DELTA WOOD'!AH32)+IF('DELTA WOOD'!AH$47=0,0,'DELTA WOOD'!AH$47)</f>
        <v>0</v>
      </c>
      <c r="J22" s="602">
        <f>IF('DELTA WOOD'!AI32=0,0,'DELTA WOOD'!AI32)+IF('DELTA WOOD'!AI$47=0,0,'DELTA WOOD'!AI$47)</f>
        <v>0</v>
      </c>
      <c r="K22" s="602">
        <f>IF('DELTA WOOD'!AJ32=0,0,'DELTA WOOD'!AJ32)+IF('DELTA WOOD'!AJ$47=0,0,'DELTA WOOD'!AJ$47)</f>
        <v>0</v>
      </c>
      <c r="L22" s="602">
        <f>IF('DELTA WOOD'!AK32=0,0,'DELTA WOOD'!AK32)+IF('DELTA WOOD'!AK$47=0,0,'DELTA WOOD'!AK$47)</f>
        <v>0</v>
      </c>
      <c r="M22" s="602">
        <f>IF('DELTA WOOD'!AL32=0,0,'DELTA WOOD'!AL32)+IF('DELTA WOOD'!AL$47=0,0,'DELTA WOOD'!AL$47)</f>
        <v>0</v>
      </c>
      <c r="N22" s="602">
        <f>IF('DELTA WOOD'!AM32=0,0,'DELTA WOOD'!AM32)+IF('DELTA WOOD'!AM$47=0,0,'DELTA WOOD'!AM$47)</f>
        <v>0</v>
      </c>
      <c r="O22" s="602">
        <f>IF('DELTA WOOD'!AN32=0,0,'DELTA WOOD'!AN32)+IF('DELTA WOOD'!AN$47=0,0,'DELTA WOOD'!AN$47)</f>
        <v>0</v>
      </c>
      <c r="P22" s="602">
        <f>IF('DELTA WOOD'!AO32=0,0,'DELTA WOOD'!AO32)+IF('DELTA WOOD'!AO$47=0,0,'DELTA WOOD'!AO$47)</f>
        <v>0</v>
      </c>
      <c r="Q22" s="602">
        <f t="shared" si="1"/>
        <v>0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ht="22.5" customHeight="1">
      <c r="A23" s="604"/>
      <c r="B23" s="605"/>
      <c r="C23" s="601" t="str">
        <f>'DELTA WOOD'!D33</f>
        <v>D-MX3.3-W</v>
      </c>
      <c r="D23" s="602">
        <f>IF('DELTA WOOD'!AC33=0,0,'DELTA WOOD'!AC33)+IF('DELTA WOOD'!AC$47=0,0,'DELTA WOOD'!AC$47)</f>
        <v>0</v>
      </c>
      <c r="E23" s="602">
        <f>IF('DELTA WOOD'!AD33=0,0,'DELTA WOOD'!AD33)+IF('DELTA WOOD'!AD$47=0,0,'DELTA WOOD'!AD$47)</f>
        <v>0</v>
      </c>
      <c r="F23" s="602">
        <f>IF('DELTA WOOD'!AE33=0,0,'DELTA WOOD'!AE33)+IF('DELTA WOOD'!AE$47=0,0,'DELTA WOOD'!AE$47)</f>
        <v>0</v>
      </c>
      <c r="G23" s="602">
        <f>IF('DELTA WOOD'!AF33=0,0,'DELTA WOOD'!AF33)+IF('DELTA WOOD'!AF$47=0,0,'DELTA WOOD'!AF$47)</f>
        <v>0</v>
      </c>
      <c r="H23" s="602">
        <f>IF('DELTA WOOD'!AG33=0,0,'DELTA WOOD'!AG33)+IF('DELTA WOOD'!AG$47=0,0,'DELTA WOOD'!AG$47)</f>
        <v>0</v>
      </c>
      <c r="I23" s="602">
        <f>IF('DELTA WOOD'!AH33=0,0,'DELTA WOOD'!AH33)+IF('DELTA WOOD'!AH$47=0,0,'DELTA WOOD'!AH$47)</f>
        <v>0</v>
      </c>
      <c r="J23" s="602">
        <f>IF('DELTA WOOD'!AI33=0,0,'DELTA WOOD'!AI33)+IF('DELTA WOOD'!AI$47=0,0,'DELTA WOOD'!AI$47)</f>
        <v>0</v>
      </c>
      <c r="K23" s="602">
        <f>IF('DELTA WOOD'!AJ33=0,0,'DELTA WOOD'!AJ33)+IF('DELTA WOOD'!AJ$47=0,0,'DELTA WOOD'!AJ$47)</f>
        <v>0</v>
      </c>
      <c r="L23" s="602">
        <f>IF('DELTA WOOD'!AK33=0,0,'DELTA WOOD'!AK33)+IF('DELTA WOOD'!AK$47=0,0,'DELTA WOOD'!AK$47)</f>
        <v>0</v>
      </c>
      <c r="M23" s="602">
        <f>IF('DELTA WOOD'!AL33=0,0,'DELTA WOOD'!AL33)+IF('DELTA WOOD'!AL$47=0,0,'DELTA WOOD'!AL$47)</f>
        <v>0</v>
      </c>
      <c r="N23" s="602">
        <f>IF('DELTA WOOD'!AM33=0,0,'DELTA WOOD'!AM33)+IF('DELTA WOOD'!AM$47=0,0,'DELTA WOOD'!AM$47)</f>
        <v>0</v>
      </c>
      <c r="O23" s="602">
        <f>IF('DELTA WOOD'!AN33=0,0,'DELTA WOOD'!AN33)+IF('DELTA WOOD'!AN$47=0,0,'DELTA WOOD'!AN$47)</f>
        <v>0</v>
      </c>
      <c r="P23" s="602">
        <f>IF('DELTA WOOD'!AO33=0,0,'DELTA WOOD'!AO33)+IF('DELTA WOOD'!AO$47=0,0,'DELTA WOOD'!AO$47)</f>
        <v>0</v>
      </c>
      <c r="Q23" s="602">
        <f t="shared" si="1"/>
        <v>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ht="22.5" customHeight="1">
      <c r="A24" s="604"/>
      <c r="B24" s="605"/>
      <c r="C24" s="601" t="str">
        <f>'DELTA WOOD'!D34</f>
        <v>D-MX3.4-W</v>
      </c>
      <c r="D24" s="602">
        <f>IF('DELTA WOOD'!AC34=0,0,'DELTA WOOD'!AC34)+IF('DELTA WOOD'!AC$47=0,0,'DELTA WOOD'!AC$47)</f>
        <v>0</v>
      </c>
      <c r="E24" s="602">
        <f>IF('DELTA WOOD'!AD34=0,0,'DELTA WOOD'!AD34)+IF('DELTA WOOD'!AD$47=0,0,'DELTA WOOD'!AD$47)</f>
        <v>0</v>
      </c>
      <c r="F24" s="602">
        <f>IF('DELTA WOOD'!AE34=0,0,'DELTA WOOD'!AE34)+IF('DELTA WOOD'!AE$47=0,0,'DELTA WOOD'!AE$47)</f>
        <v>0</v>
      </c>
      <c r="G24" s="602">
        <f>IF('DELTA WOOD'!AF34=0,0,'DELTA WOOD'!AF34)+IF('DELTA WOOD'!AF$47=0,0,'DELTA WOOD'!AF$47)</f>
        <v>0</v>
      </c>
      <c r="H24" s="602">
        <f>IF('DELTA WOOD'!AG34=0,0,'DELTA WOOD'!AG34)+IF('DELTA WOOD'!AG$47=0,0,'DELTA WOOD'!AG$47)</f>
        <v>0</v>
      </c>
      <c r="I24" s="602">
        <f>IF('DELTA WOOD'!AH34=0,0,'DELTA WOOD'!AH34)+IF('DELTA WOOD'!AH$47=0,0,'DELTA WOOD'!AH$47)</f>
        <v>0</v>
      </c>
      <c r="J24" s="602">
        <f>IF('DELTA WOOD'!AI34=0,0,'DELTA WOOD'!AI34)+IF('DELTA WOOD'!AI$47=0,0,'DELTA WOOD'!AI$47)</f>
        <v>0</v>
      </c>
      <c r="K24" s="602">
        <f>IF('DELTA WOOD'!AJ34=0,0,'DELTA WOOD'!AJ34)+IF('DELTA WOOD'!AJ$47=0,0,'DELTA WOOD'!AJ$47)</f>
        <v>0</v>
      </c>
      <c r="L24" s="602">
        <f>IF('DELTA WOOD'!AK34=0,0,'DELTA WOOD'!AK34)+IF('DELTA WOOD'!AK$47=0,0,'DELTA WOOD'!AK$47)</f>
        <v>0</v>
      </c>
      <c r="M24" s="602">
        <f>IF('DELTA WOOD'!AL34=0,0,'DELTA WOOD'!AL34)+IF('DELTA WOOD'!AL$47=0,0,'DELTA WOOD'!AL$47)</f>
        <v>0</v>
      </c>
      <c r="N24" s="602">
        <f>IF('DELTA WOOD'!AM34=0,0,'DELTA WOOD'!AM34)+IF('DELTA WOOD'!AM$47=0,0,'DELTA WOOD'!AM$47)</f>
        <v>0</v>
      </c>
      <c r="O24" s="602">
        <f>IF('DELTA WOOD'!AN34=0,0,'DELTA WOOD'!AN34)+IF('DELTA WOOD'!AN$47=0,0,'DELTA WOOD'!AN$47)</f>
        <v>0</v>
      </c>
      <c r="P24" s="602">
        <f>IF('DELTA WOOD'!AO34=0,0,'DELTA WOOD'!AO34)+IF('DELTA WOOD'!AO$47=0,0,'DELTA WOOD'!AO$47)</f>
        <v>0</v>
      </c>
      <c r="Q24" s="602">
        <f t="shared" si="1"/>
        <v>0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ht="22.5" customHeight="1">
      <c r="A25" s="604"/>
      <c r="B25" s="605"/>
      <c r="C25" s="601" t="str">
        <f>'DELTA WOOD'!D35</f>
        <v>D-MX4.1-W</v>
      </c>
      <c r="D25" s="602">
        <f>IF('DELTA WOOD'!AC35=0,0,'DELTA WOOD'!AC35)+IF('DELTA WOOD'!AC$47=0,0,'DELTA WOOD'!AC$47)</f>
        <v>0</v>
      </c>
      <c r="E25" s="602">
        <f>IF('DELTA WOOD'!AD35=0,0,'DELTA WOOD'!AD35)+IF('DELTA WOOD'!AD$47=0,0,'DELTA WOOD'!AD$47)</f>
        <v>0</v>
      </c>
      <c r="F25" s="602">
        <f>IF('DELTA WOOD'!AE35=0,0,'DELTA WOOD'!AE35)+IF('DELTA WOOD'!AE$47=0,0,'DELTA WOOD'!AE$47)</f>
        <v>0</v>
      </c>
      <c r="G25" s="602">
        <f>IF('DELTA WOOD'!AF35=0,0,'DELTA WOOD'!AF35)+IF('DELTA WOOD'!AF$47=0,0,'DELTA WOOD'!AF$47)</f>
        <v>0</v>
      </c>
      <c r="H25" s="602">
        <f>IF('DELTA WOOD'!AG35=0,0,'DELTA WOOD'!AG35)+IF('DELTA WOOD'!AG$47=0,0,'DELTA WOOD'!AG$47)</f>
        <v>0</v>
      </c>
      <c r="I25" s="602">
        <f>IF('DELTA WOOD'!AH35=0,0,'DELTA WOOD'!AH35)+IF('DELTA WOOD'!AH$47=0,0,'DELTA WOOD'!AH$47)</f>
        <v>0</v>
      </c>
      <c r="J25" s="602">
        <f>IF('DELTA WOOD'!AI35=0,0,'DELTA WOOD'!AI35)+IF('DELTA WOOD'!AI$47=0,0,'DELTA WOOD'!AI$47)</f>
        <v>0</v>
      </c>
      <c r="K25" s="602">
        <f>IF('DELTA WOOD'!AJ35=0,0,'DELTA WOOD'!AJ35)+IF('DELTA WOOD'!AJ$47=0,0,'DELTA WOOD'!AJ$47)</f>
        <v>0</v>
      </c>
      <c r="L25" s="602">
        <f>IF('DELTA WOOD'!AK35=0,0,'DELTA WOOD'!AK35)+IF('DELTA WOOD'!AK$47=0,0,'DELTA WOOD'!AK$47)</f>
        <v>0</v>
      </c>
      <c r="M25" s="602">
        <f>IF('DELTA WOOD'!AL35=0,0,'DELTA WOOD'!AL35)+IF('DELTA WOOD'!AL$47=0,0,'DELTA WOOD'!AL$47)</f>
        <v>0</v>
      </c>
      <c r="N25" s="602">
        <f>IF('DELTA WOOD'!AM35=0,0,'DELTA WOOD'!AM35)+IF('DELTA WOOD'!AM$47=0,0,'DELTA WOOD'!AM$47)</f>
        <v>0</v>
      </c>
      <c r="O25" s="602">
        <f>IF('DELTA WOOD'!AN35=0,0,'DELTA WOOD'!AN35)+IF('DELTA WOOD'!AN$47=0,0,'DELTA WOOD'!AN$47)</f>
        <v>0</v>
      </c>
      <c r="P25" s="602">
        <f>IF('DELTA WOOD'!AO35=0,0,'DELTA WOOD'!AO35)+IF('DELTA WOOD'!AO$47=0,0,'DELTA WOOD'!AO$47)</f>
        <v>0</v>
      </c>
      <c r="Q25" s="602">
        <f t="shared" si="1"/>
        <v>0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ht="22.5" customHeight="1">
      <c r="A26" s="604"/>
      <c r="B26" s="605"/>
      <c r="C26" s="601" t="str">
        <f>'DELTA WOOD'!D36</f>
        <v>D-MX4.2-W</v>
      </c>
      <c r="D26" s="602">
        <f>IF('DELTA WOOD'!AC36=0,0,'DELTA WOOD'!AC36)+IF('DELTA WOOD'!AC$47=0,0,'DELTA WOOD'!AC$47)</f>
        <v>0</v>
      </c>
      <c r="E26" s="602">
        <f>IF('DELTA WOOD'!AD36=0,0,'DELTA WOOD'!AD36)+IF('DELTA WOOD'!AD$47=0,0,'DELTA WOOD'!AD$47)</f>
        <v>0</v>
      </c>
      <c r="F26" s="602">
        <f>IF('DELTA WOOD'!AE36=0,0,'DELTA WOOD'!AE36)+IF('DELTA WOOD'!AE$47=0,0,'DELTA WOOD'!AE$47)</f>
        <v>0</v>
      </c>
      <c r="G26" s="602">
        <f>IF('DELTA WOOD'!AF36=0,0,'DELTA WOOD'!AF36)+IF('DELTA WOOD'!AF$47=0,0,'DELTA WOOD'!AF$47)</f>
        <v>0</v>
      </c>
      <c r="H26" s="602">
        <f>IF('DELTA WOOD'!AG36=0,0,'DELTA WOOD'!AG36)+IF('DELTA WOOD'!AG$47=0,0,'DELTA WOOD'!AG$47)</f>
        <v>0</v>
      </c>
      <c r="I26" s="602">
        <f>IF('DELTA WOOD'!AH36=0,0,'DELTA WOOD'!AH36)+IF('DELTA WOOD'!AH$47=0,0,'DELTA WOOD'!AH$47)</f>
        <v>0</v>
      </c>
      <c r="J26" s="602">
        <f>IF('DELTA WOOD'!AI36=0,0,'DELTA WOOD'!AI36)+IF('DELTA WOOD'!AI$47=0,0,'DELTA WOOD'!AI$47)</f>
        <v>0</v>
      </c>
      <c r="K26" s="602">
        <f>IF('DELTA WOOD'!AJ36=0,0,'DELTA WOOD'!AJ36)+IF('DELTA WOOD'!AJ$47=0,0,'DELTA WOOD'!AJ$47)</f>
        <v>0</v>
      </c>
      <c r="L26" s="602">
        <f>IF('DELTA WOOD'!AK36=0,0,'DELTA WOOD'!AK36)+IF('DELTA WOOD'!AK$47=0,0,'DELTA WOOD'!AK$47)</f>
        <v>0</v>
      </c>
      <c r="M26" s="602">
        <f>IF('DELTA WOOD'!AL36=0,0,'DELTA WOOD'!AL36)+IF('DELTA WOOD'!AL$47=0,0,'DELTA WOOD'!AL$47)</f>
        <v>0</v>
      </c>
      <c r="N26" s="602">
        <f>IF('DELTA WOOD'!AM36=0,0,'DELTA WOOD'!AM36)+IF('DELTA WOOD'!AM$47=0,0,'DELTA WOOD'!AM$47)</f>
        <v>0</v>
      </c>
      <c r="O26" s="602">
        <f>IF('DELTA WOOD'!AN36=0,0,'DELTA WOOD'!AN36)+IF('DELTA WOOD'!AN$47=0,0,'DELTA WOOD'!AN$47)</f>
        <v>0</v>
      </c>
      <c r="P26" s="602">
        <f>IF('DELTA WOOD'!AO36=0,0,'DELTA WOOD'!AO36)+IF('DELTA WOOD'!AO$47=0,0,'DELTA WOOD'!AO$47)</f>
        <v>0</v>
      </c>
      <c r="Q26" s="602">
        <f t="shared" si="1"/>
        <v>0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ht="22.5" customHeight="1">
      <c r="A27" s="604"/>
      <c r="B27" s="605"/>
      <c r="C27" s="601" t="str">
        <f>'DELTA WOOD'!D37</f>
        <v>D-MX4.3-W</v>
      </c>
      <c r="D27" s="602">
        <f>IF('DELTA WOOD'!AC37=0,0,'DELTA WOOD'!AC37)+IF('DELTA WOOD'!AC$47=0,0,'DELTA WOOD'!AC$47)</f>
        <v>0</v>
      </c>
      <c r="E27" s="602">
        <f>IF('DELTA WOOD'!AD37=0,0,'DELTA WOOD'!AD37)+IF('DELTA WOOD'!AD$47=0,0,'DELTA WOOD'!AD$47)</f>
        <v>0</v>
      </c>
      <c r="F27" s="602">
        <f>IF('DELTA WOOD'!AE37=0,0,'DELTA WOOD'!AE37)+IF('DELTA WOOD'!AE$47=0,0,'DELTA WOOD'!AE$47)</f>
        <v>0</v>
      </c>
      <c r="G27" s="602">
        <f>IF('DELTA WOOD'!AF37=0,0,'DELTA WOOD'!AF37)+IF('DELTA WOOD'!AF$47=0,0,'DELTA WOOD'!AF$47)</f>
        <v>0</v>
      </c>
      <c r="H27" s="602">
        <f>IF('DELTA WOOD'!AG37=0,0,'DELTA WOOD'!AG37)+IF('DELTA WOOD'!AG$47=0,0,'DELTA WOOD'!AG$47)</f>
        <v>0</v>
      </c>
      <c r="I27" s="602">
        <f>IF('DELTA WOOD'!AH37=0,0,'DELTA WOOD'!AH37)+IF('DELTA WOOD'!AH$47=0,0,'DELTA WOOD'!AH$47)</f>
        <v>0</v>
      </c>
      <c r="J27" s="602">
        <f>IF('DELTA WOOD'!AI37=0,0,'DELTA WOOD'!AI37)+IF('DELTA WOOD'!AI$47=0,0,'DELTA WOOD'!AI$47)</f>
        <v>0</v>
      </c>
      <c r="K27" s="602">
        <f>IF('DELTA WOOD'!AJ37=0,0,'DELTA WOOD'!AJ37)+IF('DELTA WOOD'!AJ$47=0,0,'DELTA WOOD'!AJ$47)</f>
        <v>0</v>
      </c>
      <c r="L27" s="602">
        <f>IF('DELTA WOOD'!AK37=0,0,'DELTA WOOD'!AK37)+IF('DELTA WOOD'!AK$47=0,0,'DELTA WOOD'!AK$47)</f>
        <v>0</v>
      </c>
      <c r="M27" s="602">
        <f>IF('DELTA WOOD'!AL37=0,0,'DELTA WOOD'!AL37)+IF('DELTA WOOD'!AL$47=0,0,'DELTA WOOD'!AL$47)</f>
        <v>0</v>
      </c>
      <c r="N27" s="602">
        <f>IF('DELTA WOOD'!AM37=0,0,'DELTA WOOD'!AM37)+IF('DELTA WOOD'!AM$47=0,0,'DELTA WOOD'!AM$47)</f>
        <v>0</v>
      </c>
      <c r="O27" s="602">
        <f>IF('DELTA WOOD'!AN37=0,0,'DELTA WOOD'!AN37)+IF('DELTA WOOD'!AN$47=0,0,'DELTA WOOD'!AN$47)</f>
        <v>0</v>
      </c>
      <c r="P27" s="602">
        <f>IF('DELTA WOOD'!AO37=0,0,'DELTA WOOD'!AO37)+IF('DELTA WOOD'!AO$47=0,0,'DELTA WOOD'!AO$47)</f>
        <v>0</v>
      </c>
      <c r="Q27" s="602">
        <f t="shared" si="1"/>
        <v>0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ht="22.5" customHeight="1">
      <c r="A28" s="604"/>
      <c r="B28" s="605"/>
      <c r="C28" s="601" t="str">
        <f>'DELTA WOOD'!D38</f>
        <v>D-MX4.4-W</v>
      </c>
      <c r="D28" s="602">
        <f>IF('DELTA WOOD'!AC38=0,0,'DELTA WOOD'!AC38)+IF('DELTA WOOD'!AC$47=0,0,'DELTA WOOD'!AC$47)</f>
        <v>0</v>
      </c>
      <c r="E28" s="602">
        <f>IF('DELTA WOOD'!AD38=0,0,'DELTA WOOD'!AD38)+IF('DELTA WOOD'!AD$47=0,0,'DELTA WOOD'!AD$47)</f>
        <v>0</v>
      </c>
      <c r="F28" s="602">
        <f>IF('DELTA WOOD'!AE38=0,0,'DELTA WOOD'!AE38)+IF('DELTA WOOD'!AE$47=0,0,'DELTA WOOD'!AE$47)</f>
        <v>0</v>
      </c>
      <c r="G28" s="602">
        <f>IF('DELTA WOOD'!AF38=0,0,'DELTA WOOD'!AF38)+IF('DELTA WOOD'!AF$47=0,0,'DELTA WOOD'!AF$47)</f>
        <v>0</v>
      </c>
      <c r="H28" s="602">
        <f>IF('DELTA WOOD'!AG38=0,0,'DELTA WOOD'!AG38)+IF('DELTA WOOD'!AG$47=0,0,'DELTA WOOD'!AG$47)</f>
        <v>0</v>
      </c>
      <c r="I28" s="602">
        <f>IF('DELTA WOOD'!AH38=0,0,'DELTA WOOD'!AH38)+IF('DELTA WOOD'!AH$47=0,0,'DELTA WOOD'!AH$47)</f>
        <v>0</v>
      </c>
      <c r="J28" s="602">
        <f>IF('DELTA WOOD'!AI38=0,0,'DELTA WOOD'!AI38)+IF('DELTA WOOD'!AI$47=0,0,'DELTA WOOD'!AI$47)</f>
        <v>0</v>
      </c>
      <c r="K28" s="602">
        <f>IF('DELTA WOOD'!AJ38=0,0,'DELTA WOOD'!AJ38)+IF('DELTA WOOD'!AJ$47=0,0,'DELTA WOOD'!AJ$47)</f>
        <v>0</v>
      </c>
      <c r="L28" s="602">
        <f>IF('DELTA WOOD'!AK38=0,0,'DELTA WOOD'!AK38)+IF('DELTA WOOD'!AK$47=0,0,'DELTA WOOD'!AK$47)</f>
        <v>0</v>
      </c>
      <c r="M28" s="602">
        <f>IF('DELTA WOOD'!AL38=0,0,'DELTA WOOD'!AL38)+IF('DELTA WOOD'!AL$47=0,0,'DELTA WOOD'!AL$47)</f>
        <v>0</v>
      </c>
      <c r="N28" s="602">
        <f>IF('DELTA WOOD'!AM38=0,0,'DELTA WOOD'!AM38)+IF('DELTA WOOD'!AM$47=0,0,'DELTA WOOD'!AM$47)</f>
        <v>0</v>
      </c>
      <c r="O28" s="602">
        <f>IF('DELTA WOOD'!AN38=0,0,'DELTA WOOD'!AN38)+IF('DELTA WOOD'!AN$47=0,0,'DELTA WOOD'!AN$47)</f>
        <v>0</v>
      </c>
      <c r="P28" s="602">
        <f>IF('DELTA WOOD'!AO38=0,0,'DELTA WOOD'!AO38)+IF('DELTA WOOD'!AO$47=0,0,'DELTA WOOD'!AO$47)</f>
        <v>0</v>
      </c>
      <c r="Q28" s="602">
        <f t="shared" si="1"/>
        <v>0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ht="22.5" customHeight="1">
      <c r="A29" s="604"/>
      <c r="B29" s="605"/>
      <c r="C29" s="601" t="str">
        <f>'DELTA WOOD'!D39</f>
        <v>D-MX5.1-W</v>
      </c>
      <c r="D29" s="602">
        <f>IF('DELTA WOOD'!AC39=0,0,'DELTA WOOD'!AC39)+IF('DELTA WOOD'!AC$47=0,0,'DELTA WOOD'!AC$47)</f>
        <v>0</v>
      </c>
      <c r="E29" s="602">
        <f>IF('DELTA WOOD'!AD39=0,0,'DELTA WOOD'!AD39)+IF('DELTA WOOD'!AD$47=0,0,'DELTA WOOD'!AD$47)</f>
        <v>0</v>
      </c>
      <c r="F29" s="602">
        <f>IF('DELTA WOOD'!AE39=0,0,'DELTA WOOD'!AE39)+IF('DELTA WOOD'!AE$47=0,0,'DELTA WOOD'!AE$47)</f>
        <v>0</v>
      </c>
      <c r="G29" s="602">
        <f>IF('DELTA WOOD'!AF39=0,0,'DELTA WOOD'!AF39)+IF('DELTA WOOD'!AF$47=0,0,'DELTA WOOD'!AF$47)</f>
        <v>0</v>
      </c>
      <c r="H29" s="602">
        <f>IF('DELTA WOOD'!AG39=0,0,'DELTA WOOD'!AG39)+IF('DELTA WOOD'!AG$47=0,0,'DELTA WOOD'!AG$47)</f>
        <v>0</v>
      </c>
      <c r="I29" s="602">
        <f>IF('DELTA WOOD'!AH39=0,0,'DELTA WOOD'!AH39)+IF('DELTA WOOD'!AH$47=0,0,'DELTA WOOD'!AH$47)</f>
        <v>0</v>
      </c>
      <c r="J29" s="602">
        <f>IF('DELTA WOOD'!AI39=0,0,'DELTA WOOD'!AI39)+IF('DELTA WOOD'!AI$47=0,0,'DELTA WOOD'!AI$47)</f>
        <v>0</v>
      </c>
      <c r="K29" s="602">
        <f>IF('DELTA WOOD'!AJ39=0,0,'DELTA WOOD'!AJ39)+IF('DELTA WOOD'!AJ$47=0,0,'DELTA WOOD'!AJ$47)</f>
        <v>0</v>
      </c>
      <c r="L29" s="602">
        <f>IF('DELTA WOOD'!AK39=0,0,'DELTA WOOD'!AK39)+IF('DELTA WOOD'!AK$47=0,0,'DELTA WOOD'!AK$47)</f>
        <v>0</v>
      </c>
      <c r="M29" s="602">
        <f>IF('DELTA WOOD'!AL39=0,0,'DELTA WOOD'!AL39)+IF('DELTA WOOD'!AL$47=0,0,'DELTA WOOD'!AL$47)</f>
        <v>0</v>
      </c>
      <c r="N29" s="602">
        <f>IF('DELTA WOOD'!AM39=0,0,'DELTA WOOD'!AM39)+IF('DELTA WOOD'!AM$47=0,0,'DELTA WOOD'!AM$47)</f>
        <v>0</v>
      </c>
      <c r="O29" s="602">
        <f>IF('DELTA WOOD'!AN39=0,0,'DELTA WOOD'!AN39)+IF('DELTA WOOD'!AN$47=0,0,'DELTA WOOD'!AN$47)</f>
        <v>0</v>
      </c>
      <c r="P29" s="602">
        <f>IF('DELTA WOOD'!AO39=0,0,'DELTA WOOD'!AO39)+IF('DELTA WOOD'!AO$47=0,0,'DELTA WOOD'!AO$47)</f>
        <v>0</v>
      </c>
      <c r="Q29" s="602">
        <f t="shared" si="1"/>
        <v>0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ht="22.5" customHeight="1">
      <c r="A30" s="604"/>
      <c r="B30" s="605"/>
      <c r="C30" s="601" t="str">
        <f>'DELTA WOOD'!D40</f>
        <v>D-MX5.2-W</v>
      </c>
      <c r="D30" s="602">
        <f>IF('DELTA WOOD'!AC40=0,0,'DELTA WOOD'!AC40)+IF('DELTA WOOD'!AC$47=0,0,'DELTA WOOD'!AC$47)</f>
        <v>0</v>
      </c>
      <c r="E30" s="602">
        <f>IF('DELTA WOOD'!AD40=0,0,'DELTA WOOD'!AD40)+IF('DELTA WOOD'!AD$47=0,0,'DELTA WOOD'!AD$47)</f>
        <v>0</v>
      </c>
      <c r="F30" s="602">
        <f>IF('DELTA WOOD'!AE40=0,0,'DELTA WOOD'!AE40)+IF('DELTA WOOD'!AE$47=0,0,'DELTA WOOD'!AE$47)</f>
        <v>0</v>
      </c>
      <c r="G30" s="602">
        <f>IF('DELTA WOOD'!AF40=0,0,'DELTA WOOD'!AF40)+IF('DELTA WOOD'!AF$47=0,0,'DELTA WOOD'!AF$47)</f>
        <v>0</v>
      </c>
      <c r="H30" s="602">
        <f>IF('DELTA WOOD'!AG40=0,0,'DELTA WOOD'!AG40)+IF('DELTA WOOD'!AG$47=0,0,'DELTA WOOD'!AG$47)</f>
        <v>0</v>
      </c>
      <c r="I30" s="602">
        <f>IF('DELTA WOOD'!AH40=0,0,'DELTA WOOD'!AH40)+IF('DELTA WOOD'!AH$47=0,0,'DELTA WOOD'!AH$47)</f>
        <v>0</v>
      </c>
      <c r="J30" s="602">
        <f>IF('DELTA WOOD'!AI40=0,0,'DELTA WOOD'!AI40)+IF('DELTA WOOD'!AI$47=0,0,'DELTA WOOD'!AI$47)</f>
        <v>0</v>
      </c>
      <c r="K30" s="602">
        <f>IF('DELTA WOOD'!AJ40=0,0,'DELTA WOOD'!AJ40)+IF('DELTA WOOD'!AJ$47=0,0,'DELTA WOOD'!AJ$47)</f>
        <v>0</v>
      </c>
      <c r="L30" s="602">
        <f>IF('DELTA WOOD'!AK40=0,0,'DELTA WOOD'!AK40)+IF('DELTA WOOD'!AK$47=0,0,'DELTA WOOD'!AK$47)</f>
        <v>0</v>
      </c>
      <c r="M30" s="602">
        <f>IF('DELTA WOOD'!AL40=0,0,'DELTA WOOD'!AL40)+IF('DELTA WOOD'!AL$47=0,0,'DELTA WOOD'!AL$47)</f>
        <v>0</v>
      </c>
      <c r="N30" s="602">
        <f>IF('DELTA WOOD'!AM40=0,0,'DELTA WOOD'!AM40)+IF('DELTA WOOD'!AM$47=0,0,'DELTA WOOD'!AM$47)</f>
        <v>0</v>
      </c>
      <c r="O30" s="602">
        <f>IF('DELTA WOOD'!AN40=0,0,'DELTA WOOD'!AN40)+IF('DELTA WOOD'!AN$47=0,0,'DELTA WOOD'!AN$47)</f>
        <v>0</v>
      </c>
      <c r="P30" s="602">
        <f>IF('DELTA WOOD'!AO40=0,0,'DELTA WOOD'!AO40)+IF('DELTA WOOD'!AO$47=0,0,'DELTA WOOD'!AO$47)</f>
        <v>0</v>
      </c>
      <c r="Q30" s="602">
        <f t="shared" si="1"/>
        <v>0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ht="22.5" customHeight="1">
      <c r="A31" s="604"/>
      <c r="B31" s="605"/>
      <c r="C31" s="601" t="str">
        <f>'DELTA WOOD'!D41</f>
        <v>D-MX5.3-W</v>
      </c>
      <c r="D31" s="602">
        <f>IF('DELTA WOOD'!AC41=0,0,'DELTA WOOD'!AC41)+IF('DELTA WOOD'!AC$47=0,0,'DELTA WOOD'!AC$47)</f>
        <v>0</v>
      </c>
      <c r="E31" s="602">
        <f>IF('DELTA WOOD'!AD41=0,0,'DELTA WOOD'!AD41)+IF('DELTA WOOD'!AD$47=0,0,'DELTA WOOD'!AD$47)</f>
        <v>0</v>
      </c>
      <c r="F31" s="602">
        <f>IF('DELTA WOOD'!AE41=0,0,'DELTA WOOD'!AE41)+IF('DELTA WOOD'!AE$47=0,0,'DELTA WOOD'!AE$47)</f>
        <v>0</v>
      </c>
      <c r="G31" s="602">
        <f>IF('DELTA WOOD'!AF41=0,0,'DELTA WOOD'!AF41)+IF('DELTA WOOD'!AF$47=0,0,'DELTA WOOD'!AF$47)</f>
        <v>0</v>
      </c>
      <c r="H31" s="602">
        <f>IF('DELTA WOOD'!AG41=0,0,'DELTA WOOD'!AG41)+IF('DELTA WOOD'!AG$47=0,0,'DELTA WOOD'!AG$47)</f>
        <v>0</v>
      </c>
      <c r="I31" s="602">
        <f>IF('DELTA WOOD'!AH41=0,0,'DELTA WOOD'!AH41)+IF('DELTA WOOD'!AH$47=0,0,'DELTA WOOD'!AH$47)</f>
        <v>0</v>
      </c>
      <c r="J31" s="602">
        <f>IF('DELTA WOOD'!AI41=0,0,'DELTA WOOD'!AI41)+IF('DELTA WOOD'!AI$47=0,0,'DELTA WOOD'!AI$47)</f>
        <v>0</v>
      </c>
      <c r="K31" s="602">
        <f>IF('DELTA WOOD'!AJ41=0,0,'DELTA WOOD'!AJ41)+IF('DELTA WOOD'!AJ$47=0,0,'DELTA WOOD'!AJ$47)</f>
        <v>0</v>
      </c>
      <c r="L31" s="602">
        <f>IF('DELTA WOOD'!AK41=0,0,'DELTA WOOD'!AK41)+IF('DELTA WOOD'!AK$47=0,0,'DELTA WOOD'!AK$47)</f>
        <v>0</v>
      </c>
      <c r="M31" s="602">
        <f>IF('DELTA WOOD'!AL41=0,0,'DELTA WOOD'!AL41)+IF('DELTA WOOD'!AL$47=0,0,'DELTA WOOD'!AL$47)</f>
        <v>0</v>
      </c>
      <c r="N31" s="602">
        <f>IF('DELTA WOOD'!AM41=0,0,'DELTA WOOD'!AM41)+IF('DELTA WOOD'!AM$47=0,0,'DELTA WOOD'!AM$47)</f>
        <v>0</v>
      </c>
      <c r="O31" s="602">
        <f>IF('DELTA WOOD'!AN41=0,0,'DELTA WOOD'!AN41)+IF('DELTA WOOD'!AN$47=0,0,'DELTA WOOD'!AN$47)</f>
        <v>0</v>
      </c>
      <c r="P31" s="602">
        <f>IF('DELTA WOOD'!AO41=0,0,'DELTA WOOD'!AO41)+IF('DELTA WOOD'!AO$47=0,0,'DELTA WOOD'!AO$47)</f>
        <v>0</v>
      </c>
      <c r="Q31" s="602">
        <f t="shared" si="1"/>
        <v>0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ht="22.5" customHeight="1">
      <c r="A32" s="604"/>
      <c r="B32" s="605"/>
      <c r="C32" s="601" t="str">
        <f>'DELTA WOOD'!D42</f>
        <v>D-MX5.4-W</v>
      </c>
      <c r="D32" s="602">
        <f>IF('DELTA WOOD'!AC42=0,0,'DELTA WOOD'!AC42)+IF('DELTA WOOD'!AC$47=0,0,'DELTA WOOD'!AC$47)</f>
        <v>0</v>
      </c>
      <c r="E32" s="602">
        <f>IF('DELTA WOOD'!AD42=0,0,'DELTA WOOD'!AD42)+IF('DELTA WOOD'!AD$47=0,0,'DELTA WOOD'!AD$47)</f>
        <v>0</v>
      </c>
      <c r="F32" s="602">
        <f>IF('DELTA WOOD'!AE42=0,0,'DELTA WOOD'!AE42)+IF('DELTA WOOD'!AE$47=0,0,'DELTA WOOD'!AE$47)</f>
        <v>0</v>
      </c>
      <c r="G32" s="602">
        <f>IF('DELTA WOOD'!AF42=0,0,'DELTA WOOD'!AF42)+IF('DELTA WOOD'!AF$47=0,0,'DELTA WOOD'!AF$47)</f>
        <v>0</v>
      </c>
      <c r="H32" s="602">
        <f>IF('DELTA WOOD'!AG42=0,0,'DELTA WOOD'!AG42)+IF('DELTA WOOD'!AG$47=0,0,'DELTA WOOD'!AG$47)</f>
        <v>0</v>
      </c>
      <c r="I32" s="602">
        <f>IF('DELTA WOOD'!AH42=0,0,'DELTA WOOD'!AH42)+IF('DELTA WOOD'!AH$47=0,0,'DELTA WOOD'!AH$47)</f>
        <v>0</v>
      </c>
      <c r="J32" s="602">
        <f>IF('DELTA WOOD'!AI42=0,0,'DELTA WOOD'!AI42)+IF('DELTA WOOD'!AI$47=0,0,'DELTA WOOD'!AI$47)</f>
        <v>0</v>
      </c>
      <c r="K32" s="602">
        <f>IF('DELTA WOOD'!AJ42=0,0,'DELTA WOOD'!AJ42)+IF('DELTA WOOD'!AJ$47=0,0,'DELTA WOOD'!AJ$47)</f>
        <v>0</v>
      </c>
      <c r="L32" s="602">
        <f>IF('DELTA WOOD'!AK42=0,0,'DELTA WOOD'!AK42)+IF('DELTA WOOD'!AK$47=0,0,'DELTA WOOD'!AK$47)</f>
        <v>0</v>
      </c>
      <c r="M32" s="602">
        <f>IF('DELTA WOOD'!AL42=0,0,'DELTA WOOD'!AL42)+IF('DELTA WOOD'!AL$47=0,0,'DELTA WOOD'!AL$47)</f>
        <v>0</v>
      </c>
      <c r="N32" s="602">
        <f>IF('DELTA WOOD'!AM42=0,0,'DELTA WOOD'!AM42)+IF('DELTA WOOD'!AM$47=0,0,'DELTA WOOD'!AM$47)</f>
        <v>0</v>
      </c>
      <c r="O32" s="602">
        <f>IF('DELTA WOOD'!AN42=0,0,'DELTA WOOD'!AN42)+IF('DELTA WOOD'!AN$47=0,0,'DELTA WOOD'!AN$47)</f>
        <v>0</v>
      </c>
      <c r="P32" s="602">
        <f>IF('DELTA WOOD'!AO42=0,0,'DELTA WOOD'!AO42)+IF('DELTA WOOD'!AO$47=0,0,'DELTA WOOD'!AO$47)</f>
        <v>0</v>
      </c>
      <c r="Q32" s="602">
        <f t="shared" si="1"/>
        <v>0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ht="22.5" customHeight="1">
      <c r="A33" s="604"/>
      <c r="B33" s="605"/>
      <c r="C33" s="601" t="str">
        <f>'DELTA WOOD'!D43</f>
        <v>D-MX6.1-W</v>
      </c>
      <c r="D33" s="602">
        <f>IF('DELTA WOOD'!AC43=0,0,'DELTA WOOD'!AC43)+IF('DELTA WOOD'!AC$47=0,0,'DELTA WOOD'!AC$47)</f>
        <v>0</v>
      </c>
      <c r="E33" s="602">
        <f>IF('DELTA WOOD'!AD43=0,0,'DELTA WOOD'!AD43)+IF('DELTA WOOD'!AD$47=0,0,'DELTA WOOD'!AD$47)</f>
        <v>0</v>
      </c>
      <c r="F33" s="602">
        <f>IF('DELTA WOOD'!AE43=0,0,'DELTA WOOD'!AE43)+IF('DELTA WOOD'!AE$47=0,0,'DELTA WOOD'!AE$47)</f>
        <v>0</v>
      </c>
      <c r="G33" s="602">
        <f>IF('DELTA WOOD'!AF43=0,0,'DELTA WOOD'!AF43)+IF('DELTA WOOD'!AF$47=0,0,'DELTA WOOD'!AF$47)</f>
        <v>0</v>
      </c>
      <c r="H33" s="602">
        <f>IF('DELTA WOOD'!AG43=0,0,'DELTA WOOD'!AG43)+IF('DELTA WOOD'!AG$47=0,0,'DELTA WOOD'!AG$47)</f>
        <v>0</v>
      </c>
      <c r="I33" s="602">
        <f>IF('DELTA WOOD'!AH43=0,0,'DELTA WOOD'!AH43)+IF('DELTA WOOD'!AH$47=0,0,'DELTA WOOD'!AH$47)</f>
        <v>0</v>
      </c>
      <c r="J33" s="602">
        <f>IF('DELTA WOOD'!AI43=0,0,'DELTA WOOD'!AI43)+IF('DELTA WOOD'!AI$47=0,0,'DELTA WOOD'!AI$47)</f>
        <v>0</v>
      </c>
      <c r="K33" s="602">
        <f>IF('DELTA WOOD'!AJ43=0,0,'DELTA WOOD'!AJ43)+IF('DELTA WOOD'!AJ$47=0,0,'DELTA WOOD'!AJ$47)</f>
        <v>0</v>
      </c>
      <c r="L33" s="602">
        <f>IF('DELTA WOOD'!AK43=0,0,'DELTA WOOD'!AK43)+IF('DELTA WOOD'!AK$47=0,0,'DELTA WOOD'!AK$47)</f>
        <v>0</v>
      </c>
      <c r="M33" s="602">
        <f>IF('DELTA WOOD'!AL43=0,0,'DELTA WOOD'!AL43)+IF('DELTA WOOD'!AL$47=0,0,'DELTA WOOD'!AL$47)</f>
        <v>0</v>
      </c>
      <c r="N33" s="602">
        <f>IF('DELTA WOOD'!AM43=0,0,'DELTA WOOD'!AM43)+IF('DELTA WOOD'!AM$47=0,0,'DELTA WOOD'!AM$47)</f>
        <v>0</v>
      </c>
      <c r="O33" s="602">
        <f>IF('DELTA WOOD'!AN43=0,0,'DELTA WOOD'!AN43)+IF('DELTA WOOD'!AN$47=0,0,'DELTA WOOD'!AN$47)</f>
        <v>0</v>
      </c>
      <c r="P33" s="602">
        <f>IF('DELTA WOOD'!AO43=0,0,'DELTA WOOD'!AO43)+IF('DELTA WOOD'!AO$47=0,0,'DELTA WOOD'!AO$47)</f>
        <v>0</v>
      </c>
      <c r="Q33" s="602">
        <f t="shared" si="1"/>
        <v>0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ht="22.5" customHeight="1">
      <c r="A34" s="604"/>
      <c r="B34" s="605"/>
      <c r="C34" s="601" t="str">
        <f>'DELTA WOOD'!D44</f>
        <v>D-MX6.2-W</v>
      </c>
      <c r="D34" s="602">
        <f>IF('DELTA WOOD'!AC44=0,0,'DELTA WOOD'!AC44)+IF('DELTA WOOD'!AC$47=0,0,'DELTA WOOD'!AC$47)</f>
        <v>0</v>
      </c>
      <c r="E34" s="602">
        <f>IF('DELTA WOOD'!AD44=0,0,'DELTA WOOD'!AD44)+IF('DELTA WOOD'!AD$47=0,0,'DELTA WOOD'!AD$47)</f>
        <v>0</v>
      </c>
      <c r="F34" s="602">
        <f>IF('DELTA WOOD'!AE44=0,0,'DELTA WOOD'!AE44)+IF('DELTA WOOD'!AE$47=0,0,'DELTA WOOD'!AE$47)</f>
        <v>0</v>
      </c>
      <c r="G34" s="602">
        <f>IF('DELTA WOOD'!AF44=0,0,'DELTA WOOD'!AF44)+IF('DELTA WOOD'!AF$47=0,0,'DELTA WOOD'!AF$47)</f>
        <v>0</v>
      </c>
      <c r="H34" s="602">
        <f>IF('DELTA WOOD'!AG44=0,0,'DELTA WOOD'!AG44)+IF('DELTA WOOD'!AG$47=0,0,'DELTA WOOD'!AG$47)</f>
        <v>0</v>
      </c>
      <c r="I34" s="602">
        <f>IF('DELTA WOOD'!AH44=0,0,'DELTA WOOD'!AH44)+IF('DELTA WOOD'!AH$47=0,0,'DELTA WOOD'!AH$47)</f>
        <v>0</v>
      </c>
      <c r="J34" s="602">
        <f>IF('DELTA WOOD'!AI44=0,0,'DELTA WOOD'!AI44)+IF('DELTA WOOD'!AI$47=0,0,'DELTA WOOD'!AI$47)</f>
        <v>0</v>
      </c>
      <c r="K34" s="602">
        <f>IF('DELTA WOOD'!AJ44=0,0,'DELTA WOOD'!AJ44)+IF('DELTA WOOD'!AJ$47=0,0,'DELTA WOOD'!AJ$47)</f>
        <v>0</v>
      </c>
      <c r="L34" s="602">
        <f>IF('DELTA WOOD'!AK44=0,0,'DELTA WOOD'!AK44)+IF('DELTA WOOD'!AK$47=0,0,'DELTA WOOD'!AK$47)</f>
        <v>0</v>
      </c>
      <c r="M34" s="602">
        <f>IF('DELTA WOOD'!AL44=0,0,'DELTA WOOD'!AL44)+IF('DELTA WOOD'!AL$47=0,0,'DELTA WOOD'!AL$47)</f>
        <v>0</v>
      </c>
      <c r="N34" s="602">
        <f>IF('DELTA WOOD'!AM44=0,0,'DELTA WOOD'!AM44)+IF('DELTA WOOD'!AM$47=0,0,'DELTA WOOD'!AM$47)</f>
        <v>0</v>
      </c>
      <c r="O34" s="602">
        <f>IF('DELTA WOOD'!AN44=0,0,'DELTA WOOD'!AN44)+IF('DELTA WOOD'!AN$47=0,0,'DELTA WOOD'!AN$47)</f>
        <v>0</v>
      </c>
      <c r="P34" s="602">
        <f>IF('DELTA WOOD'!AO44=0,0,'DELTA WOOD'!AO44)+IF('DELTA WOOD'!AO$47=0,0,'DELTA WOOD'!AO$47)</f>
        <v>0</v>
      </c>
      <c r="Q34" s="602">
        <f t="shared" si="1"/>
        <v>0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ht="22.5" customHeight="1">
      <c r="A35" s="604"/>
      <c r="B35" s="605"/>
      <c r="C35" s="601" t="str">
        <f>'DELTA WOOD'!D45</f>
        <v>D-MX6.3-W</v>
      </c>
      <c r="D35" s="602">
        <f>IF('DELTA WOOD'!AC45=0,0,'DELTA WOOD'!AC45)+IF('DELTA WOOD'!AC$47=0,0,'DELTA WOOD'!AC$47)</f>
        <v>0</v>
      </c>
      <c r="E35" s="602">
        <f>IF('DELTA WOOD'!AD45=0,0,'DELTA WOOD'!AD45)+IF('DELTA WOOD'!AD$47=0,0,'DELTA WOOD'!AD$47)</f>
        <v>0</v>
      </c>
      <c r="F35" s="602">
        <f>IF('DELTA WOOD'!AE45=0,0,'DELTA WOOD'!AE45)+IF('DELTA WOOD'!AE$47=0,0,'DELTA WOOD'!AE$47)</f>
        <v>0</v>
      </c>
      <c r="G35" s="602">
        <f>IF('DELTA WOOD'!AF45=0,0,'DELTA WOOD'!AF45)+IF('DELTA WOOD'!AF$47=0,0,'DELTA WOOD'!AF$47)</f>
        <v>0</v>
      </c>
      <c r="H35" s="602">
        <f>IF('DELTA WOOD'!AG45=0,0,'DELTA WOOD'!AG45)+IF('DELTA WOOD'!AG$47=0,0,'DELTA WOOD'!AG$47)</f>
        <v>0</v>
      </c>
      <c r="I35" s="602">
        <f>IF('DELTA WOOD'!AH45=0,0,'DELTA WOOD'!AH45)+IF('DELTA WOOD'!AH$47=0,0,'DELTA WOOD'!AH$47)</f>
        <v>0</v>
      </c>
      <c r="J35" s="602">
        <f>IF('DELTA WOOD'!AI45=0,0,'DELTA WOOD'!AI45)+IF('DELTA WOOD'!AI$47=0,0,'DELTA WOOD'!AI$47)</f>
        <v>0</v>
      </c>
      <c r="K35" s="602">
        <f>IF('DELTA WOOD'!AJ45=0,0,'DELTA WOOD'!AJ45)+IF('DELTA WOOD'!AJ$47=0,0,'DELTA WOOD'!AJ$47)</f>
        <v>0</v>
      </c>
      <c r="L35" s="602">
        <f>IF('DELTA WOOD'!AK45=0,0,'DELTA WOOD'!AK45)+IF('DELTA WOOD'!AK$47=0,0,'DELTA WOOD'!AK$47)</f>
        <v>0</v>
      </c>
      <c r="M35" s="602">
        <f>IF('DELTA WOOD'!AL45=0,0,'DELTA WOOD'!AL45)+IF('DELTA WOOD'!AL$47=0,0,'DELTA WOOD'!AL$47)</f>
        <v>0</v>
      </c>
      <c r="N35" s="602">
        <f>IF('DELTA WOOD'!AM45=0,0,'DELTA WOOD'!AM45)+IF('DELTA WOOD'!AM$47=0,0,'DELTA WOOD'!AM$47)</f>
        <v>0</v>
      </c>
      <c r="O35" s="602">
        <f>IF('DELTA WOOD'!AN45=0,0,'DELTA WOOD'!AN45)+IF('DELTA WOOD'!AN$47=0,0,'DELTA WOOD'!AN$47)</f>
        <v>0</v>
      </c>
      <c r="P35" s="602">
        <f>IF('DELTA WOOD'!AO45=0,0,'DELTA WOOD'!AO45)+IF('DELTA WOOD'!AO$47=0,0,'DELTA WOOD'!AO$47)</f>
        <v>0</v>
      </c>
      <c r="Q35" s="602">
        <f t="shared" si="1"/>
        <v>0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22.5" customHeight="1">
      <c r="A36" s="604"/>
      <c r="B36" s="605"/>
      <c r="C36" s="601" t="str">
        <f>'DELTA WOOD'!D46</f>
        <v>D-MX6.4-W</v>
      </c>
      <c r="D36" s="602">
        <f>IF('DELTA WOOD'!AC46=0,0,'DELTA WOOD'!AC46)+IF('DELTA WOOD'!AC$47=0,0,'DELTA WOOD'!AC$47)</f>
        <v>0</v>
      </c>
      <c r="E36" s="602">
        <f>IF('DELTA WOOD'!AD46=0,0,'DELTA WOOD'!AD46)+IF('DELTA WOOD'!AD$47=0,0,'DELTA WOOD'!AD$47)</f>
        <v>0</v>
      </c>
      <c r="F36" s="602">
        <f>IF('DELTA WOOD'!AE46=0,0,'DELTA WOOD'!AE46)+IF('DELTA WOOD'!AE$47=0,0,'DELTA WOOD'!AE$47)</f>
        <v>0</v>
      </c>
      <c r="G36" s="602">
        <f>IF('DELTA WOOD'!AF46=0,0,'DELTA WOOD'!AF46)+IF('DELTA WOOD'!AF$47=0,0,'DELTA WOOD'!AF$47)</f>
        <v>0</v>
      </c>
      <c r="H36" s="602">
        <f>IF('DELTA WOOD'!AG46=0,0,'DELTA WOOD'!AG46)+IF('DELTA WOOD'!AG$47=0,0,'DELTA WOOD'!AG$47)</f>
        <v>0</v>
      </c>
      <c r="I36" s="602">
        <f>IF('DELTA WOOD'!AH46=0,0,'DELTA WOOD'!AH46)+IF('DELTA WOOD'!AH$47=0,0,'DELTA WOOD'!AH$47)</f>
        <v>0</v>
      </c>
      <c r="J36" s="602">
        <f>IF('DELTA WOOD'!AI46=0,0,'DELTA WOOD'!AI46)+IF('DELTA WOOD'!AI$47=0,0,'DELTA WOOD'!AI$47)</f>
        <v>0</v>
      </c>
      <c r="K36" s="602">
        <f>IF('DELTA WOOD'!AJ46=0,0,'DELTA WOOD'!AJ46)+IF('DELTA WOOD'!AJ$47=0,0,'DELTA WOOD'!AJ$47)</f>
        <v>0</v>
      </c>
      <c r="L36" s="602">
        <f>IF('DELTA WOOD'!AK46=0,0,'DELTA WOOD'!AK46)+IF('DELTA WOOD'!AK$47=0,0,'DELTA WOOD'!AK$47)</f>
        <v>0</v>
      </c>
      <c r="M36" s="602">
        <f>IF('DELTA WOOD'!AL46=0,0,'DELTA WOOD'!AL46)+IF('DELTA WOOD'!AL$47=0,0,'DELTA WOOD'!AL$47)</f>
        <v>0</v>
      </c>
      <c r="N36" s="602">
        <f>IF('DELTA WOOD'!AM46=0,0,'DELTA WOOD'!AM46)+IF('DELTA WOOD'!AM$47=0,0,'DELTA WOOD'!AM$47)</f>
        <v>0</v>
      </c>
      <c r="O36" s="602">
        <f>IF('DELTA WOOD'!AN46=0,0,'DELTA WOOD'!AN46)+IF('DELTA WOOD'!AN$47=0,0,'DELTA WOOD'!AN$47)</f>
        <v>0</v>
      </c>
      <c r="P36" s="602">
        <f>IF('DELTA WOOD'!AO46=0,0,'DELTA WOOD'!AO46)+IF('DELTA WOOD'!AO$47=0,0,'DELTA WOOD'!AO$47)</f>
        <v>0</v>
      </c>
      <c r="Q36" s="602">
        <f t="shared" si="1"/>
        <v>0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22.5" customHeight="1">
      <c r="A37" s="604"/>
      <c r="B37" s="605"/>
      <c r="C37" s="601" t="str">
        <f>'DELTA WOOD'!D48</f>
        <v/>
      </c>
      <c r="D37" s="602"/>
      <c r="E37" s="602"/>
      <c r="F37" s="602"/>
      <c r="G37" s="602"/>
      <c r="H37" s="602"/>
      <c r="I37" s="602"/>
      <c r="J37" s="602"/>
      <c r="K37" s="602"/>
      <c r="L37" s="602"/>
      <c r="M37" s="602"/>
      <c r="N37" s="602"/>
      <c r="O37" s="602"/>
      <c r="P37" s="602"/>
      <c r="Q37" s="602">
        <f t="shared" si="1"/>
        <v>0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22.5" customHeight="1">
      <c r="A38" s="604"/>
      <c r="B38" s="605"/>
      <c r="C38" s="601" t="str">
        <f>'DELTA WOOD'!D49</f>
        <v>D-BO1-W</v>
      </c>
      <c r="D38" s="602">
        <f>IF('DELTA WOOD'!AC49=0,0,'DELTA WOOD'!AC49)+IF('DELTA WOOD'!AC$54=0,0,'DELTA WOOD'!AC$54)</f>
        <v>0</v>
      </c>
      <c r="E38" s="602">
        <f>IF('DELTA WOOD'!AD49=0,0,'DELTA WOOD'!AD49)+IF('DELTA WOOD'!AD$54=0,0,'DELTA WOOD'!AD$54)</f>
        <v>0</v>
      </c>
      <c r="F38" s="602">
        <f>IF('DELTA WOOD'!AE49=0,0,'DELTA WOOD'!AE49)+IF('DELTA WOOD'!AE$54=0,0,'DELTA WOOD'!AE$54)</f>
        <v>0</v>
      </c>
      <c r="G38" s="602">
        <f>IF('DELTA WOOD'!AF49=0,0,'DELTA WOOD'!AF49)+IF('DELTA WOOD'!AF$54=0,0,'DELTA WOOD'!AF$54)</f>
        <v>0</v>
      </c>
      <c r="H38" s="602">
        <f>IF('DELTA WOOD'!AG49=0,0,'DELTA WOOD'!AG49)+IF('DELTA WOOD'!AG$54=0,0,'DELTA WOOD'!AG$54)</f>
        <v>0</v>
      </c>
      <c r="I38" s="602">
        <f>IF('DELTA WOOD'!AH49=0,0,'DELTA WOOD'!AH49)+IF('DELTA WOOD'!AH$54=0,0,'DELTA WOOD'!AH$54)</f>
        <v>0</v>
      </c>
      <c r="J38" s="602">
        <f>IF('DELTA WOOD'!AI49=0,0,'DELTA WOOD'!AI49)+IF('DELTA WOOD'!AI$54=0,0,'DELTA WOOD'!AI$54)</f>
        <v>0</v>
      </c>
      <c r="K38" s="602">
        <f>IF('DELTA WOOD'!AJ49=0,0,'DELTA WOOD'!AJ49)+IF('DELTA WOOD'!AJ$54=0,0,'DELTA WOOD'!AJ$54)</f>
        <v>0</v>
      </c>
      <c r="L38" s="602">
        <f>IF('DELTA WOOD'!AK49=0,0,'DELTA WOOD'!AK49)+IF('DELTA WOOD'!AK$54=0,0,'DELTA WOOD'!AK$54)</f>
        <v>0</v>
      </c>
      <c r="M38" s="602">
        <f>IF('DELTA WOOD'!AL49=0,0,'DELTA WOOD'!AL49)+IF('DELTA WOOD'!AL$54=0,0,'DELTA WOOD'!AL$54)</f>
        <v>0</v>
      </c>
      <c r="N38" s="602">
        <f>IF('DELTA WOOD'!AM49=0,0,'DELTA WOOD'!AM49)+IF('DELTA WOOD'!AM$54=0,0,'DELTA WOOD'!AM$54)</f>
        <v>0</v>
      </c>
      <c r="O38" s="602">
        <f>IF('DELTA WOOD'!AN49=0,0,'DELTA WOOD'!AN49)+IF('DELTA WOOD'!AN$54=0,0,'DELTA WOOD'!AN$54)</f>
        <v>0</v>
      </c>
      <c r="P38" s="602">
        <f>IF('DELTA WOOD'!AO49=0,0,'DELTA WOOD'!AO49)+IF('DELTA WOOD'!AO$54=0,0,'DELTA WOOD'!AO$54)</f>
        <v>0</v>
      </c>
      <c r="Q38" s="602">
        <f t="shared" si="1"/>
        <v>0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22.5" customHeight="1">
      <c r="A39" s="604"/>
      <c r="B39" s="605"/>
      <c r="C39" s="601" t="str">
        <f>'DELTA WOOD'!D50</f>
        <v>D-BO2-W</v>
      </c>
      <c r="D39" s="602">
        <f>IF('DELTA WOOD'!AC50=0,0,'DELTA WOOD'!AC50)+IF('DELTA WOOD'!AC$54=0,0,'DELTA WOOD'!AC$54)</f>
        <v>0</v>
      </c>
      <c r="E39" s="602">
        <f>IF('DELTA WOOD'!AD50=0,0,'DELTA WOOD'!AD50)+IF('DELTA WOOD'!AD$54=0,0,'DELTA WOOD'!AD$54)</f>
        <v>0</v>
      </c>
      <c r="F39" s="602">
        <f>IF('DELTA WOOD'!AE50=0,0,'DELTA WOOD'!AE50)+IF('DELTA WOOD'!AE$54=0,0,'DELTA WOOD'!AE$54)</f>
        <v>0</v>
      </c>
      <c r="G39" s="602">
        <f>IF('DELTA WOOD'!AF50=0,0,'DELTA WOOD'!AF50)+IF('DELTA WOOD'!AF$54=0,0,'DELTA WOOD'!AF$54)</f>
        <v>0</v>
      </c>
      <c r="H39" s="602">
        <f>IF('DELTA WOOD'!AG50=0,0,'DELTA WOOD'!AG50)+IF('DELTA WOOD'!AG$54=0,0,'DELTA WOOD'!AG$54)</f>
        <v>0</v>
      </c>
      <c r="I39" s="602">
        <f>IF('DELTA WOOD'!AH50=0,0,'DELTA WOOD'!AH50)+IF('DELTA WOOD'!AH$54=0,0,'DELTA WOOD'!AH$54)</f>
        <v>0</v>
      </c>
      <c r="J39" s="602">
        <f>IF('DELTA WOOD'!AI50=0,0,'DELTA WOOD'!AI50)+IF('DELTA WOOD'!AI$54=0,0,'DELTA WOOD'!AI$54)</f>
        <v>0</v>
      </c>
      <c r="K39" s="602">
        <f>IF('DELTA WOOD'!AJ50=0,0,'DELTA WOOD'!AJ50)+IF('DELTA WOOD'!AJ$54=0,0,'DELTA WOOD'!AJ$54)</f>
        <v>0</v>
      </c>
      <c r="L39" s="602">
        <f>IF('DELTA WOOD'!AK50=0,0,'DELTA WOOD'!AK50)+IF('DELTA WOOD'!AK$54=0,0,'DELTA WOOD'!AK$54)</f>
        <v>0</v>
      </c>
      <c r="M39" s="602">
        <f>IF('DELTA WOOD'!AL50=0,0,'DELTA WOOD'!AL50)+IF('DELTA WOOD'!AL$54=0,0,'DELTA WOOD'!AL$54)</f>
        <v>0</v>
      </c>
      <c r="N39" s="602">
        <f>IF('DELTA WOOD'!AM50=0,0,'DELTA WOOD'!AM50)+IF('DELTA WOOD'!AM$54=0,0,'DELTA WOOD'!AM$54)</f>
        <v>0</v>
      </c>
      <c r="O39" s="602">
        <f>IF('DELTA WOOD'!AN50=0,0,'DELTA WOOD'!AN50)+IF('DELTA WOOD'!AN$54=0,0,'DELTA WOOD'!AN$54)</f>
        <v>0</v>
      </c>
      <c r="P39" s="602">
        <f>IF('DELTA WOOD'!AO50=0,0,'DELTA WOOD'!AO50)+IF('DELTA WOOD'!AO$54=0,0,'DELTA WOOD'!AO$54)</f>
        <v>0</v>
      </c>
      <c r="Q39" s="602">
        <f t="shared" si="1"/>
        <v>0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22.5" customHeight="1">
      <c r="A40" s="604"/>
      <c r="B40" s="605"/>
      <c r="C40" s="601" t="str">
        <f>'DELTA WOOD'!D51</f>
        <v>D-BO3-W</v>
      </c>
      <c r="D40" s="602">
        <f>IF('DELTA WOOD'!AC51=0,0,'DELTA WOOD'!AC51)+IF('DELTA WOOD'!AC$54=0,0,'DELTA WOOD'!AC$54)</f>
        <v>0</v>
      </c>
      <c r="E40" s="602">
        <f>IF('DELTA WOOD'!AD51=0,0,'DELTA WOOD'!AD51)+IF('DELTA WOOD'!AD$54=0,0,'DELTA WOOD'!AD$54)</f>
        <v>0</v>
      </c>
      <c r="F40" s="602">
        <f>IF('DELTA WOOD'!AE51=0,0,'DELTA WOOD'!AE51)+IF('DELTA WOOD'!AE$54=0,0,'DELTA WOOD'!AE$54)</f>
        <v>0</v>
      </c>
      <c r="G40" s="602">
        <f>IF('DELTA WOOD'!AF51=0,0,'DELTA WOOD'!AF51)+IF('DELTA WOOD'!AF$54=0,0,'DELTA WOOD'!AF$54)</f>
        <v>0</v>
      </c>
      <c r="H40" s="602">
        <f>IF('DELTA WOOD'!AG51=0,0,'DELTA WOOD'!AG51)+IF('DELTA WOOD'!AG$54=0,0,'DELTA WOOD'!AG$54)</f>
        <v>0</v>
      </c>
      <c r="I40" s="602">
        <f>IF('DELTA WOOD'!AH51=0,0,'DELTA WOOD'!AH51)+IF('DELTA WOOD'!AH$54=0,0,'DELTA WOOD'!AH$54)</f>
        <v>0</v>
      </c>
      <c r="J40" s="602">
        <f>IF('DELTA WOOD'!AI51=0,0,'DELTA WOOD'!AI51)+IF('DELTA WOOD'!AI$54=0,0,'DELTA WOOD'!AI$54)</f>
        <v>0</v>
      </c>
      <c r="K40" s="602">
        <f>IF('DELTA WOOD'!AJ51=0,0,'DELTA WOOD'!AJ51)+IF('DELTA WOOD'!AJ$54=0,0,'DELTA WOOD'!AJ$54)</f>
        <v>0</v>
      </c>
      <c r="L40" s="602">
        <f>IF('DELTA WOOD'!AK51=0,0,'DELTA WOOD'!AK51)+IF('DELTA WOOD'!AK$54=0,0,'DELTA WOOD'!AK$54)</f>
        <v>0</v>
      </c>
      <c r="M40" s="602">
        <f>IF('DELTA WOOD'!AL51=0,0,'DELTA WOOD'!AL51)+IF('DELTA WOOD'!AL$54=0,0,'DELTA WOOD'!AL$54)</f>
        <v>0</v>
      </c>
      <c r="N40" s="602">
        <f>IF('DELTA WOOD'!AM51=0,0,'DELTA WOOD'!AM51)+IF('DELTA WOOD'!AM$54=0,0,'DELTA WOOD'!AM$54)</f>
        <v>0</v>
      </c>
      <c r="O40" s="602">
        <f>IF('DELTA WOOD'!AN51=0,0,'DELTA WOOD'!AN51)+IF('DELTA WOOD'!AN$54=0,0,'DELTA WOOD'!AN$54)</f>
        <v>0</v>
      </c>
      <c r="P40" s="602">
        <f>IF('DELTA WOOD'!AO51=0,0,'DELTA WOOD'!AO51)+IF('DELTA WOOD'!AO$54=0,0,'DELTA WOOD'!AO$54)</f>
        <v>0</v>
      </c>
      <c r="Q40" s="602">
        <f t="shared" si="1"/>
        <v>0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ht="22.5" customHeight="1">
      <c r="A41" s="604"/>
      <c r="B41" s="605"/>
      <c r="C41" s="601" t="str">
        <f>'DELTA WOOD'!D52</f>
        <v>D-BO4-W</v>
      </c>
      <c r="D41" s="602">
        <f>IF('DELTA WOOD'!AC52=0,0,'DELTA WOOD'!AC52)+IF('DELTA WOOD'!AC$54=0,0,'DELTA WOOD'!AC$54)</f>
        <v>0</v>
      </c>
      <c r="E41" s="602">
        <f>IF('DELTA WOOD'!AD52=0,0,'DELTA WOOD'!AD52)+IF('DELTA WOOD'!AD$54=0,0,'DELTA WOOD'!AD$54)</f>
        <v>0</v>
      </c>
      <c r="F41" s="602">
        <f>IF('DELTA WOOD'!AE52=0,0,'DELTA WOOD'!AE52)+IF('DELTA WOOD'!AE$54=0,0,'DELTA WOOD'!AE$54)</f>
        <v>0</v>
      </c>
      <c r="G41" s="602">
        <f>IF('DELTA WOOD'!AF52=0,0,'DELTA WOOD'!AF52)+IF('DELTA WOOD'!AF$54=0,0,'DELTA WOOD'!AF$54)</f>
        <v>0</v>
      </c>
      <c r="H41" s="602">
        <f>IF('DELTA WOOD'!AG52=0,0,'DELTA WOOD'!AG52)+IF('DELTA WOOD'!AG$54=0,0,'DELTA WOOD'!AG$54)</f>
        <v>0</v>
      </c>
      <c r="I41" s="602">
        <f>IF('DELTA WOOD'!AH52=0,0,'DELTA WOOD'!AH52)+IF('DELTA WOOD'!AH$54=0,0,'DELTA WOOD'!AH$54)</f>
        <v>0</v>
      </c>
      <c r="J41" s="602">
        <f>IF('DELTA WOOD'!AI52=0,0,'DELTA WOOD'!AI52)+IF('DELTA WOOD'!AI$54=0,0,'DELTA WOOD'!AI$54)</f>
        <v>0</v>
      </c>
      <c r="K41" s="602">
        <f>IF('DELTA WOOD'!AJ52=0,0,'DELTA WOOD'!AJ52)+IF('DELTA WOOD'!AJ$54=0,0,'DELTA WOOD'!AJ$54)</f>
        <v>0</v>
      </c>
      <c r="L41" s="602">
        <f>IF('DELTA WOOD'!AK52=0,0,'DELTA WOOD'!AK52)+IF('DELTA WOOD'!AK$54=0,0,'DELTA WOOD'!AK$54)</f>
        <v>0</v>
      </c>
      <c r="M41" s="602">
        <f>IF('DELTA WOOD'!AL52=0,0,'DELTA WOOD'!AL52)+IF('DELTA WOOD'!AL$54=0,0,'DELTA WOOD'!AL$54)</f>
        <v>0</v>
      </c>
      <c r="N41" s="602">
        <f>IF('DELTA WOOD'!AM52=0,0,'DELTA WOOD'!AM52)+IF('DELTA WOOD'!AM$54=0,0,'DELTA WOOD'!AM$54)</f>
        <v>0</v>
      </c>
      <c r="O41" s="602">
        <f>IF('DELTA WOOD'!AN52=0,0,'DELTA WOOD'!AN52)+IF('DELTA WOOD'!AN$54=0,0,'DELTA WOOD'!AN$54)</f>
        <v>0</v>
      </c>
      <c r="P41" s="602">
        <f>IF('DELTA WOOD'!AO52=0,0,'DELTA WOOD'!AO52)+IF('DELTA WOOD'!AO$54=0,0,'DELTA WOOD'!AO$54)</f>
        <v>0</v>
      </c>
      <c r="Q41" s="602">
        <f t="shared" si="1"/>
        <v>0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ht="22.5" customHeight="1">
      <c r="A42" s="604"/>
      <c r="B42" s="605"/>
      <c r="C42" s="601" t="str">
        <f>'DELTA WOOD'!D53</f>
        <v>D-BO5-W</v>
      </c>
      <c r="D42" s="602">
        <f>IF('DELTA WOOD'!AC53=0,0,'DELTA WOOD'!AC53)+IF('DELTA WOOD'!AC$54=0,0,'DELTA WOOD'!AC$54)</f>
        <v>0</v>
      </c>
      <c r="E42" s="602">
        <f>IF('DELTA WOOD'!AD53=0,0,'DELTA WOOD'!AD53)+IF('DELTA WOOD'!AD$54=0,0,'DELTA WOOD'!AD$54)</f>
        <v>0</v>
      </c>
      <c r="F42" s="602">
        <f>IF('DELTA WOOD'!AE53=0,0,'DELTA WOOD'!AE53)+IF('DELTA WOOD'!AE$54=0,0,'DELTA WOOD'!AE$54)</f>
        <v>0</v>
      </c>
      <c r="G42" s="602">
        <f>IF('DELTA WOOD'!AF53=0,0,'DELTA WOOD'!AF53)+IF('DELTA WOOD'!AF$54=0,0,'DELTA WOOD'!AF$54)</f>
        <v>0</v>
      </c>
      <c r="H42" s="602">
        <f>IF('DELTA WOOD'!AG53=0,0,'DELTA WOOD'!AG53)+IF('DELTA WOOD'!AG$54=0,0,'DELTA WOOD'!AG$54)</f>
        <v>0</v>
      </c>
      <c r="I42" s="602">
        <f>IF('DELTA WOOD'!AH53=0,0,'DELTA WOOD'!AH53)+IF('DELTA WOOD'!AH$54=0,0,'DELTA WOOD'!AH$54)</f>
        <v>0</v>
      </c>
      <c r="J42" s="602">
        <f>IF('DELTA WOOD'!AI53=0,0,'DELTA WOOD'!AI53)+IF('DELTA WOOD'!AI$54=0,0,'DELTA WOOD'!AI$54)</f>
        <v>0</v>
      </c>
      <c r="K42" s="602">
        <f>IF('DELTA WOOD'!AJ53=0,0,'DELTA WOOD'!AJ53)+IF('DELTA WOOD'!AJ$54=0,0,'DELTA WOOD'!AJ$54)</f>
        <v>0</v>
      </c>
      <c r="L42" s="602">
        <f>IF('DELTA WOOD'!AK53=0,0,'DELTA WOOD'!AK53)+IF('DELTA WOOD'!AK$54=0,0,'DELTA WOOD'!AK$54)</f>
        <v>0</v>
      </c>
      <c r="M42" s="602">
        <f>IF('DELTA WOOD'!AL53=0,0,'DELTA WOOD'!AL53)+IF('DELTA WOOD'!AL$54=0,0,'DELTA WOOD'!AL$54)</f>
        <v>0</v>
      </c>
      <c r="N42" s="602">
        <f>IF('DELTA WOOD'!AM53=0,0,'DELTA WOOD'!AM53)+IF('DELTA WOOD'!AM$54=0,0,'DELTA WOOD'!AM$54)</f>
        <v>0</v>
      </c>
      <c r="O42" s="602">
        <f>IF('DELTA WOOD'!AN53=0,0,'DELTA WOOD'!AN53)+IF('DELTA WOOD'!AN$54=0,0,'DELTA WOOD'!AN$54)</f>
        <v>0</v>
      </c>
      <c r="P42" s="602">
        <f>IF('DELTA WOOD'!AO53=0,0,'DELTA WOOD'!AO53)+IF('DELTA WOOD'!AO$54=0,0,'DELTA WOOD'!AO$54)</f>
        <v>0</v>
      </c>
      <c r="Q42" s="602">
        <f t="shared" si="1"/>
        <v>0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ht="22.5" customHeight="1">
      <c r="A43" s="604"/>
      <c r="B43" s="605"/>
      <c r="C43" s="601" t="str">
        <f>'DELTA WOOD'!D55</f>
        <v/>
      </c>
      <c r="D43" s="602"/>
      <c r="E43" s="602"/>
      <c r="F43" s="602"/>
      <c r="G43" s="602"/>
      <c r="H43" s="602"/>
      <c r="I43" s="602"/>
      <c r="J43" s="602"/>
      <c r="K43" s="602"/>
      <c r="L43" s="602"/>
      <c r="M43" s="602"/>
      <c r="N43" s="602"/>
      <c r="O43" s="602"/>
      <c r="P43" s="602"/>
      <c r="Q43" s="602">
        <f t="shared" si="1"/>
        <v>0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ht="22.5" customHeight="1">
      <c r="A44" s="604"/>
      <c r="B44" s="605"/>
      <c r="C44" s="601" t="str">
        <f>'DELTA WOOD'!D56</f>
        <v>D-CLA1-W</v>
      </c>
      <c r="D44" s="602">
        <f>IF('DELTA WOOD'!AC56=0,0,'DELTA WOOD'!AC56)+IF('DELTA WOOD'!AC$61=0,0,'DELTA WOOD'!AC$61)</f>
        <v>0</v>
      </c>
      <c r="E44" s="602">
        <f>IF('DELTA WOOD'!AD56=0,0,'DELTA WOOD'!AD56)+IF('DELTA WOOD'!AD$61=0,0,'DELTA WOOD'!AD$61)</f>
        <v>0</v>
      </c>
      <c r="F44" s="602">
        <f>IF('DELTA WOOD'!AE56=0,0,'DELTA WOOD'!AE56)+IF('DELTA WOOD'!AE$61=0,0,'DELTA WOOD'!AE$61)</f>
        <v>0</v>
      </c>
      <c r="G44" s="602">
        <f>IF('DELTA WOOD'!AF56=0,0,'DELTA WOOD'!AF56)+IF('DELTA WOOD'!AF$61=0,0,'DELTA WOOD'!AF$61)</f>
        <v>0</v>
      </c>
      <c r="H44" s="602">
        <f>IF('DELTA WOOD'!AG56=0,0,'DELTA WOOD'!AG56)+IF('DELTA WOOD'!AG$61=0,0,'DELTA WOOD'!AG$61)</f>
        <v>0</v>
      </c>
      <c r="I44" s="602">
        <f>IF('DELTA WOOD'!AH56=0,0,'DELTA WOOD'!AH56)+IF('DELTA WOOD'!AH$61=0,0,'DELTA WOOD'!AH$61)</f>
        <v>0</v>
      </c>
      <c r="J44" s="602">
        <f>IF('DELTA WOOD'!AI56=0,0,'DELTA WOOD'!AI56)+IF('DELTA WOOD'!AI$61=0,0,'DELTA WOOD'!AI$61)</f>
        <v>0</v>
      </c>
      <c r="K44" s="602">
        <f>IF('DELTA WOOD'!AJ56=0,0,'DELTA WOOD'!AJ56)+IF('DELTA WOOD'!AJ$61=0,0,'DELTA WOOD'!AJ$61)</f>
        <v>0</v>
      </c>
      <c r="L44" s="602">
        <f>IF('DELTA WOOD'!AK56=0,0,'DELTA WOOD'!AK56)+IF('DELTA WOOD'!AK$61=0,0,'DELTA WOOD'!AK$61)</f>
        <v>0</v>
      </c>
      <c r="M44" s="602">
        <f>IF('DELTA WOOD'!AL56=0,0,'DELTA WOOD'!AL56)+IF('DELTA WOOD'!AL$61=0,0,'DELTA WOOD'!AL$61)</f>
        <v>0</v>
      </c>
      <c r="N44" s="602">
        <f>IF('DELTA WOOD'!AM56=0,0,'DELTA WOOD'!AM56)+IF('DELTA WOOD'!AM$61=0,0,'DELTA WOOD'!AM$61)</f>
        <v>0</v>
      </c>
      <c r="O44" s="602">
        <f>IF('DELTA WOOD'!AN56=0,0,'DELTA WOOD'!AN56)+IF('DELTA WOOD'!AN$61=0,0,'DELTA WOOD'!AN$61)</f>
        <v>0</v>
      </c>
      <c r="P44" s="602">
        <f>IF('DELTA WOOD'!AO56=0,0,'DELTA WOOD'!AO56)+IF('DELTA WOOD'!AO$61=0,0,'DELTA WOOD'!AO$61)</f>
        <v>0</v>
      </c>
      <c r="Q44" s="602">
        <f t="shared" si="1"/>
        <v>0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ht="22.5" customHeight="1">
      <c r="A45" s="604"/>
      <c r="B45" s="605"/>
      <c r="C45" s="601" t="str">
        <f>'DELTA WOOD'!D57</f>
        <v>D-CLA2-W</v>
      </c>
      <c r="D45" s="602">
        <f>IF('DELTA WOOD'!AC57=0,0,'DELTA WOOD'!AC57)+IF('DELTA WOOD'!AC$61=0,0,'DELTA WOOD'!AC$61)</f>
        <v>0</v>
      </c>
      <c r="E45" s="602">
        <f>IF('DELTA WOOD'!AD57=0,0,'DELTA WOOD'!AD57)+IF('DELTA WOOD'!AD$61=0,0,'DELTA WOOD'!AD$61)</f>
        <v>0</v>
      </c>
      <c r="F45" s="602">
        <f>IF('DELTA WOOD'!AE57=0,0,'DELTA WOOD'!AE57)+IF('DELTA WOOD'!AE$61=0,0,'DELTA WOOD'!AE$61)</f>
        <v>0</v>
      </c>
      <c r="G45" s="602">
        <f>IF('DELTA WOOD'!AF57=0,0,'DELTA WOOD'!AF57)+IF('DELTA WOOD'!AF$61=0,0,'DELTA WOOD'!AF$61)</f>
        <v>0</v>
      </c>
      <c r="H45" s="602">
        <f>IF('DELTA WOOD'!AG57=0,0,'DELTA WOOD'!AG57)+IF('DELTA WOOD'!AG$61=0,0,'DELTA WOOD'!AG$61)</f>
        <v>0</v>
      </c>
      <c r="I45" s="602">
        <f>IF('DELTA WOOD'!AH57=0,0,'DELTA WOOD'!AH57)+IF('DELTA WOOD'!AH$61=0,0,'DELTA WOOD'!AH$61)</f>
        <v>0</v>
      </c>
      <c r="J45" s="602">
        <f>IF('DELTA WOOD'!AI57=0,0,'DELTA WOOD'!AI57)+IF('DELTA WOOD'!AI$61=0,0,'DELTA WOOD'!AI$61)</f>
        <v>0</v>
      </c>
      <c r="K45" s="602">
        <f>IF('DELTA WOOD'!AJ57=0,0,'DELTA WOOD'!AJ57)+IF('DELTA WOOD'!AJ$61=0,0,'DELTA WOOD'!AJ$61)</f>
        <v>0</v>
      </c>
      <c r="L45" s="602">
        <f>IF('DELTA WOOD'!AK57=0,0,'DELTA WOOD'!AK57)+IF('DELTA WOOD'!AK$61=0,0,'DELTA WOOD'!AK$61)</f>
        <v>0</v>
      </c>
      <c r="M45" s="602">
        <f>IF('DELTA WOOD'!AL57=0,0,'DELTA WOOD'!AL57)+IF('DELTA WOOD'!AL$61=0,0,'DELTA WOOD'!AL$61)</f>
        <v>0</v>
      </c>
      <c r="N45" s="602">
        <f>IF('DELTA WOOD'!AM57=0,0,'DELTA WOOD'!AM57)+IF('DELTA WOOD'!AM$61=0,0,'DELTA WOOD'!AM$61)</f>
        <v>0</v>
      </c>
      <c r="O45" s="602">
        <f>IF('DELTA WOOD'!AN57=0,0,'DELTA WOOD'!AN57)+IF('DELTA WOOD'!AN$61=0,0,'DELTA WOOD'!AN$61)</f>
        <v>0</v>
      </c>
      <c r="P45" s="602">
        <f>IF('DELTA WOOD'!AO57=0,0,'DELTA WOOD'!AO57)+IF('DELTA WOOD'!AO$61=0,0,'DELTA WOOD'!AO$61)</f>
        <v>0</v>
      </c>
      <c r="Q45" s="602">
        <f t="shared" si="1"/>
        <v>0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ht="22.5" customHeight="1">
      <c r="A46" s="604"/>
      <c r="B46" s="605"/>
      <c r="C46" s="601" t="str">
        <f>'DELTA WOOD'!D58</f>
        <v>D-CLA3-W</v>
      </c>
      <c r="D46" s="602">
        <f>IF('DELTA WOOD'!AC58=0,0,'DELTA WOOD'!AC58)+IF('DELTA WOOD'!AC$61=0,0,'DELTA WOOD'!AC$61)</f>
        <v>0</v>
      </c>
      <c r="E46" s="602">
        <f>IF('DELTA WOOD'!AD58=0,0,'DELTA WOOD'!AD58)+IF('DELTA WOOD'!AD$61=0,0,'DELTA WOOD'!AD$61)</f>
        <v>0</v>
      </c>
      <c r="F46" s="602">
        <f>IF('DELTA WOOD'!AE58=0,0,'DELTA WOOD'!AE58)+IF('DELTA WOOD'!AE$61=0,0,'DELTA WOOD'!AE$61)</f>
        <v>0</v>
      </c>
      <c r="G46" s="602">
        <f>IF('DELTA WOOD'!AF58=0,0,'DELTA WOOD'!AF58)+IF('DELTA WOOD'!AF$61=0,0,'DELTA WOOD'!AF$61)</f>
        <v>0</v>
      </c>
      <c r="H46" s="602">
        <f>IF('DELTA WOOD'!AG58=0,0,'DELTA WOOD'!AG58)+IF('DELTA WOOD'!AG$61=0,0,'DELTA WOOD'!AG$61)</f>
        <v>0</v>
      </c>
      <c r="I46" s="602">
        <f>IF('DELTA WOOD'!AH58=0,0,'DELTA WOOD'!AH58)+IF('DELTA WOOD'!AH$61=0,0,'DELTA WOOD'!AH$61)</f>
        <v>0</v>
      </c>
      <c r="J46" s="602">
        <f>IF('DELTA WOOD'!AI58=0,0,'DELTA WOOD'!AI58)+IF('DELTA WOOD'!AI$61=0,0,'DELTA WOOD'!AI$61)</f>
        <v>0</v>
      </c>
      <c r="K46" s="602">
        <f>IF('DELTA WOOD'!AJ58=0,0,'DELTA WOOD'!AJ58)+IF('DELTA WOOD'!AJ$61=0,0,'DELTA WOOD'!AJ$61)</f>
        <v>0</v>
      </c>
      <c r="L46" s="602">
        <f>IF('DELTA WOOD'!AK58=0,0,'DELTA WOOD'!AK58)+IF('DELTA WOOD'!AK$61=0,0,'DELTA WOOD'!AK$61)</f>
        <v>0</v>
      </c>
      <c r="M46" s="602">
        <f>IF('DELTA WOOD'!AL58=0,0,'DELTA WOOD'!AL58)+IF('DELTA WOOD'!AL$61=0,0,'DELTA WOOD'!AL$61)</f>
        <v>0</v>
      </c>
      <c r="N46" s="602">
        <f>IF('DELTA WOOD'!AM58=0,0,'DELTA WOOD'!AM58)+IF('DELTA WOOD'!AM$61=0,0,'DELTA WOOD'!AM$61)</f>
        <v>0</v>
      </c>
      <c r="O46" s="602">
        <f>IF('DELTA WOOD'!AN58=0,0,'DELTA WOOD'!AN58)+IF('DELTA WOOD'!AN$61=0,0,'DELTA WOOD'!AN$61)</f>
        <v>0</v>
      </c>
      <c r="P46" s="602">
        <f>IF('DELTA WOOD'!AO58=0,0,'DELTA WOOD'!AO58)+IF('DELTA WOOD'!AO$61=0,0,'DELTA WOOD'!AO$61)</f>
        <v>0</v>
      </c>
      <c r="Q46" s="602">
        <f t="shared" si="1"/>
        <v>0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ht="22.5" customHeight="1">
      <c r="A47" s="604"/>
      <c r="B47" s="605"/>
      <c r="C47" s="601" t="str">
        <f>'DELTA WOOD'!D59</f>
        <v>D-CLA4-W</v>
      </c>
      <c r="D47" s="602">
        <f>IF('DELTA WOOD'!AC59=0,0,'DELTA WOOD'!AC59)+IF('DELTA WOOD'!AC$61=0,0,'DELTA WOOD'!AC$61)</f>
        <v>0</v>
      </c>
      <c r="E47" s="602">
        <f>IF('DELTA WOOD'!AD59=0,0,'DELTA WOOD'!AD59)+IF('DELTA WOOD'!AD$61=0,0,'DELTA WOOD'!AD$61)</f>
        <v>0</v>
      </c>
      <c r="F47" s="602">
        <f>IF('DELTA WOOD'!AE59=0,0,'DELTA WOOD'!AE59)+IF('DELTA WOOD'!AE$61=0,0,'DELTA WOOD'!AE$61)</f>
        <v>0</v>
      </c>
      <c r="G47" s="602">
        <f>IF('DELTA WOOD'!AF59=0,0,'DELTA WOOD'!AF59)+IF('DELTA WOOD'!AF$61=0,0,'DELTA WOOD'!AF$61)</f>
        <v>0</v>
      </c>
      <c r="H47" s="602">
        <f>IF('DELTA WOOD'!AG59=0,0,'DELTA WOOD'!AG59)+IF('DELTA WOOD'!AG$61=0,0,'DELTA WOOD'!AG$61)</f>
        <v>0</v>
      </c>
      <c r="I47" s="602">
        <f>IF('DELTA WOOD'!AH59=0,0,'DELTA WOOD'!AH59)+IF('DELTA WOOD'!AH$61=0,0,'DELTA WOOD'!AH$61)</f>
        <v>0</v>
      </c>
      <c r="J47" s="602">
        <f>IF('DELTA WOOD'!AI59=0,0,'DELTA WOOD'!AI59)+IF('DELTA WOOD'!AI$61=0,0,'DELTA WOOD'!AI$61)</f>
        <v>0</v>
      </c>
      <c r="K47" s="602">
        <f>IF('DELTA WOOD'!AJ59=0,0,'DELTA WOOD'!AJ59)+IF('DELTA WOOD'!AJ$61=0,0,'DELTA WOOD'!AJ$61)</f>
        <v>0</v>
      </c>
      <c r="L47" s="602">
        <f>IF('DELTA WOOD'!AK59=0,0,'DELTA WOOD'!AK59)+IF('DELTA WOOD'!AK$61=0,0,'DELTA WOOD'!AK$61)</f>
        <v>0</v>
      </c>
      <c r="M47" s="602">
        <f>IF('DELTA WOOD'!AL59=0,0,'DELTA WOOD'!AL59)+IF('DELTA WOOD'!AL$61=0,0,'DELTA WOOD'!AL$61)</f>
        <v>0</v>
      </c>
      <c r="N47" s="602">
        <f>IF('DELTA WOOD'!AM59=0,0,'DELTA WOOD'!AM59)+IF('DELTA WOOD'!AM$61=0,0,'DELTA WOOD'!AM$61)</f>
        <v>0</v>
      </c>
      <c r="O47" s="602">
        <f>IF('DELTA WOOD'!AN59=0,0,'DELTA WOOD'!AN59)+IF('DELTA WOOD'!AN$61=0,0,'DELTA WOOD'!AN$61)</f>
        <v>0</v>
      </c>
      <c r="P47" s="602">
        <f>IF('DELTA WOOD'!AO59=0,0,'DELTA WOOD'!AO59)+IF('DELTA WOOD'!AO$61=0,0,'DELTA WOOD'!AO$61)</f>
        <v>0</v>
      </c>
      <c r="Q47" s="602">
        <f t="shared" si="1"/>
        <v>0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ht="22.5" customHeight="1">
      <c r="A48" s="604"/>
      <c r="B48" s="605"/>
      <c r="C48" s="601" t="str">
        <f>'DELTA WOOD'!D60</f>
        <v>D-CLA5-W</v>
      </c>
      <c r="D48" s="602">
        <f>IF('DELTA WOOD'!AC60=0,0,'DELTA WOOD'!AC60)+IF('DELTA WOOD'!AC$61=0,0,'DELTA WOOD'!AC$61)</f>
        <v>0</v>
      </c>
      <c r="E48" s="602">
        <f>IF('DELTA WOOD'!AD60=0,0,'DELTA WOOD'!AD60)+IF('DELTA WOOD'!AD$61=0,0,'DELTA WOOD'!AD$61)</f>
        <v>0</v>
      </c>
      <c r="F48" s="602">
        <f>IF('DELTA WOOD'!AE60=0,0,'DELTA WOOD'!AE60)+IF('DELTA WOOD'!AE$61=0,0,'DELTA WOOD'!AE$61)</f>
        <v>0</v>
      </c>
      <c r="G48" s="602">
        <f>IF('DELTA WOOD'!AF60=0,0,'DELTA WOOD'!AF60)+IF('DELTA WOOD'!AF$61=0,0,'DELTA WOOD'!AF$61)</f>
        <v>0</v>
      </c>
      <c r="H48" s="602">
        <f>IF('DELTA WOOD'!AG60=0,0,'DELTA WOOD'!AG60)+IF('DELTA WOOD'!AG$61=0,0,'DELTA WOOD'!AG$61)</f>
        <v>0</v>
      </c>
      <c r="I48" s="602">
        <f>IF('DELTA WOOD'!AH60=0,0,'DELTA WOOD'!AH60)+IF('DELTA WOOD'!AH$61=0,0,'DELTA WOOD'!AH$61)</f>
        <v>0</v>
      </c>
      <c r="J48" s="602">
        <f>IF('DELTA WOOD'!AI60=0,0,'DELTA WOOD'!AI60)+IF('DELTA WOOD'!AI$61=0,0,'DELTA WOOD'!AI$61)</f>
        <v>0</v>
      </c>
      <c r="K48" s="602">
        <f>IF('DELTA WOOD'!AJ60=0,0,'DELTA WOOD'!AJ60)+IF('DELTA WOOD'!AJ$61=0,0,'DELTA WOOD'!AJ$61)</f>
        <v>0</v>
      </c>
      <c r="L48" s="602">
        <f>IF('DELTA WOOD'!AK60=0,0,'DELTA WOOD'!AK60)+IF('DELTA WOOD'!AK$61=0,0,'DELTA WOOD'!AK$61)</f>
        <v>0</v>
      </c>
      <c r="M48" s="602">
        <f>IF('DELTA WOOD'!AL60=0,0,'DELTA WOOD'!AL60)+IF('DELTA WOOD'!AL$61=0,0,'DELTA WOOD'!AL$61)</f>
        <v>0</v>
      </c>
      <c r="N48" s="602">
        <f>IF('DELTA WOOD'!AM60=0,0,'DELTA WOOD'!AM60)+IF('DELTA WOOD'!AM$61=0,0,'DELTA WOOD'!AM$61)</f>
        <v>0</v>
      </c>
      <c r="O48" s="602">
        <f>IF('DELTA WOOD'!AN60=0,0,'DELTA WOOD'!AN60)+IF('DELTA WOOD'!AN$61=0,0,'DELTA WOOD'!AN$61)</f>
        <v>0</v>
      </c>
      <c r="P48" s="602">
        <f>IF('DELTA WOOD'!AO60=0,0,'DELTA WOOD'!AO60)+IF('DELTA WOOD'!AO$61=0,0,'DELTA WOOD'!AO$61)</f>
        <v>0</v>
      </c>
      <c r="Q48" s="602">
        <f t="shared" si="1"/>
        <v>0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ht="22.5" customHeight="1">
      <c r="A49" s="604"/>
      <c r="B49" s="605"/>
      <c r="C49" s="601" t="str">
        <f>'DELTA WOOD'!D62</f>
        <v/>
      </c>
      <c r="D49" s="602"/>
      <c r="E49" s="602"/>
      <c r="F49" s="602"/>
      <c r="G49" s="602"/>
      <c r="H49" s="602"/>
      <c r="I49" s="602"/>
      <c r="J49" s="602"/>
      <c r="K49" s="602"/>
      <c r="L49" s="602"/>
      <c r="M49" s="602"/>
      <c r="N49" s="602"/>
      <c r="O49" s="602"/>
      <c r="P49" s="602"/>
      <c r="Q49" s="602">
        <f t="shared" si="1"/>
        <v>0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ht="22.5" customHeight="1">
      <c r="A50" s="604"/>
      <c r="B50" s="605"/>
      <c r="C50" s="601" t="str">
        <f>'DELTA WOOD'!D63</f>
        <v>D-NO1-W</v>
      </c>
      <c r="D50" s="602">
        <f>IF('DELTA WOOD'!AC63=0,0,'DELTA WOOD'!AC63)+IF('DELTA WOOD'!AC$67=0,0,'DELTA WOOD'!AC$67)</f>
        <v>0</v>
      </c>
      <c r="E50" s="602">
        <f>IF('DELTA WOOD'!AD63=0,0,'DELTA WOOD'!AD63)+IF('DELTA WOOD'!AD$67=0,0,'DELTA WOOD'!AD$67)</f>
        <v>0</v>
      </c>
      <c r="F50" s="602">
        <f>IF('DELTA WOOD'!AE63=0,0,'DELTA WOOD'!AE63)+IF('DELTA WOOD'!AE$67=0,0,'DELTA WOOD'!AE$67)</f>
        <v>0</v>
      </c>
      <c r="G50" s="602">
        <f>IF('DELTA WOOD'!AF63=0,0,'DELTA WOOD'!AF63)+IF('DELTA WOOD'!AF$67=0,0,'DELTA WOOD'!AF$67)</f>
        <v>0</v>
      </c>
      <c r="H50" s="602">
        <f>IF('DELTA WOOD'!AG63=0,0,'DELTA WOOD'!AG63)+IF('DELTA WOOD'!AG$67=0,0,'DELTA WOOD'!AG$67)</f>
        <v>0</v>
      </c>
      <c r="I50" s="602">
        <f>IF('DELTA WOOD'!AH63=0,0,'DELTA WOOD'!AH63)+IF('DELTA WOOD'!AH$67=0,0,'DELTA WOOD'!AH$67)</f>
        <v>0</v>
      </c>
      <c r="J50" s="602">
        <f>IF('DELTA WOOD'!AI63=0,0,'DELTA WOOD'!AI63)+IF('DELTA WOOD'!AI$67=0,0,'DELTA WOOD'!AI$67)</f>
        <v>0</v>
      </c>
      <c r="K50" s="602">
        <f>IF('DELTA WOOD'!AJ63=0,0,'DELTA WOOD'!AJ63)+IF('DELTA WOOD'!AJ$67=0,0,'DELTA WOOD'!AJ$67)</f>
        <v>0</v>
      </c>
      <c r="L50" s="602">
        <f>IF('DELTA WOOD'!AK63=0,0,'DELTA WOOD'!AK63)+IF('DELTA WOOD'!AK$67=0,0,'DELTA WOOD'!AK$67)</f>
        <v>0</v>
      </c>
      <c r="M50" s="602">
        <f>IF('DELTA WOOD'!AL63=0,0,'DELTA WOOD'!AL63)+IF('DELTA WOOD'!AL$67=0,0,'DELTA WOOD'!AL$67)</f>
        <v>0</v>
      </c>
      <c r="N50" s="602">
        <f>IF('DELTA WOOD'!AM63=0,0,'DELTA WOOD'!AM63)+IF('DELTA WOOD'!AM$67=0,0,'DELTA WOOD'!AM$67)</f>
        <v>0</v>
      </c>
      <c r="O50" s="602">
        <f>IF('DELTA WOOD'!AN63=0,0,'DELTA WOOD'!AN63)+IF('DELTA WOOD'!AN$67=0,0,'DELTA WOOD'!AN$67)</f>
        <v>0</v>
      </c>
      <c r="P50" s="602">
        <f>IF('DELTA WOOD'!AO63=0,0,'DELTA WOOD'!AO63)+IF('DELTA WOOD'!AO$67=0,0,'DELTA WOOD'!AO$67)</f>
        <v>0</v>
      </c>
      <c r="Q50" s="602">
        <f t="shared" si="1"/>
        <v>0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ht="22.5" customHeight="1">
      <c r="A51" s="604"/>
      <c r="B51" s="605"/>
      <c r="C51" s="601" t="str">
        <f>'DELTA WOOD'!D64</f>
        <v>D-NO2-W</v>
      </c>
      <c r="D51" s="602">
        <f>IF('DELTA WOOD'!AC64=0,0,'DELTA WOOD'!AC64)+IF('DELTA WOOD'!AC$67=0,0,'DELTA WOOD'!AC$67)</f>
        <v>0</v>
      </c>
      <c r="E51" s="602">
        <f>IF('DELTA WOOD'!AD64=0,0,'DELTA WOOD'!AD64)+IF('DELTA WOOD'!AD$67=0,0,'DELTA WOOD'!AD$67)</f>
        <v>0</v>
      </c>
      <c r="F51" s="602">
        <f>IF('DELTA WOOD'!AE64=0,0,'DELTA WOOD'!AE64)+IF('DELTA WOOD'!AE$67=0,0,'DELTA WOOD'!AE$67)</f>
        <v>0</v>
      </c>
      <c r="G51" s="602">
        <f>IF('DELTA WOOD'!AF64=0,0,'DELTA WOOD'!AF64)+IF('DELTA WOOD'!AF$67=0,0,'DELTA WOOD'!AF$67)</f>
        <v>0</v>
      </c>
      <c r="H51" s="602">
        <f>IF('DELTA WOOD'!AG64=0,0,'DELTA WOOD'!AG64)+IF('DELTA WOOD'!AG$67=0,0,'DELTA WOOD'!AG$67)</f>
        <v>0</v>
      </c>
      <c r="I51" s="602">
        <f>IF('DELTA WOOD'!AH64=0,0,'DELTA WOOD'!AH64)+IF('DELTA WOOD'!AH$67=0,0,'DELTA WOOD'!AH$67)</f>
        <v>0</v>
      </c>
      <c r="J51" s="602">
        <f>IF('DELTA WOOD'!AI64=0,0,'DELTA WOOD'!AI64)+IF('DELTA WOOD'!AI$67=0,0,'DELTA WOOD'!AI$67)</f>
        <v>0</v>
      </c>
      <c r="K51" s="602">
        <f>IF('DELTA WOOD'!AJ64=0,0,'DELTA WOOD'!AJ64)+IF('DELTA WOOD'!AJ$67=0,0,'DELTA WOOD'!AJ$67)</f>
        <v>0</v>
      </c>
      <c r="L51" s="602">
        <f>IF('DELTA WOOD'!AK64=0,0,'DELTA WOOD'!AK64)+IF('DELTA WOOD'!AK$67=0,0,'DELTA WOOD'!AK$67)</f>
        <v>0</v>
      </c>
      <c r="M51" s="602">
        <f>IF('DELTA WOOD'!AL64=0,0,'DELTA WOOD'!AL64)+IF('DELTA WOOD'!AL$67=0,0,'DELTA WOOD'!AL$67)</f>
        <v>0</v>
      </c>
      <c r="N51" s="602">
        <f>IF('DELTA WOOD'!AM64=0,0,'DELTA WOOD'!AM64)+IF('DELTA WOOD'!AM$67=0,0,'DELTA WOOD'!AM$67)</f>
        <v>0</v>
      </c>
      <c r="O51" s="602">
        <f>IF('DELTA WOOD'!AN64=0,0,'DELTA WOOD'!AN64)+IF('DELTA WOOD'!AN$67=0,0,'DELTA WOOD'!AN$67)</f>
        <v>0</v>
      </c>
      <c r="P51" s="602">
        <f>IF('DELTA WOOD'!AO64=0,0,'DELTA WOOD'!AO64)+IF('DELTA WOOD'!AO$67=0,0,'DELTA WOOD'!AO$67)</f>
        <v>0</v>
      </c>
      <c r="Q51" s="602">
        <f t="shared" si="1"/>
        <v>0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ht="22.5" customHeight="1">
      <c r="A52" s="604"/>
      <c r="B52" s="605"/>
      <c r="C52" s="601" t="str">
        <f>'DELTA WOOD'!D65</f>
        <v>D-NO3-W</v>
      </c>
      <c r="D52" s="602">
        <f>IF('DELTA WOOD'!AC65=0,0,'DELTA WOOD'!AC65)+IF('DELTA WOOD'!AC$67=0,0,'DELTA WOOD'!AC$67)</f>
        <v>0</v>
      </c>
      <c r="E52" s="602">
        <f>IF('DELTA WOOD'!AD65=0,0,'DELTA WOOD'!AD65)+IF('DELTA WOOD'!AD$67=0,0,'DELTA WOOD'!AD$67)</f>
        <v>0</v>
      </c>
      <c r="F52" s="602">
        <f>IF('DELTA WOOD'!AE65=0,0,'DELTA WOOD'!AE65)+IF('DELTA WOOD'!AE$67=0,0,'DELTA WOOD'!AE$67)</f>
        <v>0</v>
      </c>
      <c r="G52" s="602">
        <f>IF('DELTA WOOD'!AF65=0,0,'DELTA WOOD'!AF65)+IF('DELTA WOOD'!AF$67=0,0,'DELTA WOOD'!AF$67)</f>
        <v>0</v>
      </c>
      <c r="H52" s="602">
        <f>IF('DELTA WOOD'!AG65=0,0,'DELTA WOOD'!AG65)+IF('DELTA WOOD'!AG$67=0,0,'DELTA WOOD'!AG$67)</f>
        <v>0</v>
      </c>
      <c r="I52" s="602">
        <f>IF('DELTA WOOD'!AH65=0,0,'DELTA WOOD'!AH65)+IF('DELTA WOOD'!AH$67=0,0,'DELTA WOOD'!AH$67)</f>
        <v>0</v>
      </c>
      <c r="J52" s="602">
        <f>IF('DELTA WOOD'!AI65=0,0,'DELTA WOOD'!AI65)+IF('DELTA WOOD'!AI$67=0,0,'DELTA WOOD'!AI$67)</f>
        <v>0</v>
      </c>
      <c r="K52" s="602">
        <f>IF('DELTA WOOD'!AJ65=0,0,'DELTA WOOD'!AJ65)+IF('DELTA WOOD'!AJ$67=0,0,'DELTA WOOD'!AJ$67)</f>
        <v>0</v>
      </c>
      <c r="L52" s="602">
        <f>IF('DELTA WOOD'!AK65=0,0,'DELTA WOOD'!AK65)+IF('DELTA WOOD'!AK$67=0,0,'DELTA WOOD'!AK$67)</f>
        <v>0</v>
      </c>
      <c r="M52" s="602">
        <f>IF('DELTA WOOD'!AL65=0,0,'DELTA WOOD'!AL65)+IF('DELTA WOOD'!AL$67=0,0,'DELTA WOOD'!AL$67)</f>
        <v>0</v>
      </c>
      <c r="N52" s="602">
        <f>IF('DELTA WOOD'!AM65=0,0,'DELTA WOOD'!AM65)+IF('DELTA WOOD'!AM$67=0,0,'DELTA WOOD'!AM$67)</f>
        <v>0</v>
      </c>
      <c r="O52" s="602">
        <f>IF('DELTA WOOD'!AN65=0,0,'DELTA WOOD'!AN65)+IF('DELTA WOOD'!AN$67=0,0,'DELTA WOOD'!AN$67)</f>
        <v>0</v>
      </c>
      <c r="P52" s="602">
        <f>IF('DELTA WOOD'!AO65=0,0,'DELTA WOOD'!AO65)+IF('DELTA WOOD'!AO$67=0,0,'DELTA WOOD'!AO$67)</f>
        <v>0</v>
      </c>
      <c r="Q52" s="602">
        <f t="shared" si="1"/>
        <v>0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ht="22.5" customHeight="1">
      <c r="A53" s="604"/>
      <c r="B53" s="605"/>
      <c r="C53" s="601" t="str">
        <f>'DELTA WOOD'!D66</f>
        <v>D-NO4-W</v>
      </c>
      <c r="D53" s="602">
        <f>IF('DELTA WOOD'!AC66=0,0,'DELTA WOOD'!AC66)+IF('DELTA WOOD'!AC$67=0,0,'DELTA WOOD'!AC$67)</f>
        <v>0</v>
      </c>
      <c r="E53" s="602">
        <f>IF('DELTA WOOD'!AD66=0,0,'DELTA WOOD'!AD66)+IF('DELTA WOOD'!AD$67=0,0,'DELTA WOOD'!AD$67)</f>
        <v>0</v>
      </c>
      <c r="F53" s="602">
        <f>IF('DELTA WOOD'!AE66=0,0,'DELTA WOOD'!AE66)+IF('DELTA WOOD'!AE$67=0,0,'DELTA WOOD'!AE$67)</f>
        <v>0</v>
      </c>
      <c r="G53" s="602">
        <f>IF('DELTA WOOD'!AF66=0,0,'DELTA WOOD'!AF66)+IF('DELTA WOOD'!AF$67=0,0,'DELTA WOOD'!AF$67)</f>
        <v>0</v>
      </c>
      <c r="H53" s="602">
        <f>IF('DELTA WOOD'!AG66=0,0,'DELTA WOOD'!AG66)+IF('DELTA WOOD'!AG$67=0,0,'DELTA WOOD'!AG$67)</f>
        <v>0</v>
      </c>
      <c r="I53" s="602">
        <f>IF('DELTA WOOD'!AH66=0,0,'DELTA WOOD'!AH66)+IF('DELTA WOOD'!AH$67=0,0,'DELTA WOOD'!AH$67)</f>
        <v>0</v>
      </c>
      <c r="J53" s="602">
        <f>IF('DELTA WOOD'!AI66=0,0,'DELTA WOOD'!AI66)+IF('DELTA WOOD'!AI$67=0,0,'DELTA WOOD'!AI$67)</f>
        <v>0</v>
      </c>
      <c r="K53" s="602">
        <f>IF('DELTA WOOD'!AJ66=0,0,'DELTA WOOD'!AJ66)+IF('DELTA WOOD'!AJ$67=0,0,'DELTA WOOD'!AJ$67)</f>
        <v>0</v>
      </c>
      <c r="L53" s="602">
        <f>IF('DELTA WOOD'!AK66=0,0,'DELTA WOOD'!AK66)+IF('DELTA WOOD'!AK$67=0,0,'DELTA WOOD'!AK$67)</f>
        <v>0</v>
      </c>
      <c r="M53" s="602">
        <f>IF('DELTA WOOD'!AL66=0,0,'DELTA WOOD'!AL66)+IF('DELTA WOOD'!AL$67=0,0,'DELTA WOOD'!AL$67)</f>
        <v>0</v>
      </c>
      <c r="N53" s="602">
        <f>IF('DELTA WOOD'!AM66=0,0,'DELTA WOOD'!AM66)+IF('DELTA WOOD'!AM$67=0,0,'DELTA WOOD'!AM$67)</f>
        <v>0</v>
      </c>
      <c r="O53" s="602">
        <f>IF('DELTA WOOD'!AN66=0,0,'DELTA WOOD'!AN66)+IF('DELTA WOOD'!AN$67=0,0,'DELTA WOOD'!AN$67)</f>
        <v>0</v>
      </c>
      <c r="P53" s="602">
        <f>IF('DELTA WOOD'!AO66=0,0,'DELTA WOOD'!AO66)+IF('DELTA WOOD'!AO$67=0,0,'DELTA WOOD'!AO$67)</f>
        <v>0</v>
      </c>
      <c r="Q53" s="602">
        <f t="shared" si="1"/>
        <v>0</v>
      </c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ht="22.5" customHeight="1">
      <c r="A54" s="604"/>
      <c r="B54" s="605"/>
      <c r="C54" s="601" t="str">
        <f>'DELTA WOOD'!D68</f>
        <v/>
      </c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>
        <f t="shared" si="1"/>
        <v>0</v>
      </c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ht="22.5" customHeight="1">
      <c r="A55" s="604"/>
      <c r="B55" s="605"/>
      <c r="C55" s="601" t="str">
        <f>'DELTA WOOD'!D69</f>
        <v>D-901-W</v>
      </c>
      <c r="D55" s="602">
        <f>IF('DELTA WOOD'!AC69=0,0,'DELTA WOOD'!AC69)+IF('DELTA WOOD'!AC$77=0,0,'DELTA WOOD'!AC$77)</f>
        <v>0</v>
      </c>
      <c r="E55" s="602">
        <f>IF('DELTA WOOD'!AD69=0,0,'DELTA WOOD'!AD69)+IF('DELTA WOOD'!AD$77=0,0,'DELTA WOOD'!AD$77)</f>
        <v>0</v>
      </c>
      <c r="F55" s="602">
        <f>IF('DELTA WOOD'!AE69=0,0,'DELTA WOOD'!AE69)+IF('DELTA WOOD'!AE$77=0,0,'DELTA WOOD'!AE$77)</f>
        <v>0</v>
      </c>
      <c r="G55" s="602">
        <f>IF('DELTA WOOD'!AF69=0,0,'DELTA WOOD'!AF69)+IF('DELTA WOOD'!AF$77=0,0,'DELTA WOOD'!AF$77)</f>
        <v>0</v>
      </c>
      <c r="H55" s="602">
        <f>IF('DELTA WOOD'!AG69=0,0,'DELTA WOOD'!AG69)+IF('DELTA WOOD'!AG$77=0,0,'DELTA WOOD'!AG$77)</f>
        <v>0</v>
      </c>
      <c r="I55" s="602">
        <f>IF('DELTA WOOD'!AH69=0,0,'DELTA WOOD'!AH69)+IF('DELTA WOOD'!AH$77=0,0,'DELTA WOOD'!AH$77)</f>
        <v>0</v>
      </c>
      <c r="J55" s="602">
        <f>IF('DELTA WOOD'!AI69=0,0,'DELTA WOOD'!AI69)+IF('DELTA WOOD'!AI$77=0,0,'DELTA WOOD'!AI$77)</f>
        <v>0</v>
      </c>
      <c r="K55" s="602">
        <f>IF('DELTA WOOD'!AJ69=0,0,'DELTA WOOD'!AJ69)+IF('DELTA WOOD'!AJ$77=0,0,'DELTA WOOD'!AJ$77)</f>
        <v>0</v>
      </c>
      <c r="L55" s="602">
        <f>IF('DELTA WOOD'!AK69=0,0,'DELTA WOOD'!AK69)+IF('DELTA WOOD'!AK$77=0,0,'DELTA WOOD'!AK$77)</f>
        <v>0</v>
      </c>
      <c r="M55" s="602">
        <f>IF('DELTA WOOD'!AL69=0,0,'DELTA WOOD'!AL69)+IF('DELTA WOOD'!AL$77=0,0,'DELTA WOOD'!AL$77)</f>
        <v>0</v>
      </c>
      <c r="N55" s="602">
        <f>IF('DELTA WOOD'!AM69=0,0,'DELTA WOOD'!AM69)+IF('DELTA WOOD'!AM$77=0,0,'DELTA WOOD'!AM$77)</f>
        <v>0</v>
      </c>
      <c r="O55" s="602">
        <f>IF('DELTA WOOD'!AN69=0,0,'DELTA WOOD'!AN69)+IF('DELTA WOOD'!AN$77=0,0,'DELTA WOOD'!AN$77)</f>
        <v>0</v>
      </c>
      <c r="P55" s="602">
        <f>IF('DELTA WOOD'!AO69=0,0,'DELTA WOOD'!AO69)+IF('DELTA WOOD'!AO$77=0,0,'DELTA WOOD'!AO$77)</f>
        <v>0</v>
      </c>
      <c r="Q55" s="602">
        <f t="shared" si="1"/>
        <v>0</v>
      </c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ht="22.5" customHeight="1">
      <c r="A56" s="604"/>
      <c r="B56" s="605"/>
      <c r="C56" s="601" t="str">
        <f>'DELTA WOOD'!D70</f>
        <v>D-902-W</v>
      </c>
      <c r="D56" s="602">
        <f>IF('DELTA WOOD'!AC70=0,0,'DELTA WOOD'!AC70)+IF('DELTA WOOD'!AC$77=0,0,'DELTA WOOD'!AC$77)</f>
        <v>0</v>
      </c>
      <c r="E56" s="602">
        <f>IF('DELTA WOOD'!AD70=0,0,'DELTA WOOD'!AD70)+IF('DELTA WOOD'!AD$77=0,0,'DELTA WOOD'!AD$77)</f>
        <v>0</v>
      </c>
      <c r="F56" s="602">
        <f>IF('DELTA WOOD'!AE70=0,0,'DELTA WOOD'!AE70)+IF('DELTA WOOD'!AE$77=0,0,'DELTA WOOD'!AE$77)</f>
        <v>0</v>
      </c>
      <c r="G56" s="602">
        <f>IF('DELTA WOOD'!AF70=0,0,'DELTA WOOD'!AF70)+IF('DELTA WOOD'!AF$77=0,0,'DELTA WOOD'!AF$77)</f>
        <v>0</v>
      </c>
      <c r="H56" s="602">
        <f>IF('DELTA WOOD'!AG70=0,0,'DELTA WOOD'!AG70)+IF('DELTA WOOD'!AG$77=0,0,'DELTA WOOD'!AG$77)</f>
        <v>0</v>
      </c>
      <c r="I56" s="602">
        <f>IF('DELTA WOOD'!AH70=0,0,'DELTA WOOD'!AH70)+IF('DELTA WOOD'!AH$77=0,0,'DELTA WOOD'!AH$77)</f>
        <v>0</v>
      </c>
      <c r="J56" s="602">
        <f>IF('DELTA WOOD'!AI70=0,0,'DELTA WOOD'!AI70)+IF('DELTA WOOD'!AI$77=0,0,'DELTA WOOD'!AI$77)</f>
        <v>0</v>
      </c>
      <c r="K56" s="602">
        <f>IF('DELTA WOOD'!AJ70=0,0,'DELTA WOOD'!AJ70)+IF('DELTA WOOD'!AJ$77=0,0,'DELTA WOOD'!AJ$77)</f>
        <v>0</v>
      </c>
      <c r="L56" s="602">
        <f>IF('DELTA WOOD'!AK70=0,0,'DELTA WOOD'!AK70)+IF('DELTA WOOD'!AK$77=0,0,'DELTA WOOD'!AK$77)</f>
        <v>0</v>
      </c>
      <c r="M56" s="602">
        <f>IF('DELTA WOOD'!AL70=0,0,'DELTA WOOD'!AL70)+IF('DELTA WOOD'!AL$77=0,0,'DELTA WOOD'!AL$77)</f>
        <v>0</v>
      </c>
      <c r="N56" s="602">
        <f>IF('DELTA WOOD'!AM70=0,0,'DELTA WOOD'!AM70)+IF('DELTA WOOD'!AM$77=0,0,'DELTA WOOD'!AM$77)</f>
        <v>0</v>
      </c>
      <c r="O56" s="602">
        <f>IF('DELTA WOOD'!AN70=0,0,'DELTA WOOD'!AN70)+IF('DELTA WOOD'!AN$77=0,0,'DELTA WOOD'!AN$77)</f>
        <v>0</v>
      </c>
      <c r="P56" s="602">
        <f>IF('DELTA WOOD'!AO70=0,0,'DELTA WOOD'!AO70)+IF('DELTA WOOD'!AO$77=0,0,'DELTA WOOD'!AO$77)</f>
        <v>0</v>
      </c>
      <c r="Q56" s="602">
        <f t="shared" si="1"/>
        <v>0</v>
      </c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ht="22.5" customHeight="1">
      <c r="A57" s="604"/>
      <c r="B57" s="605"/>
      <c r="C57" s="601" t="str">
        <f>'DELTA WOOD'!D71</f>
        <v>D-903-W</v>
      </c>
      <c r="D57" s="602">
        <f>IF('DELTA WOOD'!AC71=0,0,'DELTA WOOD'!AC71)+IF('DELTA WOOD'!AC$77=0,0,'DELTA WOOD'!AC$77)</f>
        <v>0</v>
      </c>
      <c r="E57" s="602">
        <f>IF('DELTA WOOD'!AD71=0,0,'DELTA WOOD'!AD71)+IF('DELTA WOOD'!AD$77=0,0,'DELTA WOOD'!AD$77)</f>
        <v>0</v>
      </c>
      <c r="F57" s="602">
        <f>IF('DELTA WOOD'!AE71=0,0,'DELTA WOOD'!AE71)+IF('DELTA WOOD'!AE$77=0,0,'DELTA WOOD'!AE$77)</f>
        <v>0</v>
      </c>
      <c r="G57" s="602">
        <f>IF('DELTA WOOD'!AF71=0,0,'DELTA WOOD'!AF71)+IF('DELTA WOOD'!AF$77=0,0,'DELTA WOOD'!AF$77)</f>
        <v>0</v>
      </c>
      <c r="H57" s="602">
        <f>IF('DELTA WOOD'!AG71=0,0,'DELTA WOOD'!AG71)+IF('DELTA WOOD'!AG$77=0,0,'DELTA WOOD'!AG$77)</f>
        <v>0</v>
      </c>
      <c r="I57" s="602">
        <f>IF('DELTA WOOD'!AH71=0,0,'DELTA WOOD'!AH71)+IF('DELTA WOOD'!AH$77=0,0,'DELTA WOOD'!AH$77)</f>
        <v>0</v>
      </c>
      <c r="J57" s="602">
        <f>IF('DELTA WOOD'!AI71=0,0,'DELTA WOOD'!AI71)+IF('DELTA WOOD'!AI$77=0,0,'DELTA WOOD'!AI$77)</f>
        <v>0</v>
      </c>
      <c r="K57" s="602">
        <f>IF('DELTA WOOD'!AJ71=0,0,'DELTA WOOD'!AJ71)+IF('DELTA WOOD'!AJ$77=0,0,'DELTA WOOD'!AJ$77)</f>
        <v>0</v>
      </c>
      <c r="L57" s="602">
        <f>IF('DELTA WOOD'!AK71=0,0,'DELTA WOOD'!AK71)+IF('DELTA WOOD'!AK$77=0,0,'DELTA WOOD'!AK$77)</f>
        <v>0</v>
      </c>
      <c r="M57" s="602">
        <f>IF('DELTA WOOD'!AL71=0,0,'DELTA WOOD'!AL71)+IF('DELTA WOOD'!AL$77=0,0,'DELTA WOOD'!AL$77)</f>
        <v>0</v>
      </c>
      <c r="N57" s="602">
        <f>IF('DELTA WOOD'!AM71=0,0,'DELTA WOOD'!AM71)+IF('DELTA WOOD'!AM$77=0,0,'DELTA WOOD'!AM$77)</f>
        <v>0</v>
      </c>
      <c r="O57" s="602">
        <f>IF('DELTA WOOD'!AN71=0,0,'DELTA WOOD'!AN71)+IF('DELTA WOOD'!AN$77=0,0,'DELTA WOOD'!AN$77)</f>
        <v>0</v>
      </c>
      <c r="P57" s="602">
        <f>IF('DELTA WOOD'!AO71=0,0,'DELTA WOOD'!AO71)+IF('DELTA WOOD'!AO$77=0,0,'DELTA WOOD'!AO$77)</f>
        <v>0</v>
      </c>
      <c r="Q57" s="602">
        <f t="shared" si="1"/>
        <v>0</v>
      </c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ht="22.5" customHeight="1">
      <c r="A58" s="604"/>
      <c r="B58" s="605"/>
      <c r="C58" s="601" t="str">
        <f>'DELTA WOOD'!D72</f>
        <v>D-904-W</v>
      </c>
      <c r="D58" s="602">
        <f>IF('DELTA WOOD'!AC72=0,0,'DELTA WOOD'!AC72)+IF('DELTA WOOD'!AC$77=0,0,'DELTA WOOD'!AC$77)</f>
        <v>0</v>
      </c>
      <c r="E58" s="602">
        <f>IF('DELTA WOOD'!AD72=0,0,'DELTA WOOD'!AD72)+IF('DELTA WOOD'!AD$77=0,0,'DELTA WOOD'!AD$77)</f>
        <v>0</v>
      </c>
      <c r="F58" s="602">
        <f>IF('DELTA WOOD'!AE72=0,0,'DELTA WOOD'!AE72)+IF('DELTA WOOD'!AE$77=0,0,'DELTA WOOD'!AE$77)</f>
        <v>0</v>
      </c>
      <c r="G58" s="602">
        <f>IF('DELTA WOOD'!AF72=0,0,'DELTA WOOD'!AF72)+IF('DELTA WOOD'!AF$77=0,0,'DELTA WOOD'!AF$77)</f>
        <v>0</v>
      </c>
      <c r="H58" s="602">
        <f>IF('DELTA WOOD'!AG72=0,0,'DELTA WOOD'!AG72)+IF('DELTA WOOD'!AG$77=0,0,'DELTA WOOD'!AG$77)</f>
        <v>0</v>
      </c>
      <c r="I58" s="602">
        <f>IF('DELTA WOOD'!AH72=0,0,'DELTA WOOD'!AH72)+IF('DELTA WOOD'!AH$77=0,0,'DELTA WOOD'!AH$77)</f>
        <v>0</v>
      </c>
      <c r="J58" s="602">
        <f>IF('DELTA WOOD'!AI72=0,0,'DELTA WOOD'!AI72)+IF('DELTA WOOD'!AI$77=0,0,'DELTA WOOD'!AI$77)</f>
        <v>0</v>
      </c>
      <c r="K58" s="602">
        <f>IF('DELTA WOOD'!AJ72=0,0,'DELTA WOOD'!AJ72)+IF('DELTA WOOD'!AJ$77=0,0,'DELTA WOOD'!AJ$77)</f>
        <v>0</v>
      </c>
      <c r="L58" s="602">
        <f>IF('DELTA WOOD'!AK72=0,0,'DELTA WOOD'!AK72)+IF('DELTA WOOD'!AK$77=0,0,'DELTA WOOD'!AK$77)</f>
        <v>0</v>
      </c>
      <c r="M58" s="602">
        <f>IF('DELTA WOOD'!AL72=0,0,'DELTA WOOD'!AL72)+IF('DELTA WOOD'!AL$77=0,0,'DELTA WOOD'!AL$77)</f>
        <v>0</v>
      </c>
      <c r="N58" s="602">
        <f>IF('DELTA WOOD'!AM72=0,0,'DELTA WOOD'!AM72)+IF('DELTA WOOD'!AM$77=0,0,'DELTA WOOD'!AM$77)</f>
        <v>0</v>
      </c>
      <c r="O58" s="602">
        <f>IF('DELTA WOOD'!AN72=0,0,'DELTA WOOD'!AN72)+IF('DELTA WOOD'!AN$77=0,0,'DELTA WOOD'!AN$77)</f>
        <v>0</v>
      </c>
      <c r="P58" s="602">
        <f>IF('DELTA WOOD'!AO72=0,0,'DELTA WOOD'!AO72)+IF('DELTA WOOD'!AO$77=0,0,'DELTA WOOD'!AO$77)</f>
        <v>0</v>
      </c>
      <c r="Q58" s="602">
        <f t="shared" si="1"/>
        <v>0</v>
      </c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ht="22.5" customHeight="1">
      <c r="A59" s="604"/>
      <c r="B59" s="605"/>
      <c r="C59" s="601" t="str">
        <f>'DELTA WOOD'!D73</f>
        <v>D-905-W</v>
      </c>
      <c r="D59" s="602">
        <f>IF('DELTA WOOD'!AC73=0,0,'DELTA WOOD'!AC73)+IF('DELTA WOOD'!AC$77=0,0,'DELTA WOOD'!AC$77)</f>
        <v>0</v>
      </c>
      <c r="E59" s="602">
        <f>IF('DELTA WOOD'!AD73=0,0,'DELTA WOOD'!AD73)+IF('DELTA WOOD'!AD$77=0,0,'DELTA WOOD'!AD$77)</f>
        <v>0</v>
      </c>
      <c r="F59" s="602">
        <f>IF('DELTA WOOD'!AE73=0,0,'DELTA WOOD'!AE73)+IF('DELTA WOOD'!AE$77=0,0,'DELTA WOOD'!AE$77)</f>
        <v>0</v>
      </c>
      <c r="G59" s="602">
        <f>IF('DELTA WOOD'!AF73=0,0,'DELTA WOOD'!AF73)+IF('DELTA WOOD'!AF$77=0,0,'DELTA WOOD'!AF$77)</f>
        <v>0</v>
      </c>
      <c r="H59" s="602">
        <f>IF('DELTA WOOD'!AG73=0,0,'DELTA WOOD'!AG73)+IF('DELTA WOOD'!AG$77=0,0,'DELTA WOOD'!AG$77)</f>
        <v>0</v>
      </c>
      <c r="I59" s="602">
        <f>IF('DELTA WOOD'!AH73=0,0,'DELTA WOOD'!AH73)+IF('DELTA WOOD'!AH$77=0,0,'DELTA WOOD'!AH$77)</f>
        <v>0</v>
      </c>
      <c r="J59" s="602">
        <f>IF('DELTA WOOD'!AI73=0,0,'DELTA WOOD'!AI73)+IF('DELTA WOOD'!AI$77=0,0,'DELTA WOOD'!AI$77)</f>
        <v>0</v>
      </c>
      <c r="K59" s="602">
        <f>IF('DELTA WOOD'!AJ73=0,0,'DELTA WOOD'!AJ73)+IF('DELTA WOOD'!AJ$77=0,0,'DELTA WOOD'!AJ$77)</f>
        <v>0</v>
      </c>
      <c r="L59" s="602">
        <f>IF('DELTA WOOD'!AK73=0,0,'DELTA WOOD'!AK73)+IF('DELTA WOOD'!AK$77=0,0,'DELTA WOOD'!AK$77)</f>
        <v>0</v>
      </c>
      <c r="M59" s="602">
        <f>IF('DELTA WOOD'!AL73=0,0,'DELTA WOOD'!AL73)+IF('DELTA WOOD'!AL$77=0,0,'DELTA WOOD'!AL$77)</f>
        <v>0</v>
      </c>
      <c r="N59" s="602">
        <f>IF('DELTA WOOD'!AM73=0,0,'DELTA WOOD'!AM73)+IF('DELTA WOOD'!AM$77=0,0,'DELTA WOOD'!AM$77)</f>
        <v>0</v>
      </c>
      <c r="O59" s="602">
        <f>IF('DELTA WOOD'!AN73=0,0,'DELTA WOOD'!AN73)+IF('DELTA WOOD'!AN$77=0,0,'DELTA WOOD'!AN$77)</f>
        <v>0</v>
      </c>
      <c r="P59" s="602">
        <f>IF('DELTA WOOD'!AO73=0,0,'DELTA WOOD'!AO73)+IF('DELTA WOOD'!AO$77=0,0,'DELTA WOOD'!AO$77)</f>
        <v>0</v>
      </c>
      <c r="Q59" s="602">
        <f t="shared" si="1"/>
        <v>0</v>
      </c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ht="22.5" customHeight="1">
      <c r="A60" s="604"/>
      <c r="B60" s="605"/>
      <c r="C60" s="601" t="str">
        <f>'DELTA WOOD'!D74</f>
        <v>D-906-W</v>
      </c>
      <c r="D60" s="602">
        <f>IF('DELTA WOOD'!AC74=0,0,'DELTA WOOD'!AC74)+IF('DELTA WOOD'!AC$77=0,0,'DELTA WOOD'!AC$77)</f>
        <v>0</v>
      </c>
      <c r="E60" s="602">
        <f>IF('DELTA WOOD'!AD74=0,0,'DELTA WOOD'!AD74)+IF('DELTA WOOD'!AD$77=0,0,'DELTA WOOD'!AD$77)</f>
        <v>0</v>
      </c>
      <c r="F60" s="602">
        <f>IF('DELTA WOOD'!AE74=0,0,'DELTA WOOD'!AE74)+IF('DELTA WOOD'!AE$77=0,0,'DELTA WOOD'!AE$77)</f>
        <v>0</v>
      </c>
      <c r="G60" s="602">
        <f>IF('DELTA WOOD'!AF74=0,0,'DELTA WOOD'!AF74)+IF('DELTA WOOD'!AF$77=0,0,'DELTA WOOD'!AF$77)</f>
        <v>0</v>
      </c>
      <c r="H60" s="602">
        <f>IF('DELTA WOOD'!AG74=0,0,'DELTA WOOD'!AG74)+IF('DELTA WOOD'!AG$77=0,0,'DELTA WOOD'!AG$77)</f>
        <v>0</v>
      </c>
      <c r="I60" s="602">
        <f>IF('DELTA WOOD'!AH74=0,0,'DELTA WOOD'!AH74)+IF('DELTA WOOD'!AH$77=0,0,'DELTA WOOD'!AH$77)</f>
        <v>0</v>
      </c>
      <c r="J60" s="602">
        <f>IF('DELTA WOOD'!AI74=0,0,'DELTA WOOD'!AI74)+IF('DELTA WOOD'!AI$77=0,0,'DELTA WOOD'!AI$77)</f>
        <v>0</v>
      </c>
      <c r="K60" s="602">
        <f>IF('DELTA WOOD'!AJ74=0,0,'DELTA WOOD'!AJ74)+IF('DELTA WOOD'!AJ$77=0,0,'DELTA WOOD'!AJ$77)</f>
        <v>0</v>
      </c>
      <c r="L60" s="602">
        <f>IF('DELTA WOOD'!AK74=0,0,'DELTA WOOD'!AK74)+IF('DELTA WOOD'!AK$77=0,0,'DELTA WOOD'!AK$77)</f>
        <v>0</v>
      </c>
      <c r="M60" s="602">
        <f>IF('DELTA WOOD'!AL74=0,0,'DELTA WOOD'!AL74)+IF('DELTA WOOD'!AL$77=0,0,'DELTA WOOD'!AL$77)</f>
        <v>0</v>
      </c>
      <c r="N60" s="602">
        <f>IF('DELTA WOOD'!AM74=0,0,'DELTA WOOD'!AM74)+IF('DELTA WOOD'!AM$77=0,0,'DELTA WOOD'!AM$77)</f>
        <v>0</v>
      </c>
      <c r="O60" s="602">
        <f>IF('DELTA WOOD'!AN74=0,0,'DELTA WOOD'!AN74)+IF('DELTA WOOD'!AN$77=0,0,'DELTA WOOD'!AN$77)</f>
        <v>0</v>
      </c>
      <c r="P60" s="602">
        <f>IF('DELTA WOOD'!AO74=0,0,'DELTA WOOD'!AO74)+IF('DELTA WOOD'!AO$77=0,0,'DELTA WOOD'!AO$77)</f>
        <v>0</v>
      </c>
      <c r="Q60" s="602">
        <f t="shared" si="1"/>
        <v>0</v>
      </c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ht="22.5" customHeight="1">
      <c r="A61" s="604"/>
      <c r="B61" s="605"/>
      <c r="C61" s="601" t="str">
        <f>'DELTA WOOD'!D75</f>
        <v>D-907-W</v>
      </c>
      <c r="D61" s="602">
        <f>IF('DELTA WOOD'!AC75=0,0,'DELTA WOOD'!AC75)+IF('DELTA WOOD'!AC$77=0,0,'DELTA WOOD'!AC$77)</f>
        <v>0</v>
      </c>
      <c r="E61" s="602">
        <f>IF('DELTA WOOD'!AD75=0,0,'DELTA WOOD'!AD75)+IF('DELTA WOOD'!AD$77=0,0,'DELTA WOOD'!AD$77)</f>
        <v>0</v>
      </c>
      <c r="F61" s="602">
        <f>IF('DELTA WOOD'!AE75=0,0,'DELTA WOOD'!AE75)+IF('DELTA WOOD'!AE$77=0,0,'DELTA WOOD'!AE$77)</f>
        <v>0</v>
      </c>
      <c r="G61" s="602">
        <f>IF('DELTA WOOD'!AF75=0,0,'DELTA WOOD'!AF75)+IF('DELTA WOOD'!AF$77=0,0,'DELTA WOOD'!AF$77)</f>
        <v>0</v>
      </c>
      <c r="H61" s="602">
        <f>IF('DELTA WOOD'!AG75=0,0,'DELTA WOOD'!AG75)+IF('DELTA WOOD'!AG$77=0,0,'DELTA WOOD'!AG$77)</f>
        <v>0</v>
      </c>
      <c r="I61" s="602">
        <f>IF('DELTA WOOD'!AH75=0,0,'DELTA WOOD'!AH75)+IF('DELTA WOOD'!AH$77=0,0,'DELTA WOOD'!AH$77)</f>
        <v>0</v>
      </c>
      <c r="J61" s="602">
        <f>IF('DELTA WOOD'!AI75=0,0,'DELTA WOOD'!AI75)+IF('DELTA WOOD'!AI$77=0,0,'DELTA WOOD'!AI$77)</f>
        <v>0</v>
      </c>
      <c r="K61" s="602">
        <f>IF('DELTA WOOD'!AJ75=0,0,'DELTA WOOD'!AJ75)+IF('DELTA WOOD'!AJ$77=0,0,'DELTA WOOD'!AJ$77)</f>
        <v>0</v>
      </c>
      <c r="L61" s="602">
        <f>IF('DELTA WOOD'!AK75=0,0,'DELTA WOOD'!AK75)+IF('DELTA WOOD'!AK$77=0,0,'DELTA WOOD'!AK$77)</f>
        <v>0</v>
      </c>
      <c r="M61" s="602">
        <f>IF('DELTA WOOD'!AL75=0,0,'DELTA WOOD'!AL75)+IF('DELTA WOOD'!AL$77=0,0,'DELTA WOOD'!AL$77)</f>
        <v>0</v>
      </c>
      <c r="N61" s="602">
        <f>IF('DELTA WOOD'!AM75=0,0,'DELTA WOOD'!AM75)+IF('DELTA WOOD'!AM$77=0,0,'DELTA WOOD'!AM$77)</f>
        <v>0</v>
      </c>
      <c r="O61" s="602">
        <f>IF('DELTA WOOD'!AN75=0,0,'DELTA WOOD'!AN75)+IF('DELTA WOOD'!AN$77=0,0,'DELTA WOOD'!AN$77)</f>
        <v>0</v>
      </c>
      <c r="P61" s="602">
        <f>IF('DELTA WOOD'!AO75=0,0,'DELTA WOOD'!AO75)+IF('DELTA WOOD'!AO$77=0,0,'DELTA WOOD'!AO$77)</f>
        <v>0</v>
      </c>
      <c r="Q61" s="602">
        <f t="shared" si="1"/>
        <v>0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ht="22.5" customHeight="1">
      <c r="A62" s="604"/>
      <c r="B62" s="605"/>
      <c r="C62" s="601" t="str">
        <f>'DELTA WOOD'!D76</f>
        <v>D-908-W</v>
      </c>
      <c r="D62" s="602">
        <f>IF('DELTA WOOD'!AC76=0,0,'DELTA WOOD'!AC76)+IF('DELTA WOOD'!AC$77=0,0,'DELTA WOOD'!AC$77)</f>
        <v>0</v>
      </c>
      <c r="E62" s="602">
        <f>IF('DELTA WOOD'!AD76=0,0,'DELTA WOOD'!AD76)+IF('DELTA WOOD'!AD$77=0,0,'DELTA WOOD'!AD$77)</f>
        <v>0</v>
      </c>
      <c r="F62" s="602">
        <f>IF('DELTA WOOD'!AE76=0,0,'DELTA WOOD'!AE76)+IF('DELTA WOOD'!AE$77=0,0,'DELTA WOOD'!AE$77)</f>
        <v>0</v>
      </c>
      <c r="G62" s="602">
        <f>IF('DELTA WOOD'!AF76=0,0,'DELTA WOOD'!AF76)+IF('DELTA WOOD'!AF$77=0,0,'DELTA WOOD'!AF$77)</f>
        <v>0</v>
      </c>
      <c r="H62" s="602">
        <f>IF('DELTA WOOD'!AG76=0,0,'DELTA WOOD'!AG76)+IF('DELTA WOOD'!AG$77=0,0,'DELTA WOOD'!AG$77)</f>
        <v>0</v>
      </c>
      <c r="I62" s="602">
        <f>IF('DELTA WOOD'!AH76=0,0,'DELTA WOOD'!AH76)+IF('DELTA WOOD'!AH$77=0,0,'DELTA WOOD'!AH$77)</f>
        <v>0</v>
      </c>
      <c r="J62" s="602">
        <f>IF('DELTA WOOD'!AI76=0,0,'DELTA WOOD'!AI76)+IF('DELTA WOOD'!AI$77=0,0,'DELTA WOOD'!AI$77)</f>
        <v>0</v>
      </c>
      <c r="K62" s="602">
        <f>IF('DELTA WOOD'!AJ76=0,0,'DELTA WOOD'!AJ76)+IF('DELTA WOOD'!AJ$77=0,0,'DELTA WOOD'!AJ$77)</f>
        <v>0</v>
      </c>
      <c r="L62" s="602">
        <f>IF('DELTA WOOD'!AK76=0,0,'DELTA WOOD'!AK76)+IF('DELTA WOOD'!AK$77=0,0,'DELTA WOOD'!AK$77)</f>
        <v>0</v>
      </c>
      <c r="M62" s="602">
        <f>IF('DELTA WOOD'!AL76=0,0,'DELTA WOOD'!AL76)+IF('DELTA WOOD'!AL$77=0,0,'DELTA WOOD'!AL$77)</f>
        <v>0</v>
      </c>
      <c r="N62" s="602">
        <f>IF('DELTA WOOD'!AM76=0,0,'DELTA WOOD'!AM76)+IF('DELTA WOOD'!AM$77=0,0,'DELTA WOOD'!AM$77)</f>
        <v>0</v>
      </c>
      <c r="O62" s="602">
        <f>IF('DELTA WOOD'!AN76=0,0,'DELTA WOOD'!AN76)+IF('DELTA WOOD'!AN$77=0,0,'DELTA WOOD'!AN$77)</f>
        <v>0</v>
      </c>
      <c r="P62" s="602">
        <f>IF('DELTA WOOD'!AO76=0,0,'DELTA WOOD'!AO76)+IF('DELTA WOOD'!AO$77=0,0,'DELTA WOOD'!AO$77)</f>
        <v>0</v>
      </c>
      <c r="Q62" s="602">
        <f t="shared" si="1"/>
        <v>0</v>
      </c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ht="22.5" customHeight="1">
      <c r="A63" s="604"/>
      <c r="B63" s="605"/>
      <c r="C63" s="601" t="str">
        <f>'DELTA WOOD'!#REF!</f>
        <v>#ERROR!</v>
      </c>
      <c r="D63" s="602"/>
      <c r="E63" s="602"/>
      <c r="F63" s="602"/>
      <c r="G63" s="602"/>
      <c r="H63" s="602"/>
      <c r="I63" s="602"/>
      <c r="J63" s="602"/>
      <c r="K63" s="602"/>
      <c r="L63" s="602"/>
      <c r="M63" s="602"/>
      <c r="N63" s="602"/>
      <c r="O63" s="602"/>
      <c r="P63" s="602"/>
      <c r="Q63" s="602">
        <f t="shared" si="1"/>
        <v>0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ht="22.5" customHeight="1">
      <c r="A64" s="604"/>
      <c r="B64" s="605"/>
      <c r="C64" s="601" t="str">
        <f>'DELTA WOOD'!#REF!</f>
        <v>#ERROR!</v>
      </c>
      <c r="D64" s="602" t="str">
        <f>IF('DELTA WOOD'!#REF!=0,0,'DELTA WOOD'!#REF!)+IF('DELTA WOOD'!#REF!=0,0,'DELTA WOOD'!#REF!)</f>
        <v>#ERROR!</v>
      </c>
      <c r="E64" s="602" t="str">
        <f>IF('DELTA WOOD'!#REF!=0,0,'DELTA WOOD'!#REF!)+IF('DELTA WOOD'!#REF!=0,0,'DELTA WOOD'!#REF!)</f>
        <v>#ERROR!</v>
      </c>
      <c r="F64" s="602" t="str">
        <f>IF('DELTA WOOD'!#REF!=0,0,'DELTA WOOD'!#REF!)+IF('DELTA WOOD'!#REF!=0,0,'DELTA WOOD'!#REF!)</f>
        <v>#ERROR!</v>
      </c>
      <c r="G64" s="602" t="str">
        <f>IF('DELTA WOOD'!#REF!=0,0,'DELTA WOOD'!#REF!)+IF('DELTA WOOD'!#REF!=0,0,'DELTA WOOD'!#REF!)</f>
        <v>#ERROR!</v>
      </c>
      <c r="H64" s="602" t="str">
        <f>IF('DELTA WOOD'!#REF!=0,0,'DELTA WOOD'!#REF!)+IF('DELTA WOOD'!#REF!=0,0,'DELTA WOOD'!#REF!)</f>
        <v>#ERROR!</v>
      </c>
      <c r="I64" s="602" t="str">
        <f>IF('DELTA WOOD'!#REF!=0,0,'DELTA WOOD'!#REF!)+IF('DELTA WOOD'!#REF!=0,0,'DELTA WOOD'!#REF!)</f>
        <v>#ERROR!</v>
      </c>
      <c r="J64" s="602" t="str">
        <f>IF('DELTA WOOD'!#REF!=0,0,'DELTA WOOD'!#REF!)+IF('DELTA WOOD'!#REF!=0,0,'DELTA WOOD'!#REF!)</f>
        <v>#ERROR!</v>
      </c>
      <c r="K64" s="602" t="str">
        <f>IF('DELTA WOOD'!#REF!=0,0,'DELTA WOOD'!#REF!)+IF('DELTA WOOD'!#REF!=0,0,'DELTA WOOD'!#REF!)</f>
        <v>#ERROR!</v>
      </c>
      <c r="L64" s="602" t="str">
        <f>IF('DELTA WOOD'!#REF!=0,0,'DELTA WOOD'!#REF!)+IF('DELTA WOOD'!#REF!=0,0,'DELTA WOOD'!#REF!)</f>
        <v>#ERROR!</v>
      </c>
      <c r="M64" s="602" t="str">
        <f>IF('DELTA WOOD'!#REF!=0,0,'DELTA WOOD'!#REF!)+IF('DELTA WOOD'!#REF!=0,0,'DELTA WOOD'!#REF!)</f>
        <v>#ERROR!</v>
      </c>
      <c r="N64" s="602" t="str">
        <f>IF('DELTA WOOD'!#REF!=0,0,'DELTA WOOD'!#REF!)+IF('DELTA WOOD'!#REF!=0,0,'DELTA WOOD'!#REF!)</f>
        <v>#ERROR!</v>
      </c>
      <c r="O64" s="602" t="str">
        <f>IF('DELTA WOOD'!#REF!=0,0,'DELTA WOOD'!#REF!)+IF('DELTA WOOD'!#REF!=0,0,'DELTA WOOD'!#REF!)</f>
        <v>#ERROR!</v>
      </c>
      <c r="P64" s="602" t="str">
        <f>IF('DELTA WOOD'!#REF!=0,0,'DELTA WOOD'!#REF!)+IF('DELTA WOOD'!#REF!=0,0,'DELTA WOOD'!#REF!)</f>
        <v>#ERROR!</v>
      </c>
      <c r="Q64" s="602" t="str">
        <f t="shared" si="1"/>
        <v>#ERROR!</v>
      </c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ht="22.5" customHeight="1">
      <c r="A65" s="604"/>
      <c r="B65" s="605"/>
      <c r="C65" s="601" t="str">
        <f>'DELTA WOOD'!#REF!</f>
        <v>#ERROR!</v>
      </c>
      <c r="D65" s="602" t="str">
        <f>IF('DELTA WOOD'!#REF!=0,0,'DELTA WOOD'!#REF!)+IF('DELTA WOOD'!#REF!=0,0,'DELTA WOOD'!#REF!)</f>
        <v>#ERROR!</v>
      </c>
      <c r="E65" s="602" t="str">
        <f>IF('DELTA WOOD'!#REF!=0,0,'DELTA WOOD'!#REF!)+IF('DELTA WOOD'!#REF!=0,0,'DELTA WOOD'!#REF!)</f>
        <v>#ERROR!</v>
      </c>
      <c r="F65" s="602" t="str">
        <f>IF('DELTA WOOD'!#REF!=0,0,'DELTA WOOD'!#REF!)+IF('DELTA WOOD'!#REF!=0,0,'DELTA WOOD'!#REF!)</f>
        <v>#ERROR!</v>
      </c>
      <c r="G65" s="602" t="str">
        <f>IF('DELTA WOOD'!#REF!=0,0,'DELTA WOOD'!#REF!)+IF('DELTA WOOD'!#REF!=0,0,'DELTA WOOD'!#REF!)</f>
        <v>#ERROR!</v>
      </c>
      <c r="H65" s="602" t="str">
        <f>IF('DELTA WOOD'!#REF!=0,0,'DELTA WOOD'!#REF!)+IF('DELTA WOOD'!#REF!=0,0,'DELTA WOOD'!#REF!)</f>
        <v>#ERROR!</v>
      </c>
      <c r="I65" s="602" t="str">
        <f>IF('DELTA WOOD'!#REF!=0,0,'DELTA WOOD'!#REF!)+IF('DELTA WOOD'!#REF!=0,0,'DELTA WOOD'!#REF!)</f>
        <v>#ERROR!</v>
      </c>
      <c r="J65" s="602" t="str">
        <f>IF('DELTA WOOD'!#REF!=0,0,'DELTA WOOD'!#REF!)+IF('DELTA WOOD'!#REF!=0,0,'DELTA WOOD'!#REF!)</f>
        <v>#ERROR!</v>
      </c>
      <c r="K65" s="602" t="str">
        <f>IF('DELTA WOOD'!#REF!=0,0,'DELTA WOOD'!#REF!)+IF('DELTA WOOD'!#REF!=0,0,'DELTA WOOD'!#REF!)</f>
        <v>#ERROR!</v>
      </c>
      <c r="L65" s="602" t="str">
        <f>IF('DELTA WOOD'!#REF!=0,0,'DELTA WOOD'!#REF!)+IF('DELTA WOOD'!#REF!=0,0,'DELTA WOOD'!#REF!)</f>
        <v>#ERROR!</v>
      </c>
      <c r="M65" s="602" t="str">
        <f>IF('DELTA WOOD'!#REF!=0,0,'DELTA WOOD'!#REF!)+IF('DELTA WOOD'!#REF!=0,0,'DELTA WOOD'!#REF!)</f>
        <v>#ERROR!</v>
      </c>
      <c r="N65" s="602" t="str">
        <f>IF('DELTA WOOD'!#REF!=0,0,'DELTA WOOD'!#REF!)+IF('DELTA WOOD'!#REF!=0,0,'DELTA WOOD'!#REF!)</f>
        <v>#ERROR!</v>
      </c>
      <c r="O65" s="602" t="str">
        <f>IF('DELTA WOOD'!#REF!=0,0,'DELTA WOOD'!#REF!)+IF('DELTA WOOD'!#REF!=0,0,'DELTA WOOD'!#REF!)</f>
        <v>#ERROR!</v>
      </c>
      <c r="P65" s="602" t="str">
        <f>IF('DELTA WOOD'!#REF!=0,0,'DELTA WOOD'!#REF!)+IF('DELTA WOOD'!#REF!=0,0,'DELTA WOOD'!#REF!)</f>
        <v>#ERROR!</v>
      </c>
      <c r="Q65" s="602" t="str">
        <f t="shared" si="1"/>
        <v>#ERROR!</v>
      </c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ht="22.5" customHeight="1">
      <c r="A66" s="604"/>
      <c r="B66" s="605"/>
      <c r="C66" s="601" t="str">
        <f>'DELTA WOOD'!#REF!</f>
        <v>#ERROR!</v>
      </c>
      <c r="D66" s="602" t="str">
        <f>IF('DELTA WOOD'!#REF!=0,0,'DELTA WOOD'!#REF!)+IF('DELTA WOOD'!#REF!=0,0,'DELTA WOOD'!#REF!)</f>
        <v>#ERROR!</v>
      </c>
      <c r="E66" s="602" t="str">
        <f>IF('DELTA WOOD'!#REF!=0,0,'DELTA WOOD'!#REF!)+IF('DELTA WOOD'!#REF!=0,0,'DELTA WOOD'!#REF!)</f>
        <v>#ERROR!</v>
      </c>
      <c r="F66" s="602" t="str">
        <f>IF('DELTA WOOD'!#REF!=0,0,'DELTA WOOD'!#REF!)+IF('DELTA WOOD'!#REF!=0,0,'DELTA WOOD'!#REF!)</f>
        <v>#ERROR!</v>
      </c>
      <c r="G66" s="602" t="str">
        <f>IF('DELTA WOOD'!#REF!=0,0,'DELTA WOOD'!#REF!)+IF('DELTA WOOD'!#REF!=0,0,'DELTA WOOD'!#REF!)</f>
        <v>#ERROR!</v>
      </c>
      <c r="H66" s="602" t="str">
        <f>IF('DELTA WOOD'!#REF!=0,0,'DELTA WOOD'!#REF!)+IF('DELTA WOOD'!#REF!=0,0,'DELTA WOOD'!#REF!)</f>
        <v>#ERROR!</v>
      </c>
      <c r="I66" s="602" t="str">
        <f>IF('DELTA WOOD'!#REF!=0,0,'DELTA WOOD'!#REF!)+IF('DELTA WOOD'!#REF!=0,0,'DELTA WOOD'!#REF!)</f>
        <v>#ERROR!</v>
      </c>
      <c r="J66" s="602" t="str">
        <f>IF('DELTA WOOD'!#REF!=0,0,'DELTA WOOD'!#REF!)+IF('DELTA WOOD'!#REF!=0,0,'DELTA WOOD'!#REF!)</f>
        <v>#ERROR!</v>
      </c>
      <c r="K66" s="602" t="str">
        <f>IF('DELTA WOOD'!#REF!=0,0,'DELTA WOOD'!#REF!)+IF('DELTA WOOD'!#REF!=0,0,'DELTA WOOD'!#REF!)</f>
        <v>#ERROR!</v>
      </c>
      <c r="L66" s="602" t="str">
        <f>IF('DELTA WOOD'!#REF!=0,0,'DELTA WOOD'!#REF!)+IF('DELTA WOOD'!#REF!=0,0,'DELTA WOOD'!#REF!)</f>
        <v>#ERROR!</v>
      </c>
      <c r="M66" s="602" t="str">
        <f>IF('DELTA WOOD'!#REF!=0,0,'DELTA WOOD'!#REF!)+IF('DELTA WOOD'!#REF!=0,0,'DELTA WOOD'!#REF!)</f>
        <v>#ERROR!</v>
      </c>
      <c r="N66" s="602" t="str">
        <f>IF('DELTA WOOD'!#REF!=0,0,'DELTA WOOD'!#REF!)+IF('DELTA WOOD'!#REF!=0,0,'DELTA WOOD'!#REF!)</f>
        <v>#ERROR!</v>
      </c>
      <c r="O66" s="602" t="str">
        <f>IF('DELTA WOOD'!#REF!=0,0,'DELTA WOOD'!#REF!)+IF('DELTA WOOD'!#REF!=0,0,'DELTA WOOD'!#REF!)</f>
        <v>#ERROR!</v>
      </c>
      <c r="P66" s="602" t="str">
        <f>IF('DELTA WOOD'!#REF!=0,0,'DELTA WOOD'!#REF!)+IF('DELTA WOOD'!#REF!=0,0,'DELTA WOOD'!#REF!)</f>
        <v>#ERROR!</v>
      </c>
      <c r="Q66" s="602" t="str">
        <f t="shared" si="1"/>
        <v>#ERROR!</v>
      </c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ht="22.5" customHeight="1">
      <c r="A67" s="604"/>
      <c r="B67" s="605"/>
      <c r="C67" s="601" t="str">
        <f>'DELTA WOOD'!D78</f>
        <v/>
      </c>
      <c r="D67" s="602"/>
      <c r="E67" s="602"/>
      <c r="F67" s="602"/>
      <c r="G67" s="602"/>
      <c r="H67" s="602"/>
      <c r="I67" s="602"/>
      <c r="J67" s="602"/>
      <c r="K67" s="602"/>
      <c r="L67" s="602"/>
      <c r="M67" s="602"/>
      <c r="N67" s="602"/>
      <c r="O67" s="602"/>
      <c r="P67" s="602"/>
      <c r="Q67" s="602">
        <f t="shared" si="1"/>
        <v>0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ht="22.5" customHeight="1">
      <c r="A68" s="604"/>
      <c r="B68" s="605"/>
      <c r="C68" s="601" t="str">
        <f>'DELTA WOOD'!D79</f>
        <v>D-BL1-W</v>
      </c>
      <c r="D68" s="602">
        <f>IF('DELTA WOOD'!AC79=0,0,'DELTA WOOD'!AC79)+IF('DELTA WOOD'!AC$83=0,0,'DELTA WOOD'!AC$83)</f>
        <v>0</v>
      </c>
      <c r="E68" s="602">
        <f>IF('DELTA WOOD'!AD79=0,0,'DELTA WOOD'!AD79)+IF('DELTA WOOD'!AD$83=0,0,'DELTA WOOD'!AD$83)</f>
        <v>0</v>
      </c>
      <c r="F68" s="602">
        <f>IF('DELTA WOOD'!AE79=0,0,'DELTA WOOD'!AE79)+IF('DELTA WOOD'!AE$83=0,0,'DELTA WOOD'!AE$83)</f>
        <v>0</v>
      </c>
      <c r="G68" s="602">
        <f>IF('DELTA WOOD'!AF79=0,0,'DELTA WOOD'!AF79)+IF('DELTA WOOD'!AF$83=0,0,'DELTA WOOD'!AF$83)</f>
        <v>0</v>
      </c>
      <c r="H68" s="602">
        <f>IF('DELTA WOOD'!AG79=0,0,'DELTA WOOD'!AG79)+IF('DELTA WOOD'!AG$83=0,0,'DELTA WOOD'!AG$83)</f>
        <v>0</v>
      </c>
      <c r="I68" s="602">
        <f>IF('DELTA WOOD'!AH79=0,0,'DELTA WOOD'!AH79)+IF('DELTA WOOD'!AH$83=0,0,'DELTA WOOD'!AH$83)</f>
        <v>0</v>
      </c>
      <c r="J68" s="602">
        <f>IF('DELTA WOOD'!AI79=0,0,'DELTA WOOD'!AI79)+IF('DELTA WOOD'!AI$83=0,0,'DELTA WOOD'!AI$83)</f>
        <v>0</v>
      </c>
      <c r="K68" s="602">
        <f>IF('DELTA WOOD'!AJ79=0,0,'DELTA WOOD'!AJ79)+IF('DELTA WOOD'!AJ$83=0,0,'DELTA WOOD'!AJ$83)</f>
        <v>0</v>
      </c>
      <c r="L68" s="602">
        <f>IF('DELTA WOOD'!AK79=0,0,'DELTA WOOD'!AK79)+IF('DELTA WOOD'!AK$83=0,0,'DELTA WOOD'!AK$83)</f>
        <v>0</v>
      </c>
      <c r="M68" s="602">
        <f>IF('DELTA WOOD'!AL79=0,0,'DELTA WOOD'!AL79)+IF('DELTA WOOD'!AL$83=0,0,'DELTA WOOD'!AL$83)</f>
        <v>0</v>
      </c>
      <c r="N68" s="602">
        <f>IF('DELTA WOOD'!AM79=0,0,'DELTA WOOD'!AM79)+IF('DELTA WOOD'!AM$83=0,0,'DELTA WOOD'!AM$83)</f>
        <v>0</v>
      </c>
      <c r="O68" s="602">
        <f>IF('DELTA WOOD'!AN79=0,0,'DELTA WOOD'!AN79)+IF('DELTA WOOD'!AN$83=0,0,'DELTA WOOD'!AN$83)</f>
        <v>0</v>
      </c>
      <c r="P68" s="602">
        <f>IF('DELTA WOOD'!AO79=0,0,'DELTA WOOD'!AO79)+IF('DELTA WOOD'!AO$83=0,0,'DELTA WOOD'!AO$83)</f>
        <v>0</v>
      </c>
      <c r="Q68" s="602">
        <f t="shared" si="1"/>
        <v>0</v>
      </c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ht="22.5" customHeight="1">
      <c r="A69" s="604"/>
      <c r="B69" s="605"/>
      <c r="C69" s="601" t="str">
        <f>'DELTA WOOD'!D80</f>
        <v>D-BL2-W</v>
      </c>
      <c r="D69" s="602">
        <f>IF('DELTA WOOD'!AC80=0,0,'DELTA WOOD'!AC80)+IF('DELTA WOOD'!AC$83=0,0,'DELTA WOOD'!AC$83)</f>
        <v>0</v>
      </c>
      <c r="E69" s="602">
        <f>IF('DELTA WOOD'!AD80=0,0,'DELTA WOOD'!AD80)+IF('DELTA WOOD'!AD$83=0,0,'DELTA WOOD'!AD$83)</f>
        <v>0</v>
      </c>
      <c r="F69" s="602">
        <f>IF('DELTA WOOD'!AE80=0,0,'DELTA WOOD'!AE80)+IF('DELTA WOOD'!AE$83=0,0,'DELTA WOOD'!AE$83)</f>
        <v>0</v>
      </c>
      <c r="G69" s="602">
        <f>IF('DELTA WOOD'!AF80=0,0,'DELTA WOOD'!AF80)+IF('DELTA WOOD'!AF$83=0,0,'DELTA WOOD'!AF$83)</f>
        <v>0</v>
      </c>
      <c r="H69" s="602">
        <f>IF('DELTA WOOD'!AG80=0,0,'DELTA WOOD'!AG80)+IF('DELTA WOOD'!AG$83=0,0,'DELTA WOOD'!AG$83)</f>
        <v>0</v>
      </c>
      <c r="I69" s="602">
        <f>IF('DELTA WOOD'!AH80=0,0,'DELTA WOOD'!AH80)+IF('DELTA WOOD'!AH$83=0,0,'DELTA WOOD'!AH$83)</f>
        <v>0</v>
      </c>
      <c r="J69" s="602">
        <f>IF('DELTA WOOD'!AI80=0,0,'DELTA WOOD'!AI80)+IF('DELTA WOOD'!AI$83=0,0,'DELTA WOOD'!AI$83)</f>
        <v>0</v>
      </c>
      <c r="K69" s="602">
        <f>IF('DELTA WOOD'!AJ80=0,0,'DELTA WOOD'!AJ80)+IF('DELTA WOOD'!AJ$83=0,0,'DELTA WOOD'!AJ$83)</f>
        <v>0</v>
      </c>
      <c r="L69" s="602">
        <f>IF('DELTA WOOD'!AK80=0,0,'DELTA WOOD'!AK80)+IF('DELTA WOOD'!AK$83=0,0,'DELTA WOOD'!AK$83)</f>
        <v>0</v>
      </c>
      <c r="M69" s="602">
        <f>IF('DELTA WOOD'!AL80=0,0,'DELTA WOOD'!AL80)+IF('DELTA WOOD'!AL$83=0,0,'DELTA WOOD'!AL$83)</f>
        <v>0</v>
      </c>
      <c r="N69" s="602">
        <f>IF('DELTA WOOD'!AM80=0,0,'DELTA WOOD'!AM80)+IF('DELTA WOOD'!AM$83=0,0,'DELTA WOOD'!AM$83)</f>
        <v>0</v>
      </c>
      <c r="O69" s="602">
        <f>IF('DELTA WOOD'!AN80=0,0,'DELTA WOOD'!AN80)+IF('DELTA WOOD'!AN$83=0,0,'DELTA WOOD'!AN$83)</f>
        <v>0</v>
      </c>
      <c r="P69" s="602">
        <f>IF('DELTA WOOD'!AO80=0,0,'DELTA WOOD'!AO80)+IF('DELTA WOOD'!AO$83=0,0,'DELTA WOOD'!AO$83)</f>
        <v>0</v>
      </c>
      <c r="Q69" s="602">
        <f t="shared" si="1"/>
        <v>0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ht="22.5" customHeight="1">
      <c r="A70" s="604"/>
      <c r="B70" s="605"/>
      <c r="C70" s="601" t="str">
        <f>'DELTA WOOD'!D81</f>
        <v>D-BL3-W</v>
      </c>
      <c r="D70" s="602">
        <f>IF('DELTA WOOD'!AC81=0,0,'DELTA WOOD'!AC81)+IF('DELTA WOOD'!AC$83=0,0,'DELTA WOOD'!AC$83)</f>
        <v>0</v>
      </c>
      <c r="E70" s="602">
        <f>IF('DELTA WOOD'!AD81=0,0,'DELTA WOOD'!AD81)+IF('DELTA WOOD'!AD$83=0,0,'DELTA WOOD'!AD$83)</f>
        <v>0</v>
      </c>
      <c r="F70" s="602">
        <f>IF('DELTA WOOD'!AE81=0,0,'DELTA WOOD'!AE81)+IF('DELTA WOOD'!AE$83=0,0,'DELTA WOOD'!AE$83)</f>
        <v>0</v>
      </c>
      <c r="G70" s="602">
        <f>IF('DELTA WOOD'!AF81=0,0,'DELTA WOOD'!AF81)+IF('DELTA WOOD'!AF$83=0,0,'DELTA WOOD'!AF$83)</f>
        <v>0</v>
      </c>
      <c r="H70" s="602">
        <f>IF('DELTA WOOD'!AG81=0,0,'DELTA WOOD'!AG81)+IF('DELTA WOOD'!AG$83=0,0,'DELTA WOOD'!AG$83)</f>
        <v>0</v>
      </c>
      <c r="I70" s="602">
        <f>IF('DELTA WOOD'!AH81=0,0,'DELTA WOOD'!AH81)+IF('DELTA WOOD'!AH$83=0,0,'DELTA WOOD'!AH$83)</f>
        <v>0</v>
      </c>
      <c r="J70" s="602">
        <f>IF('DELTA WOOD'!AI81=0,0,'DELTA WOOD'!AI81)+IF('DELTA WOOD'!AI$83=0,0,'DELTA WOOD'!AI$83)</f>
        <v>0</v>
      </c>
      <c r="K70" s="602">
        <f>IF('DELTA WOOD'!AJ81=0,0,'DELTA WOOD'!AJ81)+IF('DELTA WOOD'!AJ$83=0,0,'DELTA WOOD'!AJ$83)</f>
        <v>0</v>
      </c>
      <c r="L70" s="602">
        <f>IF('DELTA WOOD'!AK81=0,0,'DELTA WOOD'!AK81)+IF('DELTA WOOD'!AK$83=0,0,'DELTA WOOD'!AK$83)</f>
        <v>0</v>
      </c>
      <c r="M70" s="602">
        <f>IF('DELTA WOOD'!AL81=0,0,'DELTA WOOD'!AL81)+IF('DELTA WOOD'!AL$83=0,0,'DELTA WOOD'!AL$83)</f>
        <v>0</v>
      </c>
      <c r="N70" s="602">
        <f>IF('DELTA WOOD'!AM81=0,0,'DELTA WOOD'!AM81)+IF('DELTA WOOD'!AM$83=0,0,'DELTA WOOD'!AM$83)</f>
        <v>0</v>
      </c>
      <c r="O70" s="602">
        <f>IF('DELTA WOOD'!AN81=0,0,'DELTA WOOD'!AN81)+IF('DELTA WOOD'!AN$83=0,0,'DELTA WOOD'!AN$83)</f>
        <v>0</v>
      </c>
      <c r="P70" s="602">
        <f>IF('DELTA WOOD'!AO81=0,0,'DELTA WOOD'!AO81)+IF('DELTA WOOD'!AO$83=0,0,'DELTA WOOD'!AO$83)</f>
        <v>0</v>
      </c>
      <c r="Q70" s="602">
        <f t="shared" si="1"/>
        <v>0</v>
      </c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ht="22.5" customHeight="1">
      <c r="A71" s="604"/>
      <c r="B71" s="605"/>
      <c r="C71" s="601" t="str">
        <f>'DELTA WOOD'!D82</f>
        <v>D-BL4-W</v>
      </c>
      <c r="D71" s="602">
        <f>IF('DELTA WOOD'!AC82=0,0,'DELTA WOOD'!AC82)+IF('DELTA WOOD'!AC$83=0,0,'DELTA WOOD'!AC$83)</f>
        <v>0</v>
      </c>
      <c r="E71" s="602">
        <f>IF('DELTA WOOD'!AD82=0,0,'DELTA WOOD'!AD82)+IF('DELTA WOOD'!AD$83=0,0,'DELTA WOOD'!AD$83)</f>
        <v>0</v>
      </c>
      <c r="F71" s="602">
        <f>IF('DELTA WOOD'!AE82=0,0,'DELTA WOOD'!AE82)+IF('DELTA WOOD'!AE$83=0,0,'DELTA WOOD'!AE$83)</f>
        <v>0</v>
      </c>
      <c r="G71" s="602">
        <f>IF('DELTA WOOD'!AF82=0,0,'DELTA WOOD'!AF82)+IF('DELTA WOOD'!AF$83=0,0,'DELTA WOOD'!AF$83)</f>
        <v>0</v>
      </c>
      <c r="H71" s="602">
        <f>IF('DELTA WOOD'!AG82=0,0,'DELTA WOOD'!AG82)+IF('DELTA WOOD'!AG$83=0,0,'DELTA WOOD'!AG$83)</f>
        <v>0</v>
      </c>
      <c r="I71" s="602">
        <f>IF('DELTA WOOD'!AH82=0,0,'DELTA WOOD'!AH82)+IF('DELTA WOOD'!AH$83=0,0,'DELTA WOOD'!AH$83)</f>
        <v>0</v>
      </c>
      <c r="J71" s="602">
        <f>IF('DELTA WOOD'!AI82=0,0,'DELTA WOOD'!AI82)+IF('DELTA WOOD'!AI$83=0,0,'DELTA WOOD'!AI$83)</f>
        <v>0</v>
      </c>
      <c r="K71" s="602">
        <f>IF('DELTA WOOD'!AJ82=0,0,'DELTA WOOD'!AJ82)+IF('DELTA WOOD'!AJ$83=0,0,'DELTA WOOD'!AJ$83)</f>
        <v>0</v>
      </c>
      <c r="L71" s="602">
        <f>IF('DELTA WOOD'!AK82=0,0,'DELTA WOOD'!AK82)+IF('DELTA WOOD'!AK$83=0,0,'DELTA WOOD'!AK$83)</f>
        <v>0</v>
      </c>
      <c r="M71" s="602">
        <f>IF('DELTA WOOD'!AL82=0,0,'DELTA WOOD'!AL82)+IF('DELTA WOOD'!AL$83=0,0,'DELTA WOOD'!AL$83)</f>
        <v>0</v>
      </c>
      <c r="N71" s="602">
        <f>IF('DELTA WOOD'!AM82=0,0,'DELTA WOOD'!AM82)+IF('DELTA WOOD'!AM$83=0,0,'DELTA WOOD'!AM$83)</f>
        <v>0</v>
      </c>
      <c r="O71" s="602">
        <f>IF('DELTA WOOD'!AN82=0,0,'DELTA WOOD'!AN82)+IF('DELTA WOOD'!AN$83=0,0,'DELTA WOOD'!AN$83)</f>
        <v>0</v>
      </c>
      <c r="P71" s="602">
        <f>IF('DELTA WOOD'!AO82=0,0,'DELTA WOOD'!AO82)+IF('DELTA WOOD'!AO$83=0,0,'DELTA WOOD'!AO$83)</f>
        <v>0</v>
      </c>
      <c r="Q71" s="602">
        <f t="shared" si="1"/>
        <v>0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ht="22.5" customHeight="1">
      <c r="A72" s="604"/>
      <c r="B72" s="605"/>
      <c r="C72" s="601" t="str">
        <f>'DELTA WOOD'!D84</f>
        <v/>
      </c>
      <c r="D72" s="602"/>
      <c r="E72" s="602"/>
      <c r="F72" s="602"/>
      <c r="G72" s="602"/>
      <c r="H72" s="602"/>
      <c r="I72" s="602"/>
      <c r="J72" s="602"/>
      <c r="K72" s="602"/>
      <c r="L72" s="602"/>
      <c r="M72" s="602"/>
      <c r="N72" s="602"/>
      <c r="O72" s="602"/>
      <c r="P72" s="602"/>
      <c r="Q72" s="602">
        <f t="shared" si="1"/>
        <v>0</v>
      </c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ht="22.5" customHeight="1">
      <c r="A73" s="604"/>
      <c r="B73" s="605"/>
      <c r="C73" s="601" t="str">
        <f>'DELTA WOOD'!D85</f>
        <v>D-ICE1-W</v>
      </c>
      <c r="D73" s="602">
        <f>IF('DELTA WOOD'!AC85=0,0,'DELTA WOOD'!AC85)+IF('DELTA WOOD'!AC$90=0,0,'DELTA WOOD'!AC$90)</f>
        <v>0</v>
      </c>
      <c r="E73" s="602">
        <f>IF('DELTA WOOD'!AD85=0,0,'DELTA WOOD'!AD85)+IF('DELTA WOOD'!AD$90=0,0,'DELTA WOOD'!AD$90)</f>
        <v>0</v>
      </c>
      <c r="F73" s="602">
        <f>IF('DELTA WOOD'!AE85=0,0,'DELTA WOOD'!AE85)+IF('DELTA WOOD'!AE$90=0,0,'DELTA WOOD'!AE$90)</f>
        <v>0</v>
      </c>
      <c r="G73" s="602">
        <f>IF('DELTA WOOD'!AF85=0,0,'DELTA WOOD'!AF85)+IF('DELTA WOOD'!AF$90=0,0,'DELTA WOOD'!AF$90)</f>
        <v>0</v>
      </c>
      <c r="H73" s="602">
        <f>IF('DELTA WOOD'!AG85=0,0,'DELTA WOOD'!AG85)+IF('DELTA WOOD'!AG$90=0,0,'DELTA WOOD'!AG$90)</f>
        <v>0</v>
      </c>
      <c r="I73" s="602">
        <f>IF('DELTA WOOD'!AH85=0,0,'DELTA WOOD'!AH85)+IF('DELTA WOOD'!AH$90=0,0,'DELTA WOOD'!AH$90)</f>
        <v>0</v>
      </c>
      <c r="J73" s="602">
        <f>IF('DELTA WOOD'!AI85=0,0,'DELTA WOOD'!AI85)+IF('DELTA WOOD'!AI$90=0,0,'DELTA WOOD'!AI$90)</f>
        <v>0</v>
      </c>
      <c r="K73" s="602">
        <f>IF('DELTA WOOD'!AJ85=0,0,'DELTA WOOD'!AJ85)+IF('DELTA WOOD'!AJ$90=0,0,'DELTA WOOD'!AJ$90)</f>
        <v>0</v>
      </c>
      <c r="L73" s="602">
        <f>IF('DELTA WOOD'!AK85=0,0,'DELTA WOOD'!AK85)+IF('DELTA WOOD'!AK$90=0,0,'DELTA WOOD'!AK$90)</f>
        <v>0</v>
      </c>
      <c r="M73" s="602">
        <f>IF('DELTA WOOD'!AL85=0,0,'DELTA WOOD'!AL85)+IF('DELTA WOOD'!AL$90=0,0,'DELTA WOOD'!AL$90)</f>
        <v>0</v>
      </c>
      <c r="N73" s="602">
        <f>IF('DELTA WOOD'!AM85=0,0,'DELTA WOOD'!AM85)+IF('DELTA WOOD'!AM$90=0,0,'DELTA WOOD'!AM$90)</f>
        <v>0</v>
      </c>
      <c r="O73" s="602">
        <f>IF('DELTA WOOD'!AN85=0,0,'DELTA WOOD'!AN85)+IF('DELTA WOOD'!AN$90=0,0,'DELTA WOOD'!AN$90)</f>
        <v>0</v>
      </c>
      <c r="P73" s="602">
        <f>IF('DELTA WOOD'!AO85=0,0,'DELTA WOOD'!AO85)+IF('DELTA WOOD'!AO$90=0,0,'DELTA WOOD'!AO$90)</f>
        <v>0</v>
      </c>
      <c r="Q73" s="602">
        <f t="shared" si="1"/>
        <v>0</v>
      </c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22.5" customHeight="1">
      <c r="A74" s="604"/>
      <c r="B74" s="605"/>
      <c r="C74" s="601" t="str">
        <f>'DELTA WOOD'!D86</f>
        <v>D-ICE2-W</v>
      </c>
      <c r="D74" s="602">
        <f>IF('DELTA WOOD'!AC86=0,0,'DELTA WOOD'!AC86)+IF('DELTA WOOD'!AC$90=0,0,'DELTA WOOD'!AC$90)</f>
        <v>0</v>
      </c>
      <c r="E74" s="602">
        <f>IF('DELTA WOOD'!AD86=0,0,'DELTA WOOD'!AD86)+IF('DELTA WOOD'!AD$90=0,0,'DELTA WOOD'!AD$90)</f>
        <v>0</v>
      </c>
      <c r="F74" s="602">
        <f>IF('DELTA WOOD'!AE86=0,0,'DELTA WOOD'!AE86)+IF('DELTA WOOD'!AE$90=0,0,'DELTA WOOD'!AE$90)</f>
        <v>0</v>
      </c>
      <c r="G74" s="602">
        <f>IF('DELTA WOOD'!AF86=0,0,'DELTA WOOD'!AF86)+IF('DELTA WOOD'!AF$90=0,0,'DELTA WOOD'!AF$90)</f>
        <v>0</v>
      </c>
      <c r="H74" s="602">
        <f>IF('DELTA WOOD'!AG86=0,0,'DELTA WOOD'!AG86)+IF('DELTA WOOD'!AG$90=0,0,'DELTA WOOD'!AG$90)</f>
        <v>0</v>
      </c>
      <c r="I74" s="602">
        <f>IF('DELTA WOOD'!AH86=0,0,'DELTA WOOD'!AH86)+IF('DELTA WOOD'!AH$90=0,0,'DELTA WOOD'!AH$90)</f>
        <v>0</v>
      </c>
      <c r="J74" s="602">
        <f>IF('DELTA WOOD'!AI86=0,0,'DELTA WOOD'!AI86)+IF('DELTA WOOD'!AI$90=0,0,'DELTA WOOD'!AI$90)</f>
        <v>0</v>
      </c>
      <c r="K74" s="602">
        <f>IF('DELTA WOOD'!AJ86=0,0,'DELTA WOOD'!AJ86)+IF('DELTA WOOD'!AJ$90=0,0,'DELTA WOOD'!AJ$90)</f>
        <v>0</v>
      </c>
      <c r="L74" s="602">
        <f>IF('DELTA WOOD'!AK86=0,0,'DELTA WOOD'!AK86)+IF('DELTA WOOD'!AK$90=0,0,'DELTA WOOD'!AK$90)</f>
        <v>0</v>
      </c>
      <c r="M74" s="602">
        <f>IF('DELTA WOOD'!AL86=0,0,'DELTA WOOD'!AL86)+IF('DELTA WOOD'!AL$90=0,0,'DELTA WOOD'!AL$90)</f>
        <v>0</v>
      </c>
      <c r="N74" s="602">
        <f>IF('DELTA WOOD'!AM86=0,0,'DELTA WOOD'!AM86)+IF('DELTA WOOD'!AM$90=0,0,'DELTA WOOD'!AM$90)</f>
        <v>0</v>
      </c>
      <c r="O74" s="602">
        <f>IF('DELTA WOOD'!AN86=0,0,'DELTA WOOD'!AN86)+IF('DELTA WOOD'!AN$90=0,0,'DELTA WOOD'!AN$90)</f>
        <v>0</v>
      </c>
      <c r="P74" s="602">
        <f>IF('DELTA WOOD'!AO86=0,0,'DELTA WOOD'!AO86)+IF('DELTA WOOD'!AO$90=0,0,'DELTA WOOD'!AO$90)</f>
        <v>0</v>
      </c>
      <c r="Q74" s="602">
        <f t="shared" si="1"/>
        <v>0</v>
      </c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22.5" customHeight="1">
      <c r="A75" s="604"/>
      <c r="B75" s="605"/>
      <c r="C75" s="601" t="str">
        <f>'DELTA WOOD'!D87</f>
        <v>D-ICE3-W</v>
      </c>
      <c r="D75" s="602">
        <f>IF('DELTA WOOD'!AC87=0,0,'DELTA WOOD'!AC87)+IF('DELTA WOOD'!AC$90=0,0,'DELTA WOOD'!AC$90)</f>
        <v>0</v>
      </c>
      <c r="E75" s="602">
        <f>IF('DELTA WOOD'!AD87=0,0,'DELTA WOOD'!AD87)+IF('DELTA WOOD'!AD$90=0,0,'DELTA WOOD'!AD$90)</f>
        <v>0</v>
      </c>
      <c r="F75" s="602">
        <f>IF('DELTA WOOD'!AE87=0,0,'DELTA WOOD'!AE87)+IF('DELTA WOOD'!AE$90=0,0,'DELTA WOOD'!AE$90)</f>
        <v>0</v>
      </c>
      <c r="G75" s="602">
        <f>IF('DELTA WOOD'!AF87=0,0,'DELTA WOOD'!AF87)+IF('DELTA WOOD'!AF$90=0,0,'DELTA WOOD'!AF$90)</f>
        <v>0</v>
      </c>
      <c r="H75" s="602">
        <f>IF('DELTA WOOD'!AG87=0,0,'DELTA WOOD'!AG87)+IF('DELTA WOOD'!AG$90=0,0,'DELTA WOOD'!AG$90)</f>
        <v>0</v>
      </c>
      <c r="I75" s="602">
        <f>IF('DELTA WOOD'!AH87=0,0,'DELTA WOOD'!AH87)+IF('DELTA WOOD'!AH$90=0,0,'DELTA WOOD'!AH$90)</f>
        <v>0</v>
      </c>
      <c r="J75" s="602">
        <f>IF('DELTA WOOD'!AI87=0,0,'DELTA WOOD'!AI87)+IF('DELTA WOOD'!AI$90=0,0,'DELTA WOOD'!AI$90)</f>
        <v>0</v>
      </c>
      <c r="K75" s="602">
        <f>IF('DELTA WOOD'!AJ87=0,0,'DELTA WOOD'!AJ87)+IF('DELTA WOOD'!AJ$90=0,0,'DELTA WOOD'!AJ$90)</f>
        <v>0</v>
      </c>
      <c r="L75" s="602">
        <f>IF('DELTA WOOD'!AK87=0,0,'DELTA WOOD'!AK87)+IF('DELTA WOOD'!AK$90=0,0,'DELTA WOOD'!AK$90)</f>
        <v>0</v>
      </c>
      <c r="M75" s="602">
        <f>IF('DELTA WOOD'!AL87=0,0,'DELTA WOOD'!AL87)+IF('DELTA WOOD'!AL$90=0,0,'DELTA WOOD'!AL$90)</f>
        <v>0</v>
      </c>
      <c r="N75" s="602">
        <f>IF('DELTA WOOD'!AM87=0,0,'DELTA WOOD'!AM87)+IF('DELTA WOOD'!AM$90=0,0,'DELTA WOOD'!AM$90)</f>
        <v>0</v>
      </c>
      <c r="O75" s="602">
        <f>IF('DELTA WOOD'!AN87=0,0,'DELTA WOOD'!AN87)+IF('DELTA WOOD'!AN$90=0,0,'DELTA WOOD'!AN$90)</f>
        <v>0</v>
      </c>
      <c r="P75" s="602">
        <f>IF('DELTA WOOD'!AO87=0,0,'DELTA WOOD'!AO87)+IF('DELTA WOOD'!AO$90=0,0,'DELTA WOOD'!AO$90)</f>
        <v>0</v>
      </c>
      <c r="Q75" s="602">
        <f t="shared" si="1"/>
        <v>0</v>
      </c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22.5" customHeight="1">
      <c r="A76" s="604"/>
      <c r="B76" s="605"/>
      <c r="C76" s="601" t="str">
        <f>'DELTA WOOD'!D88</f>
        <v>D-ICE4-W</v>
      </c>
      <c r="D76" s="602">
        <f>IF('DELTA WOOD'!AC88=0,0,'DELTA WOOD'!AC88)+IF('DELTA WOOD'!AC$90=0,0,'DELTA WOOD'!AC$90)</f>
        <v>0</v>
      </c>
      <c r="E76" s="602">
        <f>IF('DELTA WOOD'!AD88=0,0,'DELTA WOOD'!AD88)+IF('DELTA WOOD'!AD$90=0,0,'DELTA WOOD'!AD$90)</f>
        <v>0</v>
      </c>
      <c r="F76" s="602">
        <f>IF('DELTA WOOD'!AE88=0,0,'DELTA WOOD'!AE88)+IF('DELTA WOOD'!AE$90=0,0,'DELTA WOOD'!AE$90)</f>
        <v>0</v>
      </c>
      <c r="G76" s="602">
        <f>IF('DELTA WOOD'!AF88=0,0,'DELTA WOOD'!AF88)+IF('DELTA WOOD'!AF$90=0,0,'DELTA WOOD'!AF$90)</f>
        <v>0</v>
      </c>
      <c r="H76" s="602">
        <f>IF('DELTA WOOD'!AG88=0,0,'DELTA WOOD'!AG88)+IF('DELTA WOOD'!AG$90=0,0,'DELTA WOOD'!AG$90)</f>
        <v>0</v>
      </c>
      <c r="I76" s="602">
        <f>IF('DELTA WOOD'!AH88=0,0,'DELTA WOOD'!AH88)+IF('DELTA WOOD'!AH$90=0,0,'DELTA WOOD'!AH$90)</f>
        <v>0</v>
      </c>
      <c r="J76" s="602">
        <f>IF('DELTA WOOD'!AI88=0,0,'DELTA WOOD'!AI88)+IF('DELTA WOOD'!AI$90=0,0,'DELTA WOOD'!AI$90)</f>
        <v>0</v>
      </c>
      <c r="K76" s="602">
        <f>IF('DELTA WOOD'!AJ88=0,0,'DELTA WOOD'!AJ88)+IF('DELTA WOOD'!AJ$90=0,0,'DELTA WOOD'!AJ$90)</f>
        <v>0</v>
      </c>
      <c r="L76" s="602">
        <f>IF('DELTA WOOD'!AK88=0,0,'DELTA WOOD'!AK88)+IF('DELTA WOOD'!AK$90=0,0,'DELTA WOOD'!AK$90)</f>
        <v>0</v>
      </c>
      <c r="M76" s="602">
        <f>IF('DELTA WOOD'!AL88=0,0,'DELTA WOOD'!AL88)+IF('DELTA WOOD'!AL$90=0,0,'DELTA WOOD'!AL$90)</f>
        <v>0</v>
      </c>
      <c r="N76" s="602">
        <f>IF('DELTA WOOD'!AM88=0,0,'DELTA WOOD'!AM88)+IF('DELTA WOOD'!AM$90=0,0,'DELTA WOOD'!AM$90)</f>
        <v>0</v>
      </c>
      <c r="O76" s="602">
        <f>IF('DELTA WOOD'!AN88=0,0,'DELTA WOOD'!AN88)+IF('DELTA WOOD'!AN$90=0,0,'DELTA WOOD'!AN$90)</f>
        <v>0</v>
      </c>
      <c r="P76" s="602">
        <f>IF('DELTA WOOD'!AO88=0,0,'DELTA WOOD'!AO88)+IF('DELTA WOOD'!AO$90=0,0,'DELTA WOOD'!AO$90)</f>
        <v>0</v>
      </c>
      <c r="Q76" s="602">
        <f t="shared" si="1"/>
        <v>0</v>
      </c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22.5" customHeight="1">
      <c r="A77" s="604"/>
      <c r="B77" s="605"/>
      <c r="C77" s="601" t="str">
        <f>'DELTA WOOD'!D89</f>
        <v>D-ICE5-W</v>
      </c>
      <c r="D77" s="602">
        <f>IF('DELTA WOOD'!AC89=0,0,'DELTA WOOD'!AC89)+IF('DELTA WOOD'!AC$90=0,0,'DELTA WOOD'!AC$90)</f>
        <v>0</v>
      </c>
      <c r="E77" s="602">
        <f>IF('DELTA WOOD'!AD89=0,0,'DELTA WOOD'!AD89)+IF('DELTA WOOD'!AD$90=0,0,'DELTA WOOD'!AD$90)</f>
        <v>0</v>
      </c>
      <c r="F77" s="602">
        <f>IF('DELTA WOOD'!AE89=0,0,'DELTA WOOD'!AE89)+IF('DELTA WOOD'!AE$90=0,0,'DELTA WOOD'!AE$90)</f>
        <v>0</v>
      </c>
      <c r="G77" s="602">
        <f>IF('DELTA WOOD'!AF89=0,0,'DELTA WOOD'!AF89)+IF('DELTA WOOD'!AF$90=0,0,'DELTA WOOD'!AF$90)</f>
        <v>0</v>
      </c>
      <c r="H77" s="602">
        <f>IF('DELTA WOOD'!AG89=0,0,'DELTA WOOD'!AG89)+IF('DELTA WOOD'!AG$90=0,0,'DELTA WOOD'!AG$90)</f>
        <v>0</v>
      </c>
      <c r="I77" s="602">
        <f>IF('DELTA WOOD'!AH89=0,0,'DELTA WOOD'!AH89)+IF('DELTA WOOD'!AH$90=0,0,'DELTA WOOD'!AH$90)</f>
        <v>0</v>
      </c>
      <c r="J77" s="602">
        <f>IF('DELTA WOOD'!AI89=0,0,'DELTA WOOD'!AI89)+IF('DELTA WOOD'!AI$90=0,0,'DELTA WOOD'!AI$90)</f>
        <v>0</v>
      </c>
      <c r="K77" s="602">
        <f>IF('DELTA WOOD'!AJ89=0,0,'DELTA WOOD'!AJ89)+IF('DELTA WOOD'!AJ$90=0,0,'DELTA WOOD'!AJ$90)</f>
        <v>0</v>
      </c>
      <c r="L77" s="602">
        <f>IF('DELTA WOOD'!AK89=0,0,'DELTA WOOD'!AK89)+IF('DELTA WOOD'!AK$90=0,0,'DELTA WOOD'!AK$90)</f>
        <v>0</v>
      </c>
      <c r="M77" s="602">
        <f>IF('DELTA WOOD'!AL89=0,0,'DELTA WOOD'!AL89)+IF('DELTA WOOD'!AL$90=0,0,'DELTA WOOD'!AL$90)</f>
        <v>0</v>
      </c>
      <c r="N77" s="602">
        <f>IF('DELTA WOOD'!AM89=0,0,'DELTA WOOD'!AM89)+IF('DELTA WOOD'!AM$90=0,0,'DELTA WOOD'!AM$90)</f>
        <v>0</v>
      </c>
      <c r="O77" s="602">
        <f>IF('DELTA WOOD'!AN89=0,0,'DELTA WOOD'!AN89)+IF('DELTA WOOD'!AN$90=0,0,'DELTA WOOD'!AN$90)</f>
        <v>0</v>
      </c>
      <c r="P77" s="602">
        <f>IF('DELTA WOOD'!AO89=0,0,'DELTA WOOD'!AO89)+IF('DELTA WOOD'!AO$90=0,0,'DELTA WOOD'!AO$90)</f>
        <v>0</v>
      </c>
      <c r="Q77" s="602">
        <f t="shared" si="1"/>
        <v>0</v>
      </c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22.5" customHeight="1">
      <c r="A78" s="604"/>
      <c r="B78" s="605"/>
      <c r="C78" s="601" t="str">
        <f>'DELTA WOOD'!D91</f>
        <v/>
      </c>
      <c r="D78" s="602"/>
      <c r="E78" s="602"/>
      <c r="F78" s="602"/>
      <c r="G78" s="602"/>
      <c r="H78" s="602"/>
      <c r="I78" s="602"/>
      <c r="J78" s="602"/>
      <c r="K78" s="602"/>
      <c r="L78" s="602"/>
      <c r="M78" s="602"/>
      <c r="N78" s="602"/>
      <c r="O78" s="602"/>
      <c r="P78" s="602"/>
      <c r="Q78" s="602">
        <f t="shared" si="1"/>
        <v>0</v>
      </c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22.5" customHeight="1">
      <c r="A79" s="604"/>
      <c r="B79" s="605"/>
      <c r="C79" s="601" t="str">
        <f>'DELTA WOOD'!D92</f>
        <v>D-BAT1-W</v>
      </c>
      <c r="D79" s="602">
        <f>IF('DELTA WOOD'!AC92=0,0,'DELTA WOOD'!AC92)+IF('DELTA WOOD'!AC$96=0,0,'DELTA WOOD'!AC$96)</f>
        <v>0</v>
      </c>
      <c r="E79" s="602">
        <f>IF('DELTA WOOD'!AD92=0,0,'DELTA WOOD'!AD92)+IF('DELTA WOOD'!AD$96=0,0,'DELTA WOOD'!AD$96)</f>
        <v>0</v>
      </c>
      <c r="F79" s="602">
        <f>IF('DELTA WOOD'!AE92=0,0,'DELTA WOOD'!AE92)+IF('DELTA WOOD'!AE$96=0,0,'DELTA WOOD'!AE$96)</f>
        <v>0</v>
      </c>
      <c r="G79" s="602">
        <f>IF('DELTA WOOD'!AF92=0,0,'DELTA WOOD'!AF92)+IF('DELTA WOOD'!AF$96=0,0,'DELTA WOOD'!AF$96)</f>
        <v>0</v>
      </c>
      <c r="H79" s="602">
        <f>IF('DELTA WOOD'!AG92=0,0,'DELTA WOOD'!AG92)+IF('DELTA WOOD'!AG$96=0,0,'DELTA WOOD'!AG$96)</f>
        <v>0</v>
      </c>
      <c r="I79" s="602">
        <f>IF('DELTA WOOD'!AH92=0,0,'DELTA WOOD'!AH92)+IF('DELTA WOOD'!AH$96=0,0,'DELTA WOOD'!AH$96)</f>
        <v>0</v>
      </c>
      <c r="J79" s="602">
        <f>IF('DELTA WOOD'!AI92=0,0,'DELTA WOOD'!AI92)+IF('DELTA WOOD'!AI$96=0,0,'DELTA WOOD'!AI$96)</f>
        <v>0</v>
      </c>
      <c r="K79" s="602">
        <f>IF('DELTA WOOD'!AJ92=0,0,'DELTA WOOD'!AJ92)+IF('DELTA WOOD'!AJ$96=0,0,'DELTA WOOD'!AJ$96)</f>
        <v>0</v>
      </c>
      <c r="L79" s="602">
        <f>IF('DELTA WOOD'!AK92=0,0,'DELTA WOOD'!AK92)+IF('DELTA WOOD'!AK$96=0,0,'DELTA WOOD'!AK$96)</f>
        <v>0</v>
      </c>
      <c r="M79" s="602">
        <f>IF('DELTA WOOD'!AL92=0,0,'DELTA WOOD'!AL92)+IF('DELTA WOOD'!AL$96=0,0,'DELTA WOOD'!AL$96)</f>
        <v>0</v>
      </c>
      <c r="N79" s="602">
        <f>IF('DELTA WOOD'!AM92=0,0,'DELTA WOOD'!AM92)+IF('DELTA WOOD'!AM$96=0,0,'DELTA WOOD'!AM$96)</f>
        <v>0</v>
      </c>
      <c r="O79" s="602">
        <f>IF('DELTA WOOD'!AN92=0,0,'DELTA WOOD'!AN92)+IF('DELTA WOOD'!AN$96=0,0,'DELTA WOOD'!AN$96)</f>
        <v>0</v>
      </c>
      <c r="P79" s="602">
        <f>IF('DELTA WOOD'!AO92=0,0,'DELTA WOOD'!AO92)+IF('DELTA WOOD'!AO$96=0,0,'DELTA WOOD'!AO$96)</f>
        <v>0</v>
      </c>
      <c r="Q79" s="602">
        <f t="shared" si="1"/>
        <v>0</v>
      </c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22.5" customHeight="1">
      <c r="A80" s="604"/>
      <c r="B80" s="605"/>
      <c r="C80" s="601" t="str">
        <f>'DELTA WOOD'!D93</f>
        <v>D-BAT2-W</v>
      </c>
      <c r="D80" s="602">
        <f>IF('DELTA WOOD'!AC93=0,0,'DELTA WOOD'!AC93)+IF('DELTA WOOD'!AC$96=0,0,'DELTA WOOD'!AC$96)</f>
        <v>0</v>
      </c>
      <c r="E80" s="602">
        <f>IF('DELTA WOOD'!AD93=0,0,'DELTA WOOD'!AD93)+IF('DELTA WOOD'!AD$96=0,0,'DELTA WOOD'!AD$96)</f>
        <v>0</v>
      </c>
      <c r="F80" s="602">
        <f>IF('DELTA WOOD'!AE93=0,0,'DELTA WOOD'!AE93)+IF('DELTA WOOD'!AE$96=0,0,'DELTA WOOD'!AE$96)</f>
        <v>0</v>
      </c>
      <c r="G80" s="602">
        <f>IF('DELTA WOOD'!AF93=0,0,'DELTA WOOD'!AF93)+IF('DELTA WOOD'!AF$96=0,0,'DELTA WOOD'!AF$96)</f>
        <v>0</v>
      </c>
      <c r="H80" s="602">
        <f>IF('DELTA WOOD'!AG93=0,0,'DELTA WOOD'!AG93)+IF('DELTA WOOD'!AG$96=0,0,'DELTA WOOD'!AG$96)</f>
        <v>0</v>
      </c>
      <c r="I80" s="602">
        <f>IF('DELTA WOOD'!AH93=0,0,'DELTA WOOD'!AH93)+IF('DELTA WOOD'!AH$96=0,0,'DELTA WOOD'!AH$96)</f>
        <v>0</v>
      </c>
      <c r="J80" s="602">
        <f>IF('DELTA WOOD'!AI93=0,0,'DELTA WOOD'!AI93)+IF('DELTA WOOD'!AI$96=0,0,'DELTA WOOD'!AI$96)</f>
        <v>0</v>
      </c>
      <c r="K80" s="602">
        <f>IF('DELTA WOOD'!AJ93=0,0,'DELTA WOOD'!AJ93)+IF('DELTA WOOD'!AJ$96=0,0,'DELTA WOOD'!AJ$96)</f>
        <v>0</v>
      </c>
      <c r="L80" s="602">
        <f>IF('DELTA WOOD'!AK93=0,0,'DELTA WOOD'!AK93)+IF('DELTA WOOD'!AK$96=0,0,'DELTA WOOD'!AK$96)</f>
        <v>0</v>
      </c>
      <c r="M80" s="602">
        <f>IF('DELTA WOOD'!AL93=0,0,'DELTA WOOD'!AL93)+IF('DELTA WOOD'!AL$96=0,0,'DELTA WOOD'!AL$96)</f>
        <v>0</v>
      </c>
      <c r="N80" s="602">
        <f>IF('DELTA WOOD'!AM93=0,0,'DELTA WOOD'!AM93)+IF('DELTA WOOD'!AM$96=0,0,'DELTA WOOD'!AM$96)</f>
        <v>0</v>
      </c>
      <c r="O80" s="602">
        <f>IF('DELTA WOOD'!AN93=0,0,'DELTA WOOD'!AN93)+IF('DELTA WOOD'!AN$96=0,0,'DELTA WOOD'!AN$96)</f>
        <v>0</v>
      </c>
      <c r="P80" s="602">
        <f>IF('DELTA WOOD'!AO93=0,0,'DELTA WOOD'!AO93)+IF('DELTA WOOD'!AO$96=0,0,'DELTA WOOD'!AO$96)</f>
        <v>0</v>
      </c>
      <c r="Q80" s="602">
        <f t="shared" si="1"/>
        <v>0</v>
      </c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22.5" customHeight="1">
      <c r="A81" s="604"/>
      <c r="B81" s="605"/>
      <c r="C81" s="601" t="str">
        <f>'DELTA WOOD'!D94</f>
        <v>D-BAT3-W</v>
      </c>
      <c r="D81" s="602">
        <f>IF('DELTA WOOD'!AC94=0,0,'DELTA WOOD'!AC94)+IF('DELTA WOOD'!AC$96=0,0,'DELTA WOOD'!AC$96)</f>
        <v>0</v>
      </c>
      <c r="E81" s="602">
        <f>IF('DELTA WOOD'!AD94=0,0,'DELTA WOOD'!AD94)+IF('DELTA WOOD'!AD$96=0,0,'DELTA WOOD'!AD$96)</f>
        <v>0</v>
      </c>
      <c r="F81" s="602">
        <f>IF('DELTA WOOD'!AE94=0,0,'DELTA WOOD'!AE94)+IF('DELTA WOOD'!AE$96=0,0,'DELTA WOOD'!AE$96)</f>
        <v>0</v>
      </c>
      <c r="G81" s="602">
        <f>IF('DELTA WOOD'!AF94=0,0,'DELTA WOOD'!AF94)+IF('DELTA WOOD'!AF$96=0,0,'DELTA WOOD'!AF$96)</f>
        <v>0</v>
      </c>
      <c r="H81" s="602">
        <f>IF('DELTA WOOD'!AG94=0,0,'DELTA WOOD'!AG94)+IF('DELTA WOOD'!AG$96=0,0,'DELTA WOOD'!AG$96)</f>
        <v>0</v>
      </c>
      <c r="I81" s="602">
        <f>IF('DELTA WOOD'!AH94=0,0,'DELTA WOOD'!AH94)+IF('DELTA WOOD'!AH$96=0,0,'DELTA WOOD'!AH$96)</f>
        <v>0</v>
      </c>
      <c r="J81" s="602">
        <f>IF('DELTA WOOD'!AI94=0,0,'DELTA WOOD'!AI94)+IF('DELTA WOOD'!AI$96=0,0,'DELTA WOOD'!AI$96)</f>
        <v>0</v>
      </c>
      <c r="K81" s="602">
        <f>IF('DELTA WOOD'!AJ94=0,0,'DELTA WOOD'!AJ94)+IF('DELTA WOOD'!AJ$96=0,0,'DELTA WOOD'!AJ$96)</f>
        <v>0</v>
      </c>
      <c r="L81" s="602">
        <f>IF('DELTA WOOD'!AK94=0,0,'DELTA WOOD'!AK94)+IF('DELTA WOOD'!AK$96=0,0,'DELTA WOOD'!AK$96)</f>
        <v>0</v>
      </c>
      <c r="M81" s="602">
        <f>IF('DELTA WOOD'!AL94=0,0,'DELTA WOOD'!AL94)+IF('DELTA WOOD'!AL$96=0,0,'DELTA WOOD'!AL$96)</f>
        <v>0</v>
      </c>
      <c r="N81" s="602">
        <f>IF('DELTA WOOD'!AM94=0,0,'DELTA WOOD'!AM94)+IF('DELTA WOOD'!AM$96=0,0,'DELTA WOOD'!AM$96)</f>
        <v>0</v>
      </c>
      <c r="O81" s="602">
        <f>IF('DELTA WOOD'!AN94=0,0,'DELTA WOOD'!AN94)+IF('DELTA WOOD'!AN$96=0,0,'DELTA WOOD'!AN$96)</f>
        <v>0</v>
      </c>
      <c r="P81" s="602">
        <f>IF('DELTA WOOD'!AO94=0,0,'DELTA WOOD'!AO94)+IF('DELTA WOOD'!AO$96=0,0,'DELTA WOOD'!AO$96)</f>
        <v>0</v>
      </c>
      <c r="Q81" s="602">
        <f t="shared" si="1"/>
        <v>0</v>
      </c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22.5" customHeight="1">
      <c r="A82" s="604"/>
      <c r="B82" s="605"/>
      <c r="C82" s="601" t="str">
        <f>'DELTA WOOD'!D95</f>
        <v>D-BAT4-W</v>
      </c>
      <c r="D82" s="602">
        <f>IF('DELTA WOOD'!AC95=0,0,'DELTA WOOD'!AC95)+IF('DELTA WOOD'!AC$96=0,0,'DELTA WOOD'!AC$96)</f>
        <v>0</v>
      </c>
      <c r="E82" s="602">
        <f>IF('DELTA WOOD'!AD95=0,0,'DELTA WOOD'!AD95)+IF('DELTA WOOD'!AD$96=0,0,'DELTA WOOD'!AD$96)</f>
        <v>0</v>
      </c>
      <c r="F82" s="602">
        <f>IF('DELTA WOOD'!AE95=0,0,'DELTA WOOD'!AE95)+IF('DELTA WOOD'!AE$96=0,0,'DELTA WOOD'!AE$96)</f>
        <v>0</v>
      </c>
      <c r="G82" s="602">
        <f>IF('DELTA WOOD'!AF95=0,0,'DELTA WOOD'!AF95)+IF('DELTA WOOD'!AF$96=0,0,'DELTA WOOD'!AF$96)</f>
        <v>0</v>
      </c>
      <c r="H82" s="602">
        <f>IF('DELTA WOOD'!AG95=0,0,'DELTA WOOD'!AG95)+IF('DELTA WOOD'!AG$96=0,0,'DELTA WOOD'!AG$96)</f>
        <v>0</v>
      </c>
      <c r="I82" s="602">
        <f>IF('DELTA WOOD'!AH95=0,0,'DELTA WOOD'!AH95)+IF('DELTA WOOD'!AH$96=0,0,'DELTA WOOD'!AH$96)</f>
        <v>0</v>
      </c>
      <c r="J82" s="602">
        <f>IF('DELTA WOOD'!AI95=0,0,'DELTA WOOD'!AI95)+IF('DELTA WOOD'!AI$96=0,0,'DELTA WOOD'!AI$96)</f>
        <v>0</v>
      </c>
      <c r="K82" s="602">
        <f>IF('DELTA WOOD'!AJ95=0,0,'DELTA WOOD'!AJ95)+IF('DELTA WOOD'!AJ$96=0,0,'DELTA WOOD'!AJ$96)</f>
        <v>0</v>
      </c>
      <c r="L82" s="602">
        <f>IF('DELTA WOOD'!AK95=0,0,'DELTA WOOD'!AK95)+IF('DELTA WOOD'!AK$96=0,0,'DELTA WOOD'!AK$96)</f>
        <v>0</v>
      </c>
      <c r="M82" s="602">
        <f>IF('DELTA WOOD'!AL95=0,0,'DELTA WOOD'!AL95)+IF('DELTA WOOD'!AL$96=0,0,'DELTA WOOD'!AL$96)</f>
        <v>0</v>
      </c>
      <c r="N82" s="602">
        <f>IF('DELTA WOOD'!AM95=0,0,'DELTA WOOD'!AM95)+IF('DELTA WOOD'!AM$96=0,0,'DELTA WOOD'!AM$96)</f>
        <v>0</v>
      </c>
      <c r="O82" s="602">
        <f>IF('DELTA WOOD'!AN95=0,0,'DELTA WOOD'!AN95)+IF('DELTA WOOD'!AN$96=0,0,'DELTA WOOD'!AN$96)</f>
        <v>0</v>
      </c>
      <c r="P82" s="602">
        <f>IF('DELTA WOOD'!AO95=0,0,'DELTA WOOD'!AO95)+IF('DELTA WOOD'!AO$96=0,0,'DELTA WOOD'!AO$96)</f>
        <v>0</v>
      </c>
      <c r="Q82" s="602">
        <f t="shared" si="1"/>
        <v>0</v>
      </c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22.5" customHeight="1">
      <c r="A83" s="2"/>
      <c r="B83" s="2"/>
      <c r="C83" s="606"/>
      <c r="D83" s="606"/>
      <c r="E83" s="606"/>
      <c r="F83" s="2"/>
      <c r="G83" s="2"/>
      <c r="H83" s="1"/>
      <c r="I83" s="1"/>
      <c r="J83" s="1"/>
      <c r="K83" s="1"/>
      <c r="L83" s="1"/>
      <c r="M83" s="607" t="s">
        <v>1613</v>
      </c>
      <c r="N83" s="607"/>
      <c r="O83" s="607"/>
      <c r="P83" s="607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22.5" customHeight="1">
      <c r="A84" s="2"/>
      <c r="B84" s="2"/>
      <c r="C84" s="608" t="s">
        <v>1614</v>
      </c>
      <c r="D84" s="609"/>
      <c r="E84" s="610"/>
      <c r="F84" s="2"/>
      <c r="G84" s="2"/>
      <c r="H84" s="608" t="s">
        <v>1615</v>
      </c>
      <c r="I84" s="611"/>
      <c r="J84" s="612"/>
      <c r="K84" s="612"/>
      <c r="L84" s="612"/>
      <c r="M84" s="613"/>
      <c r="N84" s="613"/>
      <c r="O84" s="613"/>
      <c r="P84" s="613"/>
      <c r="Q84" s="613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22.5" customHeight="1">
      <c r="A85" s="2"/>
      <c r="B85" s="2"/>
      <c r="C85" s="608" t="s">
        <v>1616</v>
      </c>
      <c r="D85" s="609"/>
      <c r="E85" s="610"/>
      <c r="F85" s="2"/>
      <c r="G85" s="2"/>
      <c r="H85" s="608" t="s">
        <v>1617</v>
      </c>
      <c r="I85" s="611"/>
      <c r="J85" s="614"/>
      <c r="K85" s="614"/>
      <c r="L85" s="614"/>
      <c r="M85" s="615"/>
      <c r="N85" s="616"/>
      <c r="O85" s="616"/>
      <c r="P85" s="616"/>
      <c r="Q85" s="616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22.5" customHeight="1">
      <c r="A86" s="2"/>
      <c r="B86" s="2"/>
      <c r="C86" s="606"/>
      <c r="D86" s="606"/>
      <c r="E86" s="606"/>
      <c r="F86" s="2"/>
      <c r="G86" s="2"/>
      <c r="H86" s="608" t="s">
        <v>1618</v>
      </c>
      <c r="I86" s="611"/>
      <c r="J86" s="614"/>
      <c r="K86" s="614"/>
      <c r="L86" s="614"/>
      <c r="M86" s="615"/>
      <c r="N86" s="616"/>
      <c r="O86" s="616"/>
      <c r="P86" s="616"/>
      <c r="Q86" s="616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22.5" customHeight="1">
      <c r="A87" s="2"/>
      <c r="B87" s="2"/>
      <c r="C87" s="617"/>
      <c r="D87" s="543"/>
      <c r="E87" s="543"/>
      <c r="F87" s="543"/>
      <c r="G87" s="543"/>
      <c r="H87" s="543"/>
      <c r="I87" s="543"/>
      <c r="J87" s="543"/>
      <c r="K87" s="543"/>
      <c r="L87" s="543"/>
      <c r="M87" s="543"/>
      <c r="N87" s="543"/>
      <c r="O87" s="543"/>
      <c r="P87" s="543"/>
      <c r="Q87" s="2"/>
      <c r="R87" s="2"/>
      <c r="S87" s="2"/>
      <c r="T87" s="2"/>
      <c r="U87" s="617"/>
      <c r="V87" s="618"/>
      <c r="W87" s="543"/>
      <c r="X87" s="543"/>
      <c r="Y87" s="543"/>
      <c r="Z87" s="543"/>
      <c r="AA87" s="543"/>
      <c r="AB87" s="543"/>
      <c r="AC87" s="543"/>
      <c r="AD87" s="543"/>
      <c r="AE87" s="543"/>
      <c r="AF87" s="543"/>
      <c r="AG87" s="543"/>
      <c r="AH87" s="543"/>
      <c r="AI87" s="543"/>
      <c r="AJ87" s="543"/>
      <c r="AK87" s="2"/>
    </row>
    <row r="88" ht="22.5" customHeight="1">
      <c r="A88" s="2"/>
      <c r="B88" s="2"/>
      <c r="C88" s="617"/>
      <c r="D88" s="543"/>
      <c r="E88" s="543"/>
      <c r="F88" s="543"/>
      <c r="G88" s="543"/>
      <c r="H88" s="543"/>
      <c r="I88" s="543"/>
      <c r="J88" s="543"/>
      <c r="K88" s="543"/>
      <c r="L88" s="543"/>
      <c r="M88" s="543"/>
      <c r="N88" s="543"/>
      <c r="O88" s="543"/>
      <c r="P88" s="543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22.5" customHeight="1">
      <c r="A89" s="2"/>
      <c r="B89" s="2"/>
      <c r="C89" s="617"/>
      <c r="D89" s="543"/>
      <c r="E89" s="543"/>
      <c r="F89" s="543"/>
      <c r="G89" s="543"/>
      <c r="H89" s="543"/>
      <c r="I89" s="543"/>
      <c r="J89" s="543"/>
      <c r="K89" s="543"/>
      <c r="L89" s="543"/>
      <c r="M89" s="543"/>
      <c r="N89" s="543"/>
      <c r="O89" s="543"/>
      <c r="P89" s="543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22.5" customHeight="1">
      <c r="A90" s="2"/>
      <c r="B90" s="2"/>
      <c r="C90" s="617"/>
      <c r="D90" s="543"/>
      <c r="E90" s="543"/>
      <c r="F90" s="543"/>
      <c r="G90" s="543"/>
      <c r="H90" s="543"/>
      <c r="I90" s="543"/>
      <c r="J90" s="543"/>
      <c r="K90" s="543"/>
      <c r="L90" s="543"/>
      <c r="M90" s="543"/>
      <c r="N90" s="543"/>
      <c r="O90" s="543"/>
      <c r="P90" s="543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22.5" customHeight="1">
      <c r="A91" s="2"/>
      <c r="B91" s="2"/>
      <c r="C91" s="617"/>
      <c r="D91" s="543"/>
      <c r="E91" s="543"/>
      <c r="F91" s="543"/>
      <c r="G91" s="543"/>
      <c r="H91" s="543"/>
      <c r="I91" s="543"/>
      <c r="J91" s="543"/>
      <c r="K91" s="543"/>
      <c r="L91" s="543"/>
      <c r="M91" s="543"/>
      <c r="N91" s="543"/>
      <c r="O91" s="543"/>
      <c r="P91" s="543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22.5" customHeight="1">
      <c r="A92" s="2"/>
      <c r="B92" s="2"/>
      <c r="C92" s="617"/>
      <c r="D92" s="543"/>
      <c r="E92" s="543"/>
      <c r="F92" s="543"/>
      <c r="G92" s="543"/>
      <c r="H92" s="543"/>
      <c r="I92" s="543"/>
      <c r="J92" s="543"/>
      <c r="K92" s="543"/>
      <c r="L92" s="543"/>
      <c r="M92" s="543"/>
      <c r="N92" s="543"/>
      <c r="O92" s="543"/>
      <c r="P92" s="543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22.5" customHeight="1">
      <c r="A93" s="2"/>
      <c r="B93" s="2"/>
      <c r="C93" s="617"/>
      <c r="D93" s="543"/>
      <c r="E93" s="543"/>
      <c r="F93" s="543"/>
      <c r="G93" s="543"/>
      <c r="H93" s="543"/>
      <c r="I93" s="543"/>
      <c r="J93" s="543"/>
      <c r="K93" s="543"/>
      <c r="L93" s="543"/>
      <c r="M93" s="543"/>
      <c r="N93" s="543"/>
      <c r="O93" s="543"/>
      <c r="P93" s="543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22.5" customHeight="1">
      <c r="A94" s="2"/>
      <c r="B94" s="2"/>
      <c r="C94" s="617"/>
      <c r="D94" s="543"/>
      <c r="E94" s="543"/>
      <c r="F94" s="543"/>
      <c r="G94" s="543"/>
      <c r="H94" s="543"/>
      <c r="I94" s="543"/>
      <c r="J94" s="543"/>
      <c r="K94" s="543"/>
      <c r="L94" s="543"/>
      <c r="M94" s="543"/>
      <c r="N94" s="543"/>
      <c r="O94" s="543"/>
      <c r="P94" s="543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22.5" customHeight="1">
      <c r="A95" s="2"/>
      <c r="B95" s="2"/>
      <c r="C95" s="617"/>
      <c r="D95" s="543"/>
      <c r="E95" s="543"/>
      <c r="F95" s="543"/>
      <c r="G95" s="543"/>
      <c r="H95" s="543"/>
      <c r="I95" s="543"/>
      <c r="J95" s="543"/>
      <c r="K95" s="543"/>
      <c r="L95" s="543"/>
      <c r="M95" s="543"/>
      <c r="N95" s="543"/>
      <c r="O95" s="543"/>
      <c r="P95" s="543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22.5" customHeight="1">
      <c r="A96" s="2"/>
      <c r="B96" s="2"/>
      <c r="C96" s="617"/>
      <c r="D96" s="543"/>
      <c r="E96" s="543"/>
      <c r="F96" s="543"/>
      <c r="G96" s="543"/>
      <c r="H96" s="543"/>
      <c r="I96" s="543"/>
      <c r="J96" s="543"/>
      <c r="K96" s="543"/>
      <c r="L96" s="543"/>
      <c r="M96" s="543"/>
      <c r="N96" s="543"/>
      <c r="O96" s="543"/>
      <c r="P96" s="543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22.5" customHeight="1">
      <c r="A97" s="2"/>
      <c r="B97" s="2"/>
      <c r="C97" s="617"/>
      <c r="D97" s="543"/>
      <c r="E97" s="543"/>
      <c r="F97" s="543"/>
      <c r="G97" s="543"/>
      <c r="H97" s="543"/>
      <c r="I97" s="543"/>
      <c r="J97" s="543"/>
      <c r="K97" s="543"/>
      <c r="L97" s="543"/>
      <c r="M97" s="543"/>
      <c r="N97" s="543"/>
      <c r="O97" s="543"/>
      <c r="P97" s="543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22.5" customHeight="1">
      <c r="A98" s="2"/>
      <c r="B98" s="2"/>
      <c r="C98" s="617"/>
      <c r="D98" s="543"/>
      <c r="E98" s="543"/>
      <c r="F98" s="543"/>
      <c r="G98" s="543"/>
      <c r="H98" s="543"/>
      <c r="I98" s="543"/>
      <c r="J98" s="543"/>
      <c r="K98" s="543"/>
      <c r="L98" s="543"/>
      <c r="M98" s="543"/>
      <c r="N98" s="543"/>
      <c r="O98" s="543"/>
      <c r="P98" s="543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22.5" customHeight="1">
      <c r="A99" s="2"/>
      <c r="B99" s="2"/>
      <c r="C99" s="617"/>
      <c r="D99" s="543"/>
      <c r="E99" s="543"/>
      <c r="F99" s="543"/>
      <c r="G99" s="543"/>
      <c r="H99" s="543"/>
      <c r="I99" s="543"/>
      <c r="J99" s="543"/>
      <c r="K99" s="543"/>
      <c r="L99" s="543"/>
      <c r="M99" s="543"/>
      <c r="N99" s="543"/>
      <c r="O99" s="543"/>
      <c r="P99" s="543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22.5" customHeight="1">
      <c r="A100" s="2"/>
      <c r="B100" s="2"/>
      <c r="C100" s="617"/>
      <c r="D100" s="543"/>
      <c r="E100" s="543"/>
      <c r="F100" s="543"/>
      <c r="G100" s="543"/>
      <c r="H100" s="543"/>
      <c r="I100" s="543"/>
      <c r="J100" s="543"/>
      <c r="K100" s="543"/>
      <c r="L100" s="543"/>
      <c r="M100" s="543"/>
      <c r="N100" s="543"/>
      <c r="O100" s="543"/>
      <c r="P100" s="543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22.5" customHeight="1">
      <c r="A101" s="2"/>
      <c r="B101" s="2"/>
      <c r="C101" s="617"/>
      <c r="D101" s="543"/>
      <c r="E101" s="543"/>
      <c r="F101" s="543"/>
      <c r="G101" s="543"/>
      <c r="H101" s="543"/>
      <c r="I101" s="543"/>
      <c r="J101" s="543"/>
      <c r="K101" s="543"/>
      <c r="L101" s="543"/>
      <c r="M101" s="543"/>
      <c r="N101" s="543"/>
      <c r="O101" s="543"/>
      <c r="P101" s="543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22.5" customHeight="1">
      <c r="A102" s="2"/>
      <c r="B102" s="2"/>
      <c r="C102" s="617"/>
      <c r="D102" s="543"/>
      <c r="E102" s="543"/>
      <c r="F102" s="543"/>
      <c r="G102" s="543"/>
      <c r="H102" s="543"/>
      <c r="I102" s="543"/>
      <c r="J102" s="543"/>
      <c r="K102" s="543"/>
      <c r="L102" s="543"/>
      <c r="M102" s="543"/>
      <c r="N102" s="543"/>
      <c r="O102" s="543"/>
      <c r="P102" s="543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22.5" customHeight="1">
      <c r="A103" s="2"/>
      <c r="B103" s="2"/>
      <c r="C103" s="617"/>
      <c r="D103" s="543"/>
      <c r="E103" s="543"/>
      <c r="F103" s="543"/>
      <c r="G103" s="543"/>
      <c r="H103" s="543"/>
      <c r="I103" s="543"/>
      <c r="J103" s="543"/>
      <c r="K103" s="543"/>
      <c r="L103" s="543"/>
      <c r="M103" s="543"/>
      <c r="N103" s="543"/>
      <c r="O103" s="543"/>
      <c r="P103" s="543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22.5" customHeight="1">
      <c r="A104" s="2"/>
      <c r="B104" s="2"/>
      <c r="C104" s="617"/>
      <c r="D104" s="543"/>
      <c r="E104" s="543"/>
      <c r="F104" s="543"/>
      <c r="G104" s="543"/>
      <c r="H104" s="543"/>
      <c r="I104" s="543"/>
      <c r="J104" s="543"/>
      <c r="K104" s="543"/>
      <c r="L104" s="543"/>
      <c r="M104" s="543"/>
      <c r="N104" s="543"/>
      <c r="O104" s="543"/>
      <c r="P104" s="543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22.5" customHeight="1">
      <c r="A105" s="2"/>
      <c r="B105" s="2"/>
      <c r="C105" s="617"/>
      <c r="D105" s="543"/>
      <c r="E105" s="543"/>
      <c r="F105" s="543"/>
      <c r="G105" s="543"/>
      <c r="H105" s="543"/>
      <c r="I105" s="543"/>
      <c r="J105" s="543"/>
      <c r="K105" s="543"/>
      <c r="L105" s="543"/>
      <c r="M105" s="543"/>
      <c r="N105" s="543"/>
      <c r="O105" s="543"/>
      <c r="P105" s="543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22.5" customHeight="1">
      <c r="A106" s="2"/>
      <c r="B106" s="2"/>
      <c r="C106" s="617"/>
      <c r="D106" s="543"/>
      <c r="E106" s="543"/>
      <c r="F106" s="543"/>
      <c r="G106" s="543"/>
      <c r="H106" s="543"/>
      <c r="I106" s="543"/>
      <c r="J106" s="543"/>
      <c r="K106" s="543"/>
      <c r="L106" s="543"/>
      <c r="M106" s="543"/>
      <c r="N106" s="543"/>
      <c r="O106" s="543"/>
      <c r="P106" s="543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22.5" customHeight="1">
      <c r="A107" s="2"/>
      <c r="B107" s="2"/>
      <c r="C107" s="617"/>
      <c r="D107" s="543"/>
      <c r="E107" s="543"/>
      <c r="F107" s="543"/>
      <c r="G107" s="543"/>
      <c r="H107" s="543"/>
      <c r="I107" s="543"/>
      <c r="J107" s="543"/>
      <c r="K107" s="543"/>
      <c r="L107" s="543"/>
      <c r="M107" s="543"/>
      <c r="N107" s="543"/>
      <c r="O107" s="543"/>
      <c r="P107" s="543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22.5" customHeight="1">
      <c r="A108" s="2"/>
      <c r="B108" s="2"/>
      <c r="C108" s="617"/>
      <c r="D108" s="543"/>
      <c r="E108" s="543"/>
      <c r="F108" s="543"/>
      <c r="G108" s="543"/>
      <c r="H108" s="543"/>
      <c r="I108" s="543"/>
      <c r="J108" s="543"/>
      <c r="K108" s="543"/>
      <c r="L108" s="543"/>
      <c r="M108" s="543"/>
      <c r="N108" s="543"/>
      <c r="O108" s="543"/>
      <c r="P108" s="543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22.5" customHeight="1">
      <c r="A109" s="2"/>
      <c r="B109" s="2"/>
      <c r="C109" s="617"/>
      <c r="D109" s="543"/>
      <c r="E109" s="543"/>
      <c r="F109" s="543"/>
      <c r="G109" s="543"/>
      <c r="H109" s="543"/>
      <c r="I109" s="543"/>
      <c r="J109" s="543"/>
      <c r="K109" s="543"/>
      <c r="L109" s="543"/>
      <c r="M109" s="543"/>
      <c r="N109" s="543"/>
      <c r="O109" s="543"/>
      <c r="P109" s="543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22.5" customHeight="1">
      <c r="A110" s="2"/>
      <c r="B110" s="2"/>
      <c r="C110" s="617"/>
      <c r="D110" s="543"/>
      <c r="E110" s="543"/>
      <c r="F110" s="543"/>
      <c r="G110" s="543"/>
      <c r="H110" s="543"/>
      <c r="I110" s="543"/>
      <c r="J110" s="543"/>
      <c r="K110" s="543"/>
      <c r="L110" s="543"/>
      <c r="M110" s="543"/>
      <c r="N110" s="543"/>
      <c r="O110" s="543"/>
      <c r="P110" s="543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22.5" customHeight="1">
      <c r="A111" s="2"/>
      <c r="B111" s="2"/>
      <c r="C111" s="617"/>
      <c r="D111" s="543"/>
      <c r="E111" s="543"/>
      <c r="F111" s="543"/>
      <c r="G111" s="543"/>
      <c r="H111" s="543"/>
      <c r="I111" s="543"/>
      <c r="J111" s="543"/>
      <c r="K111" s="543"/>
      <c r="L111" s="543"/>
      <c r="M111" s="543"/>
      <c r="N111" s="543"/>
      <c r="O111" s="543"/>
      <c r="P111" s="543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22.5" customHeight="1">
      <c r="A112" s="2"/>
      <c r="B112" s="2"/>
      <c r="C112" s="617"/>
      <c r="D112" s="543"/>
      <c r="E112" s="543"/>
      <c r="F112" s="543"/>
      <c r="G112" s="543"/>
      <c r="H112" s="543"/>
      <c r="I112" s="543"/>
      <c r="J112" s="543"/>
      <c r="K112" s="543"/>
      <c r="L112" s="543"/>
      <c r="M112" s="543"/>
      <c r="N112" s="543"/>
      <c r="O112" s="543"/>
      <c r="P112" s="543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22.5" customHeight="1">
      <c r="A113" s="2"/>
      <c r="B113" s="2"/>
      <c r="C113" s="617"/>
      <c r="D113" s="543"/>
      <c r="E113" s="543"/>
      <c r="F113" s="543"/>
      <c r="G113" s="543"/>
      <c r="H113" s="543"/>
      <c r="I113" s="543"/>
      <c r="J113" s="543"/>
      <c r="K113" s="543"/>
      <c r="L113" s="543"/>
      <c r="M113" s="543"/>
      <c r="N113" s="543"/>
      <c r="O113" s="543"/>
      <c r="P113" s="543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22.5" customHeight="1">
      <c r="A114" s="2"/>
      <c r="B114" s="2"/>
      <c r="C114" s="617"/>
      <c r="D114" s="543"/>
      <c r="E114" s="543"/>
      <c r="F114" s="543"/>
      <c r="G114" s="543"/>
      <c r="H114" s="543"/>
      <c r="I114" s="543"/>
      <c r="J114" s="543"/>
      <c r="K114" s="543"/>
      <c r="L114" s="543"/>
      <c r="M114" s="543"/>
      <c r="N114" s="543"/>
      <c r="O114" s="543"/>
      <c r="P114" s="543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22.5" customHeight="1">
      <c r="A115" s="2"/>
      <c r="B115" s="2"/>
      <c r="C115" s="617"/>
      <c r="D115" s="543"/>
      <c r="E115" s="543"/>
      <c r="F115" s="543"/>
      <c r="G115" s="543"/>
      <c r="H115" s="543"/>
      <c r="I115" s="543"/>
      <c r="J115" s="543"/>
      <c r="K115" s="543"/>
      <c r="L115" s="543"/>
      <c r="M115" s="543"/>
      <c r="N115" s="543"/>
      <c r="O115" s="543"/>
      <c r="P115" s="543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22.5" customHeight="1">
      <c r="A116" s="2"/>
      <c r="B116" s="2"/>
      <c r="C116" s="617"/>
      <c r="D116" s="543"/>
      <c r="E116" s="543"/>
      <c r="F116" s="543"/>
      <c r="G116" s="543"/>
      <c r="H116" s="543"/>
      <c r="I116" s="543"/>
      <c r="J116" s="543"/>
      <c r="K116" s="543"/>
      <c r="L116" s="543"/>
      <c r="M116" s="543"/>
      <c r="N116" s="543"/>
      <c r="O116" s="543"/>
      <c r="P116" s="543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22.5" customHeight="1">
      <c r="A117" s="2"/>
      <c r="B117" s="2"/>
      <c r="C117" s="617"/>
      <c r="D117" s="543"/>
      <c r="E117" s="543"/>
      <c r="F117" s="543"/>
      <c r="G117" s="543"/>
      <c r="H117" s="543"/>
      <c r="I117" s="543"/>
      <c r="J117" s="543"/>
      <c r="K117" s="543"/>
      <c r="L117" s="543"/>
      <c r="M117" s="543"/>
      <c r="N117" s="543"/>
      <c r="O117" s="543"/>
      <c r="P117" s="543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22.5" customHeight="1">
      <c r="A118" s="2"/>
      <c r="B118" s="2"/>
      <c r="C118" s="617"/>
      <c r="D118" s="543"/>
      <c r="E118" s="543"/>
      <c r="F118" s="543"/>
      <c r="G118" s="543"/>
      <c r="H118" s="543"/>
      <c r="I118" s="543"/>
      <c r="J118" s="543"/>
      <c r="K118" s="543"/>
      <c r="L118" s="543"/>
      <c r="M118" s="543"/>
      <c r="N118" s="543"/>
      <c r="O118" s="543"/>
      <c r="P118" s="543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22.5" customHeight="1">
      <c r="A119" s="2"/>
      <c r="B119" s="2"/>
      <c r="C119" s="617"/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22.5" customHeight="1">
      <c r="A120" s="2"/>
      <c r="B120" s="2"/>
      <c r="C120" s="617"/>
      <c r="D120" s="543"/>
      <c r="E120" s="543"/>
      <c r="F120" s="543"/>
      <c r="G120" s="543"/>
      <c r="H120" s="543"/>
      <c r="I120" s="543"/>
      <c r="J120" s="543"/>
      <c r="K120" s="543"/>
      <c r="L120" s="543"/>
      <c r="M120" s="543"/>
      <c r="N120" s="543"/>
      <c r="O120" s="543"/>
      <c r="P120" s="543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22.5" customHeight="1">
      <c r="A121" s="2"/>
      <c r="B121" s="2"/>
      <c r="C121" s="617"/>
      <c r="D121" s="543"/>
      <c r="E121" s="543"/>
      <c r="F121" s="543"/>
      <c r="G121" s="543"/>
      <c r="H121" s="543"/>
      <c r="I121" s="543"/>
      <c r="J121" s="543"/>
      <c r="K121" s="543"/>
      <c r="L121" s="543"/>
      <c r="M121" s="543"/>
      <c r="N121" s="543"/>
      <c r="O121" s="543"/>
      <c r="P121" s="543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22.5" customHeight="1">
      <c r="A122" s="2"/>
      <c r="B122" s="2"/>
      <c r="C122" s="617"/>
      <c r="D122" s="543"/>
      <c r="E122" s="543"/>
      <c r="F122" s="543"/>
      <c r="G122" s="543"/>
      <c r="H122" s="543"/>
      <c r="I122" s="543"/>
      <c r="J122" s="543"/>
      <c r="K122" s="543"/>
      <c r="L122" s="543"/>
      <c r="M122" s="543"/>
      <c r="N122" s="543"/>
      <c r="O122" s="543"/>
      <c r="P122" s="543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22.5" customHeight="1">
      <c r="A123" s="2"/>
      <c r="B123" s="2"/>
      <c r="C123" s="617"/>
      <c r="D123" s="543"/>
      <c r="E123" s="543"/>
      <c r="F123" s="543"/>
      <c r="G123" s="543"/>
      <c r="H123" s="543"/>
      <c r="I123" s="543"/>
      <c r="J123" s="543"/>
      <c r="K123" s="543"/>
      <c r="L123" s="543"/>
      <c r="M123" s="543"/>
      <c r="N123" s="543"/>
      <c r="O123" s="543"/>
      <c r="P123" s="543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22.5" customHeight="1">
      <c r="A124" s="2"/>
      <c r="B124" s="2"/>
      <c r="C124" s="617"/>
      <c r="D124" s="543"/>
      <c r="E124" s="543"/>
      <c r="F124" s="543"/>
      <c r="G124" s="543"/>
      <c r="H124" s="543"/>
      <c r="I124" s="543"/>
      <c r="J124" s="543"/>
      <c r="K124" s="543"/>
      <c r="L124" s="543"/>
      <c r="M124" s="543"/>
      <c r="N124" s="543"/>
      <c r="O124" s="543"/>
      <c r="P124" s="543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22.5" customHeight="1">
      <c r="A125" s="2"/>
      <c r="B125" s="2"/>
      <c r="C125" s="617"/>
      <c r="D125" s="543"/>
      <c r="E125" s="543"/>
      <c r="F125" s="543"/>
      <c r="G125" s="543"/>
      <c r="H125" s="543"/>
      <c r="I125" s="543"/>
      <c r="J125" s="543"/>
      <c r="K125" s="543"/>
      <c r="L125" s="543"/>
      <c r="M125" s="543"/>
      <c r="N125" s="543"/>
      <c r="O125" s="543"/>
      <c r="P125" s="543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22.5" customHeight="1">
      <c r="A126" s="2"/>
      <c r="B126" s="2"/>
      <c r="C126" s="617"/>
      <c r="D126" s="543"/>
      <c r="E126" s="543"/>
      <c r="F126" s="543"/>
      <c r="G126" s="543"/>
      <c r="H126" s="543"/>
      <c r="I126" s="543"/>
      <c r="J126" s="543"/>
      <c r="K126" s="543"/>
      <c r="L126" s="543"/>
      <c r="M126" s="543"/>
      <c r="N126" s="543"/>
      <c r="O126" s="543"/>
      <c r="P126" s="543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22.5" customHeight="1">
      <c r="A127" s="2"/>
      <c r="B127" s="2"/>
      <c r="C127" s="617"/>
      <c r="D127" s="543"/>
      <c r="E127" s="543"/>
      <c r="F127" s="543"/>
      <c r="G127" s="543"/>
      <c r="H127" s="543"/>
      <c r="I127" s="543"/>
      <c r="J127" s="543"/>
      <c r="K127" s="543"/>
      <c r="L127" s="543"/>
      <c r="M127" s="543"/>
      <c r="N127" s="543"/>
      <c r="O127" s="543"/>
      <c r="P127" s="543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22.5" customHeight="1">
      <c r="A128" s="2"/>
      <c r="B128" s="2"/>
      <c r="C128" s="617"/>
      <c r="D128" s="543"/>
      <c r="E128" s="543"/>
      <c r="F128" s="543"/>
      <c r="G128" s="543"/>
      <c r="H128" s="543"/>
      <c r="I128" s="543"/>
      <c r="J128" s="543"/>
      <c r="K128" s="543"/>
      <c r="L128" s="543"/>
      <c r="M128" s="543"/>
      <c r="N128" s="543"/>
      <c r="O128" s="543"/>
      <c r="P128" s="543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22.5" customHeight="1">
      <c r="A129" s="2"/>
      <c r="B129" s="2"/>
      <c r="C129" s="617"/>
      <c r="D129" s="543"/>
      <c r="E129" s="543"/>
      <c r="F129" s="543"/>
      <c r="G129" s="543"/>
      <c r="H129" s="543"/>
      <c r="I129" s="543"/>
      <c r="J129" s="543"/>
      <c r="K129" s="543"/>
      <c r="L129" s="543"/>
      <c r="M129" s="543"/>
      <c r="N129" s="543"/>
      <c r="O129" s="543"/>
      <c r="P129" s="543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22.5" customHeight="1">
      <c r="A130" s="2"/>
      <c r="B130" s="2"/>
      <c r="C130" s="617"/>
      <c r="D130" s="543"/>
      <c r="E130" s="543"/>
      <c r="F130" s="543"/>
      <c r="G130" s="543"/>
      <c r="H130" s="543"/>
      <c r="I130" s="543"/>
      <c r="J130" s="543"/>
      <c r="K130" s="543"/>
      <c r="L130" s="543"/>
      <c r="M130" s="543"/>
      <c r="N130" s="543"/>
      <c r="O130" s="543"/>
      <c r="P130" s="543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22.5" customHeight="1">
      <c r="A131" s="2"/>
      <c r="B131" s="2"/>
      <c r="C131" s="617"/>
      <c r="D131" s="543"/>
      <c r="E131" s="543"/>
      <c r="F131" s="543"/>
      <c r="G131" s="543"/>
      <c r="H131" s="543"/>
      <c r="I131" s="543"/>
      <c r="J131" s="543"/>
      <c r="K131" s="543"/>
      <c r="L131" s="543"/>
      <c r="M131" s="543"/>
      <c r="N131" s="543"/>
      <c r="O131" s="543"/>
      <c r="P131" s="543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22.5" customHeight="1">
      <c r="A132" s="2"/>
      <c r="B132" s="2"/>
      <c r="C132" s="617"/>
      <c r="D132" s="543"/>
      <c r="E132" s="543"/>
      <c r="F132" s="543"/>
      <c r="G132" s="543"/>
      <c r="H132" s="543"/>
      <c r="I132" s="543"/>
      <c r="J132" s="543"/>
      <c r="K132" s="543"/>
      <c r="L132" s="543"/>
      <c r="M132" s="543"/>
      <c r="N132" s="543"/>
      <c r="O132" s="543"/>
      <c r="P132" s="543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22.5" customHeight="1">
      <c r="A133" s="2"/>
      <c r="B133" s="2"/>
      <c r="C133" s="617"/>
      <c r="D133" s="543"/>
      <c r="E133" s="543"/>
      <c r="F133" s="543"/>
      <c r="G133" s="543"/>
      <c r="H133" s="543"/>
      <c r="I133" s="543"/>
      <c r="J133" s="543"/>
      <c r="K133" s="543"/>
      <c r="L133" s="543"/>
      <c r="M133" s="543"/>
      <c r="N133" s="543"/>
      <c r="O133" s="543"/>
      <c r="P133" s="543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22.5" customHeight="1">
      <c r="A134" s="2"/>
      <c r="B134" s="2"/>
      <c r="C134" s="617"/>
      <c r="D134" s="543"/>
      <c r="E134" s="543"/>
      <c r="F134" s="543"/>
      <c r="G134" s="543"/>
      <c r="H134" s="543"/>
      <c r="I134" s="543"/>
      <c r="J134" s="543"/>
      <c r="K134" s="543"/>
      <c r="L134" s="543"/>
      <c r="M134" s="543"/>
      <c r="N134" s="543"/>
      <c r="O134" s="543"/>
      <c r="P134" s="543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22.5" customHeight="1">
      <c r="A135" s="2"/>
      <c r="B135" s="2"/>
      <c r="C135" s="617"/>
      <c r="D135" s="543"/>
      <c r="E135" s="543"/>
      <c r="F135" s="543"/>
      <c r="G135" s="543"/>
      <c r="H135" s="543"/>
      <c r="I135" s="543"/>
      <c r="J135" s="543"/>
      <c r="K135" s="543"/>
      <c r="L135" s="543"/>
      <c r="M135" s="543"/>
      <c r="N135" s="543"/>
      <c r="O135" s="543"/>
      <c r="P135" s="543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22.5" customHeight="1">
      <c r="A136" s="2"/>
      <c r="B136" s="2"/>
      <c r="C136" s="617"/>
      <c r="D136" s="543"/>
      <c r="E136" s="543"/>
      <c r="F136" s="543"/>
      <c r="G136" s="543"/>
      <c r="H136" s="543"/>
      <c r="I136" s="543"/>
      <c r="J136" s="543"/>
      <c r="K136" s="543"/>
      <c r="L136" s="543"/>
      <c r="M136" s="543"/>
      <c r="N136" s="543"/>
      <c r="O136" s="543"/>
      <c r="P136" s="543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22.5" customHeight="1">
      <c r="A137" s="2"/>
      <c r="B137" s="2"/>
      <c r="C137" s="617"/>
      <c r="D137" s="543"/>
      <c r="E137" s="543"/>
      <c r="F137" s="543"/>
      <c r="G137" s="543"/>
      <c r="H137" s="543"/>
      <c r="I137" s="543"/>
      <c r="J137" s="543"/>
      <c r="K137" s="543"/>
      <c r="L137" s="543"/>
      <c r="M137" s="543"/>
      <c r="N137" s="543"/>
      <c r="O137" s="543"/>
      <c r="P137" s="543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22.5" customHeight="1">
      <c r="A138" s="2"/>
      <c r="B138" s="2"/>
      <c r="C138" s="617"/>
      <c r="D138" s="543"/>
      <c r="E138" s="543"/>
      <c r="F138" s="543"/>
      <c r="G138" s="543"/>
      <c r="H138" s="543"/>
      <c r="I138" s="543"/>
      <c r="J138" s="543"/>
      <c r="K138" s="543"/>
      <c r="L138" s="543"/>
      <c r="M138" s="543"/>
      <c r="N138" s="543"/>
      <c r="O138" s="543"/>
      <c r="P138" s="543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22.5" customHeight="1">
      <c r="A139" s="2"/>
      <c r="B139" s="2"/>
      <c r="C139" s="617"/>
      <c r="D139" s="543"/>
      <c r="E139" s="543"/>
      <c r="F139" s="543"/>
      <c r="G139" s="543"/>
      <c r="H139" s="543"/>
      <c r="I139" s="543"/>
      <c r="J139" s="543"/>
      <c r="K139" s="543"/>
      <c r="L139" s="543"/>
      <c r="M139" s="543"/>
      <c r="N139" s="543"/>
      <c r="O139" s="543"/>
      <c r="P139" s="543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22.5" customHeight="1">
      <c r="A140" s="2"/>
      <c r="B140" s="2"/>
      <c r="C140" s="617"/>
      <c r="D140" s="543"/>
      <c r="E140" s="543"/>
      <c r="F140" s="543"/>
      <c r="G140" s="543"/>
      <c r="H140" s="543"/>
      <c r="I140" s="543"/>
      <c r="J140" s="543"/>
      <c r="K140" s="543"/>
      <c r="L140" s="543"/>
      <c r="M140" s="543"/>
      <c r="N140" s="543"/>
      <c r="O140" s="543"/>
      <c r="P140" s="543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22.5" customHeight="1">
      <c r="A141" s="2"/>
      <c r="B141" s="2"/>
      <c r="C141" s="617"/>
      <c r="D141" s="543"/>
      <c r="E141" s="543"/>
      <c r="F141" s="543"/>
      <c r="G141" s="543"/>
      <c r="H141" s="543"/>
      <c r="I141" s="543"/>
      <c r="J141" s="543"/>
      <c r="K141" s="543"/>
      <c r="L141" s="543"/>
      <c r="M141" s="543"/>
      <c r="N141" s="543"/>
      <c r="O141" s="543"/>
      <c r="P141" s="543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22.5" customHeight="1">
      <c r="A142" s="2"/>
      <c r="B142" s="2"/>
      <c r="C142" s="617"/>
      <c r="D142" s="543"/>
      <c r="E142" s="543"/>
      <c r="F142" s="543"/>
      <c r="G142" s="543"/>
      <c r="H142" s="543"/>
      <c r="I142" s="543"/>
      <c r="J142" s="543"/>
      <c r="K142" s="543"/>
      <c r="L142" s="543"/>
      <c r="M142" s="543"/>
      <c r="N142" s="543"/>
      <c r="O142" s="543"/>
      <c r="P142" s="543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22.5" customHeight="1">
      <c r="A143" s="2"/>
      <c r="B143" s="2"/>
      <c r="C143" s="617"/>
      <c r="D143" s="543"/>
      <c r="E143" s="543"/>
      <c r="F143" s="543"/>
      <c r="G143" s="543"/>
      <c r="H143" s="543"/>
      <c r="I143" s="543"/>
      <c r="J143" s="543"/>
      <c r="K143" s="543"/>
      <c r="L143" s="543"/>
      <c r="M143" s="543"/>
      <c r="N143" s="543"/>
      <c r="O143" s="543"/>
      <c r="P143" s="543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22.5" customHeight="1">
      <c r="A144" s="2"/>
      <c r="B144" s="2"/>
      <c r="C144" s="617"/>
      <c r="D144" s="543"/>
      <c r="E144" s="543"/>
      <c r="F144" s="543"/>
      <c r="G144" s="543"/>
      <c r="H144" s="543"/>
      <c r="I144" s="543"/>
      <c r="J144" s="543"/>
      <c r="K144" s="543"/>
      <c r="L144" s="543"/>
      <c r="M144" s="543"/>
      <c r="N144" s="543"/>
      <c r="O144" s="543"/>
      <c r="P144" s="543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22.5" customHeight="1">
      <c r="A145" s="2"/>
      <c r="B145" s="2"/>
      <c r="C145" s="617"/>
      <c r="D145" s="543"/>
      <c r="E145" s="543"/>
      <c r="F145" s="543"/>
      <c r="G145" s="543"/>
      <c r="H145" s="543"/>
      <c r="I145" s="543"/>
      <c r="J145" s="543"/>
      <c r="K145" s="543"/>
      <c r="L145" s="543"/>
      <c r="M145" s="543"/>
      <c r="N145" s="543"/>
      <c r="O145" s="543"/>
      <c r="P145" s="543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22.5" customHeight="1">
      <c r="A146" s="2"/>
      <c r="B146" s="2"/>
      <c r="C146" s="617"/>
      <c r="D146" s="543"/>
      <c r="E146" s="543"/>
      <c r="F146" s="543"/>
      <c r="G146" s="543"/>
      <c r="H146" s="543"/>
      <c r="I146" s="543"/>
      <c r="J146" s="543"/>
      <c r="K146" s="543"/>
      <c r="L146" s="543"/>
      <c r="M146" s="543"/>
      <c r="N146" s="543"/>
      <c r="O146" s="543"/>
      <c r="P146" s="543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22.5" customHeight="1">
      <c r="A147" s="2"/>
      <c r="B147" s="2"/>
      <c r="C147" s="617"/>
      <c r="D147" s="543"/>
      <c r="E147" s="543"/>
      <c r="F147" s="543"/>
      <c r="G147" s="543"/>
      <c r="H147" s="543"/>
      <c r="I147" s="543"/>
      <c r="J147" s="543"/>
      <c r="K147" s="543"/>
      <c r="L147" s="543"/>
      <c r="M147" s="543"/>
      <c r="N147" s="543"/>
      <c r="O147" s="543"/>
      <c r="P147" s="543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22.5" customHeight="1">
      <c r="A148" s="2"/>
      <c r="B148" s="2"/>
      <c r="C148" s="617"/>
      <c r="D148" s="543"/>
      <c r="E148" s="543"/>
      <c r="F148" s="543"/>
      <c r="G148" s="543"/>
      <c r="H148" s="543"/>
      <c r="I148" s="543"/>
      <c r="J148" s="543"/>
      <c r="K148" s="543"/>
      <c r="L148" s="543"/>
      <c r="M148" s="543"/>
      <c r="N148" s="543"/>
      <c r="O148" s="543"/>
      <c r="P148" s="543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22.5" customHeight="1">
      <c r="A149" s="2"/>
      <c r="B149" s="2"/>
      <c r="C149" s="617"/>
      <c r="D149" s="543"/>
      <c r="E149" s="543"/>
      <c r="F149" s="543"/>
      <c r="G149" s="543"/>
      <c r="H149" s="543"/>
      <c r="I149" s="543"/>
      <c r="J149" s="543"/>
      <c r="K149" s="543"/>
      <c r="L149" s="543"/>
      <c r="M149" s="543"/>
      <c r="N149" s="543"/>
      <c r="O149" s="543"/>
      <c r="P149" s="543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22.5" customHeight="1">
      <c r="A150" s="2"/>
      <c r="B150" s="2"/>
      <c r="C150" s="617"/>
      <c r="D150" s="543"/>
      <c r="E150" s="543"/>
      <c r="F150" s="543"/>
      <c r="G150" s="543"/>
      <c r="H150" s="543"/>
      <c r="I150" s="543"/>
      <c r="J150" s="543"/>
      <c r="K150" s="543"/>
      <c r="L150" s="543"/>
      <c r="M150" s="543"/>
      <c r="N150" s="543"/>
      <c r="O150" s="543"/>
      <c r="P150" s="543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22.5" customHeight="1">
      <c r="A151" s="2"/>
      <c r="B151" s="2"/>
      <c r="C151" s="617"/>
      <c r="D151" s="543"/>
      <c r="E151" s="543"/>
      <c r="F151" s="543"/>
      <c r="G151" s="543"/>
      <c r="H151" s="543"/>
      <c r="I151" s="543"/>
      <c r="J151" s="543"/>
      <c r="K151" s="543"/>
      <c r="L151" s="543"/>
      <c r="M151" s="543"/>
      <c r="N151" s="543"/>
      <c r="O151" s="543"/>
      <c r="P151" s="543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22.5" customHeight="1">
      <c r="A152" s="2"/>
      <c r="B152" s="2"/>
      <c r="C152" s="617"/>
      <c r="D152" s="543"/>
      <c r="E152" s="543"/>
      <c r="F152" s="543"/>
      <c r="G152" s="543"/>
      <c r="H152" s="543"/>
      <c r="I152" s="543"/>
      <c r="J152" s="543"/>
      <c r="K152" s="543"/>
      <c r="L152" s="543"/>
      <c r="M152" s="543"/>
      <c r="N152" s="543"/>
      <c r="O152" s="543"/>
      <c r="P152" s="543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22.5" customHeight="1">
      <c r="A153" s="2"/>
      <c r="B153" s="2"/>
      <c r="C153" s="617"/>
      <c r="D153" s="543"/>
      <c r="E153" s="543"/>
      <c r="F153" s="543"/>
      <c r="G153" s="543"/>
      <c r="H153" s="543"/>
      <c r="I153" s="543"/>
      <c r="J153" s="543"/>
      <c r="K153" s="543"/>
      <c r="L153" s="543"/>
      <c r="M153" s="543"/>
      <c r="N153" s="543"/>
      <c r="O153" s="543"/>
      <c r="P153" s="543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22.5" customHeight="1">
      <c r="A154" s="2"/>
      <c r="B154" s="2"/>
      <c r="C154" s="617"/>
      <c r="D154" s="543"/>
      <c r="E154" s="543"/>
      <c r="F154" s="543"/>
      <c r="G154" s="543"/>
      <c r="H154" s="543"/>
      <c r="I154" s="543"/>
      <c r="J154" s="543"/>
      <c r="K154" s="543"/>
      <c r="L154" s="543"/>
      <c r="M154" s="543"/>
      <c r="N154" s="543"/>
      <c r="O154" s="543"/>
      <c r="P154" s="543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22.5" customHeight="1">
      <c r="A155" s="2"/>
      <c r="B155" s="2"/>
      <c r="C155" s="617"/>
      <c r="D155" s="543"/>
      <c r="E155" s="543"/>
      <c r="F155" s="543"/>
      <c r="G155" s="543"/>
      <c r="H155" s="543"/>
      <c r="I155" s="543"/>
      <c r="J155" s="543"/>
      <c r="K155" s="543"/>
      <c r="L155" s="543"/>
      <c r="M155" s="543"/>
      <c r="N155" s="543"/>
      <c r="O155" s="543"/>
      <c r="P155" s="543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22.5" customHeight="1">
      <c r="A156" s="2"/>
      <c r="B156" s="2"/>
      <c r="C156" s="617"/>
      <c r="D156" s="543"/>
      <c r="E156" s="543"/>
      <c r="F156" s="543"/>
      <c r="G156" s="543"/>
      <c r="H156" s="543"/>
      <c r="I156" s="543"/>
      <c r="J156" s="543"/>
      <c r="K156" s="543"/>
      <c r="L156" s="543"/>
      <c r="M156" s="543"/>
      <c r="N156" s="543"/>
      <c r="O156" s="543"/>
      <c r="P156" s="543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22.5" customHeight="1">
      <c r="A157" s="2"/>
      <c r="B157" s="2"/>
      <c r="C157" s="617"/>
      <c r="D157" s="543"/>
      <c r="E157" s="543"/>
      <c r="F157" s="543"/>
      <c r="G157" s="543"/>
      <c r="H157" s="543"/>
      <c r="I157" s="543"/>
      <c r="J157" s="543"/>
      <c r="K157" s="543"/>
      <c r="L157" s="543"/>
      <c r="M157" s="543"/>
      <c r="N157" s="543"/>
      <c r="O157" s="543"/>
      <c r="P157" s="543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22.5" customHeight="1">
      <c r="A158" s="2"/>
      <c r="B158" s="2"/>
      <c r="C158" s="617"/>
      <c r="D158" s="543"/>
      <c r="E158" s="543"/>
      <c r="F158" s="543"/>
      <c r="G158" s="543"/>
      <c r="H158" s="543"/>
      <c r="I158" s="543"/>
      <c r="J158" s="543"/>
      <c r="K158" s="543"/>
      <c r="L158" s="543"/>
      <c r="M158" s="543"/>
      <c r="N158" s="543"/>
      <c r="O158" s="543"/>
      <c r="P158" s="543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22.5" customHeight="1">
      <c r="A159" s="2"/>
      <c r="B159" s="2"/>
      <c r="C159" s="617"/>
      <c r="D159" s="543"/>
      <c r="E159" s="543"/>
      <c r="F159" s="543"/>
      <c r="G159" s="543"/>
      <c r="H159" s="543"/>
      <c r="I159" s="543"/>
      <c r="J159" s="543"/>
      <c r="K159" s="543"/>
      <c r="L159" s="543"/>
      <c r="M159" s="543"/>
      <c r="N159" s="543"/>
      <c r="O159" s="543"/>
      <c r="P159" s="543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22.5" customHeight="1">
      <c r="A160" s="2"/>
      <c r="B160" s="2"/>
      <c r="C160" s="617"/>
      <c r="D160" s="543"/>
      <c r="E160" s="543"/>
      <c r="F160" s="543"/>
      <c r="G160" s="543"/>
      <c r="H160" s="543"/>
      <c r="I160" s="543"/>
      <c r="J160" s="543"/>
      <c r="K160" s="543"/>
      <c r="L160" s="543"/>
      <c r="M160" s="543"/>
      <c r="N160" s="543"/>
      <c r="O160" s="543"/>
      <c r="P160" s="543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22.5" customHeight="1">
      <c r="A161" s="2"/>
      <c r="B161" s="2"/>
      <c r="C161" s="617"/>
      <c r="D161" s="543"/>
      <c r="E161" s="543"/>
      <c r="F161" s="543"/>
      <c r="G161" s="543"/>
      <c r="H161" s="543"/>
      <c r="I161" s="543"/>
      <c r="J161" s="543"/>
      <c r="K161" s="543"/>
      <c r="L161" s="543"/>
      <c r="M161" s="543"/>
      <c r="N161" s="543"/>
      <c r="O161" s="543"/>
      <c r="P161" s="543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22.5" customHeight="1">
      <c r="A162" s="2"/>
      <c r="B162" s="2"/>
      <c r="C162" s="617"/>
      <c r="D162" s="543"/>
      <c r="E162" s="543"/>
      <c r="F162" s="543"/>
      <c r="G162" s="543"/>
      <c r="H162" s="543"/>
      <c r="I162" s="543"/>
      <c r="J162" s="543"/>
      <c r="K162" s="543"/>
      <c r="L162" s="543"/>
      <c r="M162" s="543"/>
      <c r="N162" s="543"/>
      <c r="O162" s="543"/>
      <c r="P162" s="543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22.5" customHeight="1">
      <c r="A163" s="2"/>
      <c r="B163" s="2"/>
      <c r="C163" s="617"/>
      <c r="D163" s="543"/>
      <c r="E163" s="543"/>
      <c r="F163" s="543"/>
      <c r="G163" s="543"/>
      <c r="H163" s="543"/>
      <c r="I163" s="543"/>
      <c r="J163" s="543"/>
      <c r="K163" s="543"/>
      <c r="L163" s="543"/>
      <c r="M163" s="543"/>
      <c r="N163" s="543"/>
      <c r="O163" s="543"/>
      <c r="P163" s="543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22.5" customHeight="1">
      <c r="A164" s="2"/>
      <c r="B164" s="2"/>
      <c r="C164" s="617"/>
      <c r="D164" s="543"/>
      <c r="E164" s="543"/>
      <c r="F164" s="543"/>
      <c r="G164" s="543"/>
      <c r="H164" s="543"/>
      <c r="I164" s="543"/>
      <c r="J164" s="543"/>
      <c r="K164" s="543"/>
      <c r="L164" s="543"/>
      <c r="M164" s="543"/>
      <c r="N164" s="543"/>
      <c r="O164" s="543"/>
      <c r="P164" s="543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22.5" customHeight="1">
      <c r="A165" s="2"/>
      <c r="B165" s="2"/>
      <c r="C165" s="617"/>
      <c r="D165" s="543"/>
      <c r="E165" s="543"/>
      <c r="F165" s="543"/>
      <c r="G165" s="543"/>
      <c r="H165" s="543"/>
      <c r="I165" s="543"/>
      <c r="J165" s="543"/>
      <c r="K165" s="543"/>
      <c r="L165" s="543"/>
      <c r="M165" s="543"/>
      <c r="N165" s="543"/>
      <c r="O165" s="543"/>
      <c r="P165" s="543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22.5" customHeight="1">
      <c r="A166" s="2"/>
      <c r="B166" s="2"/>
      <c r="C166" s="617"/>
      <c r="D166" s="543"/>
      <c r="E166" s="543"/>
      <c r="F166" s="543"/>
      <c r="G166" s="543"/>
      <c r="H166" s="543"/>
      <c r="I166" s="543"/>
      <c r="J166" s="543"/>
      <c r="K166" s="543"/>
      <c r="L166" s="543"/>
      <c r="M166" s="543"/>
      <c r="N166" s="543"/>
      <c r="O166" s="543"/>
      <c r="P166" s="543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22.5" customHeight="1">
      <c r="A167" s="2"/>
      <c r="B167" s="2"/>
      <c r="C167" s="617"/>
      <c r="D167" s="543"/>
      <c r="E167" s="543"/>
      <c r="F167" s="543"/>
      <c r="G167" s="543"/>
      <c r="H167" s="543"/>
      <c r="I167" s="543"/>
      <c r="J167" s="543"/>
      <c r="K167" s="543"/>
      <c r="L167" s="543"/>
      <c r="M167" s="543"/>
      <c r="N167" s="543"/>
      <c r="O167" s="543"/>
      <c r="P167" s="543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22.5" customHeight="1">
      <c r="A168" s="2"/>
      <c r="B168" s="2"/>
      <c r="C168" s="617"/>
      <c r="D168" s="543"/>
      <c r="E168" s="543"/>
      <c r="F168" s="543"/>
      <c r="G168" s="543"/>
      <c r="H168" s="543"/>
      <c r="I168" s="543"/>
      <c r="J168" s="543"/>
      <c r="K168" s="543"/>
      <c r="L168" s="543"/>
      <c r="M168" s="543"/>
      <c r="N168" s="543"/>
      <c r="O168" s="543"/>
      <c r="P168" s="543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22.5" customHeight="1">
      <c r="A169" s="2"/>
      <c r="B169" s="2"/>
      <c r="C169" s="617"/>
      <c r="D169" s="543"/>
      <c r="E169" s="543"/>
      <c r="F169" s="543"/>
      <c r="G169" s="543"/>
      <c r="H169" s="543"/>
      <c r="I169" s="543"/>
      <c r="J169" s="543"/>
      <c r="K169" s="543"/>
      <c r="L169" s="543"/>
      <c r="M169" s="543"/>
      <c r="N169" s="543"/>
      <c r="O169" s="543"/>
      <c r="P169" s="543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22.5" customHeight="1">
      <c r="A170" s="2"/>
      <c r="B170" s="2"/>
      <c r="C170" s="617"/>
      <c r="D170" s="543"/>
      <c r="E170" s="543"/>
      <c r="F170" s="543"/>
      <c r="G170" s="543"/>
      <c r="H170" s="543"/>
      <c r="I170" s="543"/>
      <c r="J170" s="543"/>
      <c r="K170" s="543"/>
      <c r="L170" s="543"/>
      <c r="M170" s="543"/>
      <c r="N170" s="543"/>
      <c r="O170" s="543"/>
      <c r="P170" s="543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22.5" customHeight="1">
      <c r="A171" s="2"/>
      <c r="B171" s="2"/>
      <c r="C171" s="617"/>
      <c r="D171" s="543"/>
      <c r="E171" s="543"/>
      <c r="F171" s="543"/>
      <c r="G171" s="543"/>
      <c r="H171" s="543"/>
      <c r="I171" s="543"/>
      <c r="J171" s="543"/>
      <c r="K171" s="543"/>
      <c r="L171" s="543"/>
      <c r="M171" s="543"/>
      <c r="N171" s="543"/>
      <c r="O171" s="543"/>
      <c r="P171" s="543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22.5" customHeight="1">
      <c r="A172" s="2"/>
      <c r="B172" s="2"/>
      <c r="C172" s="617"/>
      <c r="D172" s="543"/>
      <c r="E172" s="543"/>
      <c r="F172" s="543"/>
      <c r="G172" s="543"/>
      <c r="H172" s="543"/>
      <c r="I172" s="543"/>
      <c r="J172" s="543"/>
      <c r="K172" s="543"/>
      <c r="L172" s="543"/>
      <c r="M172" s="543"/>
      <c r="N172" s="543"/>
      <c r="O172" s="543"/>
      <c r="P172" s="543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22.5" customHeight="1">
      <c r="A173" s="2"/>
      <c r="B173" s="2"/>
      <c r="C173" s="617"/>
      <c r="D173" s="543"/>
      <c r="E173" s="543"/>
      <c r="F173" s="543"/>
      <c r="G173" s="543"/>
      <c r="H173" s="543"/>
      <c r="I173" s="543"/>
      <c r="J173" s="543"/>
      <c r="K173" s="543"/>
      <c r="L173" s="543"/>
      <c r="M173" s="543"/>
      <c r="N173" s="543"/>
      <c r="O173" s="543"/>
      <c r="P173" s="543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22.5" customHeight="1">
      <c r="A174" s="2"/>
      <c r="B174" s="2"/>
      <c r="C174" s="617"/>
      <c r="D174" s="543"/>
      <c r="E174" s="543"/>
      <c r="F174" s="543"/>
      <c r="G174" s="543"/>
      <c r="H174" s="543"/>
      <c r="I174" s="543"/>
      <c r="J174" s="543"/>
      <c r="K174" s="543"/>
      <c r="L174" s="543"/>
      <c r="M174" s="543"/>
      <c r="N174" s="543"/>
      <c r="O174" s="543"/>
      <c r="P174" s="543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22.5" customHeight="1">
      <c r="A175" s="2"/>
      <c r="B175" s="2"/>
      <c r="C175" s="617"/>
      <c r="D175" s="543"/>
      <c r="E175" s="543"/>
      <c r="F175" s="543"/>
      <c r="G175" s="543"/>
      <c r="H175" s="543"/>
      <c r="I175" s="543"/>
      <c r="J175" s="543"/>
      <c r="K175" s="543"/>
      <c r="L175" s="543"/>
      <c r="M175" s="543"/>
      <c r="N175" s="543"/>
      <c r="O175" s="543"/>
      <c r="P175" s="543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22.5" customHeight="1">
      <c r="A176" s="2"/>
      <c r="B176" s="2"/>
      <c r="C176" s="617"/>
      <c r="D176" s="543"/>
      <c r="E176" s="543"/>
      <c r="F176" s="543"/>
      <c r="G176" s="543"/>
      <c r="H176" s="543"/>
      <c r="I176" s="543"/>
      <c r="J176" s="543"/>
      <c r="K176" s="543"/>
      <c r="L176" s="543"/>
      <c r="M176" s="543"/>
      <c r="N176" s="543"/>
      <c r="O176" s="543"/>
      <c r="P176" s="543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22.5" customHeight="1">
      <c r="A177" s="2"/>
      <c r="B177" s="2"/>
      <c r="C177" s="617"/>
      <c r="D177" s="543"/>
      <c r="E177" s="543"/>
      <c r="F177" s="543"/>
      <c r="G177" s="543"/>
      <c r="H177" s="543"/>
      <c r="I177" s="543"/>
      <c r="J177" s="543"/>
      <c r="K177" s="543"/>
      <c r="L177" s="543"/>
      <c r="M177" s="543"/>
      <c r="N177" s="543"/>
      <c r="O177" s="543"/>
      <c r="P177" s="543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22.5" customHeight="1">
      <c r="A178" s="2"/>
      <c r="B178" s="2"/>
      <c r="C178" s="617"/>
      <c r="D178" s="543"/>
      <c r="E178" s="543"/>
      <c r="F178" s="543"/>
      <c r="G178" s="543"/>
      <c r="H178" s="543"/>
      <c r="I178" s="543"/>
      <c r="J178" s="543"/>
      <c r="K178" s="543"/>
      <c r="L178" s="543"/>
      <c r="M178" s="543"/>
      <c r="N178" s="543"/>
      <c r="O178" s="543"/>
      <c r="P178" s="543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22.5" customHeight="1">
      <c r="A179" s="2"/>
      <c r="B179" s="2"/>
      <c r="C179" s="617"/>
      <c r="D179" s="543"/>
      <c r="E179" s="543"/>
      <c r="F179" s="543"/>
      <c r="G179" s="543"/>
      <c r="H179" s="543"/>
      <c r="I179" s="543"/>
      <c r="J179" s="543"/>
      <c r="K179" s="543"/>
      <c r="L179" s="543"/>
      <c r="M179" s="543"/>
      <c r="N179" s="543"/>
      <c r="O179" s="543"/>
      <c r="P179" s="543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22.5" customHeight="1">
      <c r="A180" s="2"/>
      <c r="B180" s="2"/>
      <c r="C180" s="617"/>
      <c r="D180" s="543"/>
      <c r="E180" s="543"/>
      <c r="F180" s="543"/>
      <c r="G180" s="543"/>
      <c r="H180" s="543"/>
      <c r="I180" s="543"/>
      <c r="J180" s="543"/>
      <c r="K180" s="543"/>
      <c r="L180" s="543"/>
      <c r="M180" s="543"/>
      <c r="N180" s="543"/>
      <c r="O180" s="543"/>
      <c r="P180" s="543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22.5" customHeight="1">
      <c r="A181" s="2"/>
      <c r="B181" s="2"/>
      <c r="C181" s="617"/>
      <c r="D181" s="543"/>
      <c r="E181" s="543"/>
      <c r="F181" s="543"/>
      <c r="G181" s="543"/>
      <c r="H181" s="543"/>
      <c r="I181" s="543"/>
      <c r="J181" s="543"/>
      <c r="K181" s="543"/>
      <c r="L181" s="543"/>
      <c r="M181" s="543"/>
      <c r="N181" s="543"/>
      <c r="O181" s="543"/>
      <c r="P181" s="543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22.5" customHeight="1">
      <c r="A182" s="2"/>
      <c r="B182" s="2"/>
      <c r="C182" s="617"/>
      <c r="D182" s="543"/>
      <c r="E182" s="543"/>
      <c r="F182" s="543"/>
      <c r="G182" s="543"/>
      <c r="H182" s="543"/>
      <c r="I182" s="543"/>
      <c r="J182" s="543"/>
      <c r="K182" s="543"/>
      <c r="L182" s="543"/>
      <c r="M182" s="543"/>
      <c r="N182" s="543"/>
      <c r="O182" s="543"/>
      <c r="P182" s="543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22.5" customHeight="1">
      <c r="A183" s="2"/>
      <c r="B183" s="2"/>
      <c r="C183" s="617"/>
      <c r="D183" s="543"/>
      <c r="E183" s="543"/>
      <c r="F183" s="543"/>
      <c r="G183" s="543"/>
      <c r="H183" s="543"/>
      <c r="I183" s="543"/>
      <c r="J183" s="543"/>
      <c r="K183" s="543"/>
      <c r="L183" s="543"/>
      <c r="M183" s="543"/>
      <c r="N183" s="543"/>
      <c r="O183" s="543"/>
      <c r="P183" s="543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22.5" customHeight="1">
      <c r="A184" s="2"/>
      <c r="B184" s="2"/>
      <c r="C184" s="617"/>
      <c r="D184" s="543"/>
      <c r="E184" s="543"/>
      <c r="F184" s="543"/>
      <c r="G184" s="543"/>
      <c r="H184" s="543"/>
      <c r="I184" s="543"/>
      <c r="J184" s="543"/>
      <c r="K184" s="543"/>
      <c r="L184" s="543"/>
      <c r="M184" s="543"/>
      <c r="N184" s="543"/>
      <c r="O184" s="543"/>
      <c r="P184" s="543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22.5" customHeight="1">
      <c r="A185" s="2"/>
      <c r="B185" s="2"/>
      <c r="C185" s="617"/>
      <c r="D185" s="543"/>
      <c r="E185" s="543"/>
      <c r="F185" s="543"/>
      <c r="G185" s="543"/>
      <c r="H185" s="543"/>
      <c r="I185" s="543"/>
      <c r="J185" s="543"/>
      <c r="K185" s="543"/>
      <c r="L185" s="543"/>
      <c r="M185" s="543"/>
      <c r="N185" s="543"/>
      <c r="O185" s="543"/>
      <c r="P185" s="543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22.5" customHeight="1">
      <c r="A186" s="2"/>
      <c r="B186" s="2"/>
      <c r="C186" s="617"/>
      <c r="D186" s="543"/>
      <c r="E186" s="543"/>
      <c r="F186" s="543"/>
      <c r="G186" s="543"/>
      <c r="H186" s="543"/>
      <c r="I186" s="543"/>
      <c r="J186" s="543"/>
      <c r="K186" s="543"/>
      <c r="L186" s="543"/>
      <c r="M186" s="543"/>
      <c r="N186" s="543"/>
      <c r="O186" s="543"/>
      <c r="P186" s="543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22.5" customHeight="1">
      <c r="A187" s="2"/>
      <c r="B187" s="2"/>
      <c r="C187" s="617"/>
      <c r="D187" s="543"/>
      <c r="E187" s="543"/>
      <c r="F187" s="543"/>
      <c r="G187" s="543"/>
      <c r="H187" s="543"/>
      <c r="I187" s="543"/>
      <c r="J187" s="543"/>
      <c r="K187" s="543"/>
      <c r="L187" s="543"/>
      <c r="M187" s="543"/>
      <c r="N187" s="543"/>
      <c r="O187" s="543"/>
      <c r="P187" s="543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22.5" customHeight="1">
      <c r="A188" s="2"/>
      <c r="B188" s="2"/>
      <c r="C188" s="617"/>
      <c r="D188" s="543"/>
      <c r="E188" s="543"/>
      <c r="F188" s="543"/>
      <c r="G188" s="543"/>
      <c r="H188" s="543"/>
      <c r="I188" s="543"/>
      <c r="J188" s="543"/>
      <c r="K188" s="543"/>
      <c r="L188" s="543"/>
      <c r="M188" s="543"/>
      <c r="N188" s="543"/>
      <c r="O188" s="543"/>
      <c r="P188" s="543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22.5" customHeight="1">
      <c r="A189" s="2"/>
      <c r="B189" s="2"/>
      <c r="C189" s="617"/>
      <c r="D189" s="543"/>
      <c r="E189" s="543"/>
      <c r="F189" s="543"/>
      <c r="G189" s="543"/>
      <c r="H189" s="543"/>
      <c r="I189" s="543"/>
      <c r="J189" s="543"/>
      <c r="K189" s="543"/>
      <c r="L189" s="543"/>
      <c r="M189" s="543"/>
      <c r="N189" s="543"/>
      <c r="O189" s="543"/>
      <c r="P189" s="543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22.5" customHeight="1">
      <c r="A190" s="2"/>
      <c r="B190" s="2"/>
      <c r="C190" s="617"/>
      <c r="D190" s="543"/>
      <c r="E190" s="543"/>
      <c r="F190" s="543"/>
      <c r="G190" s="543"/>
      <c r="H190" s="543"/>
      <c r="I190" s="543"/>
      <c r="J190" s="543"/>
      <c r="K190" s="543"/>
      <c r="L190" s="543"/>
      <c r="M190" s="543"/>
      <c r="N190" s="543"/>
      <c r="O190" s="543"/>
      <c r="P190" s="543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22.5" customHeight="1">
      <c r="A191" s="2"/>
      <c r="B191" s="2"/>
      <c r="C191" s="617"/>
      <c r="D191" s="543"/>
      <c r="E191" s="543"/>
      <c r="F191" s="543"/>
      <c r="G191" s="543"/>
      <c r="H191" s="543"/>
      <c r="I191" s="543"/>
      <c r="J191" s="543"/>
      <c r="K191" s="543"/>
      <c r="L191" s="543"/>
      <c r="M191" s="543"/>
      <c r="N191" s="543"/>
      <c r="O191" s="543"/>
      <c r="P191" s="543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22.5" customHeight="1">
      <c r="A192" s="2"/>
      <c r="B192" s="2"/>
      <c r="C192" s="617"/>
      <c r="D192" s="543"/>
      <c r="E192" s="543"/>
      <c r="F192" s="543"/>
      <c r="G192" s="543"/>
      <c r="H192" s="543"/>
      <c r="I192" s="543"/>
      <c r="J192" s="543"/>
      <c r="K192" s="543"/>
      <c r="L192" s="543"/>
      <c r="M192" s="543"/>
      <c r="N192" s="543"/>
      <c r="O192" s="543"/>
      <c r="P192" s="543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22.5" customHeight="1">
      <c r="A193" s="2"/>
      <c r="B193" s="2"/>
      <c r="C193" s="617"/>
      <c r="D193" s="543"/>
      <c r="E193" s="543"/>
      <c r="F193" s="543"/>
      <c r="G193" s="543"/>
      <c r="H193" s="543"/>
      <c r="I193" s="543"/>
      <c r="J193" s="543"/>
      <c r="K193" s="543"/>
      <c r="L193" s="543"/>
      <c r="M193" s="543"/>
      <c r="N193" s="543"/>
      <c r="O193" s="543"/>
      <c r="P193" s="543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22.5" customHeight="1">
      <c r="A194" s="2"/>
      <c r="B194" s="2"/>
      <c r="C194" s="617"/>
      <c r="D194" s="543"/>
      <c r="E194" s="543"/>
      <c r="F194" s="543"/>
      <c r="G194" s="543"/>
      <c r="H194" s="543"/>
      <c r="I194" s="543"/>
      <c r="J194" s="543"/>
      <c r="K194" s="543"/>
      <c r="L194" s="543"/>
      <c r="M194" s="543"/>
      <c r="N194" s="543"/>
      <c r="O194" s="543"/>
      <c r="P194" s="543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22.5" customHeight="1">
      <c r="A195" s="2"/>
      <c r="B195" s="2"/>
      <c r="C195" s="617"/>
      <c r="D195" s="543"/>
      <c r="E195" s="543"/>
      <c r="F195" s="543"/>
      <c r="G195" s="543"/>
      <c r="H195" s="543"/>
      <c r="I195" s="543"/>
      <c r="J195" s="543"/>
      <c r="K195" s="543"/>
      <c r="L195" s="543"/>
      <c r="M195" s="543"/>
      <c r="N195" s="543"/>
      <c r="O195" s="543"/>
      <c r="P195" s="543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22.5" customHeight="1">
      <c r="A196" s="2"/>
      <c r="B196" s="2"/>
      <c r="C196" s="617"/>
      <c r="D196" s="543"/>
      <c r="E196" s="543"/>
      <c r="F196" s="543"/>
      <c r="G196" s="543"/>
      <c r="H196" s="543"/>
      <c r="I196" s="543"/>
      <c r="J196" s="543"/>
      <c r="K196" s="543"/>
      <c r="L196" s="543"/>
      <c r="M196" s="543"/>
      <c r="N196" s="543"/>
      <c r="O196" s="543"/>
      <c r="P196" s="543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22.5" customHeight="1">
      <c r="A197" s="2"/>
      <c r="B197" s="2"/>
      <c r="C197" s="617"/>
      <c r="D197" s="543"/>
      <c r="E197" s="543"/>
      <c r="F197" s="543"/>
      <c r="G197" s="543"/>
      <c r="H197" s="543"/>
      <c r="I197" s="543"/>
      <c r="J197" s="543"/>
      <c r="K197" s="543"/>
      <c r="L197" s="543"/>
      <c r="M197" s="543"/>
      <c r="N197" s="543"/>
      <c r="O197" s="543"/>
      <c r="P197" s="543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22.5" customHeight="1">
      <c r="A198" s="2"/>
      <c r="B198" s="2"/>
      <c r="C198" s="617"/>
      <c r="D198" s="543"/>
      <c r="E198" s="543"/>
      <c r="F198" s="543"/>
      <c r="G198" s="543"/>
      <c r="H198" s="543"/>
      <c r="I198" s="543"/>
      <c r="J198" s="543"/>
      <c r="K198" s="543"/>
      <c r="L198" s="543"/>
      <c r="M198" s="543"/>
      <c r="N198" s="543"/>
      <c r="O198" s="543"/>
      <c r="P198" s="543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22.5" customHeight="1">
      <c r="A199" s="2"/>
      <c r="B199" s="2"/>
      <c r="C199" s="617"/>
      <c r="D199" s="543"/>
      <c r="E199" s="543"/>
      <c r="F199" s="543"/>
      <c r="G199" s="543"/>
      <c r="H199" s="543"/>
      <c r="I199" s="543"/>
      <c r="J199" s="543"/>
      <c r="K199" s="543"/>
      <c r="L199" s="543"/>
      <c r="M199" s="543"/>
      <c r="N199" s="543"/>
      <c r="O199" s="543"/>
      <c r="P199" s="543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22.5" customHeight="1">
      <c r="A200" s="2"/>
      <c r="B200" s="2"/>
      <c r="C200" s="617"/>
      <c r="D200" s="543"/>
      <c r="E200" s="543"/>
      <c r="F200" s="543"/>
      <c r="G200" s="543"/>
      <c r="H200" s="543"/>
      <c r="I200" s="543"/>
      <c r="J200" s="543"/>
      <c r="K200" s="543"/>
      <c r="L200" s="543"/>
      <c r="M200" s="543"/>
      <c r="N200" s="543"/>
      <c r="O200" s="543"/>
      <c r="P200" s="543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22.5" customHeight="1">
      <c r="A201" s="2"/>
      <c r="B201" s="2"/>
      <c r="C201" s="617"/>
      <c r="D201" s="543"/>
      <c r="E201" s="543"/>
      <c r="F201" s="543"/>
      <c r="G201" s="543"/>
      <c r="H201" s="543"/>
      <c r="I201" s="543"/>
      <c r="J201" s="543"/>
      <c r="K201" s="543"/>
      <c r="L201" s="543"/>
      <c r="M201" s="543"/>
      <c r="N201" s="543"/>
      <c r="O201" s="543"/>
      <c r="P201" s="543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22.5" customHeight="1">
      <c r="A202" s="2"/>
      <c r="B202" s="2"/>
      <c r="C202" s="617"/>
      <c r="D202" s="543"/>
      <c r="E202" s="543"/>
      <c r="F202" s="543"/>
      <c r="G202" s="543"/>
      <c r="H202" s="543"/>
      <c r="I202" s="543"/>
      <c r="J202" s="543"/>
      <c r="K202" s="543"/>
      <c r="L202" s="543"/>
      <c r="M202" s="543"/>
      <c r="N202" s="543"/>
      <c r="O202" s="543"/>
      <c r="P202" s="543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22.5" customHeight="1">
      <c r="A203" s="2"/>
      <c r="B203" s="2"/>
      <c r="C203" s="617"/>
      <c r="D203" s="543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543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22.5" customHeight="1">
      <c r="A204" s="2"/>
      <c r="B204" s="2"/>
      <c r="C204" s="617"/>
      <c r="D204" s="543"/>
      <c r="E204" s="543"/>
      <c r="F204" s="543"/>
      <c r="G204" s="543"/>
      <c r="H204" s="543"/>
      <c r="I204" s="543"/>
      <c r="J204" s="543"/>
      <c r="K204" s="543"/>
      <c r="L204" s="543"/>
      <c r="M204" s="543"/>
      <c r="N204" s="543"/>
      <c r="O204" s="543"/>
      <c r="P204" s="543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22.5" customHeight="1">
      <c r="A205" s="2"/>
      <c r="B205" s="2"/>
      <c r="C205" s="617"/>
      <c r="D205" s="543"/>
      <c r="E205" s="543"/>
      <c r="F205" s="543"/>
      <c r="G205" s="543"/>
      <c r="H205" s="543"/>
      <c r="I205" s="543"/>
      <c r="J205" s="543"/>
      <c r="K205" s="543"/>
      <c r="L205" s="543"/>
      <c r="M205" s="543"/>
      <c r="N205" s="543"/>
      <c r="O205" s="543"/>
      <c r="P205" s="543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22.5" customHeight="1">
      <c r="A206" s="2"/>
      <c r="B206" s="2"/>
      <c r="C206" s="617"/>
      <c r="D206" s="543"/>
      <c r="E206" s="543"/>
      <c r="F206" s="543"/>
      <c r="G206" s="543"/>
      <c r="H206" s="543"/>
      <c r="I206" s="543"/>
      <c r="J206" s="543"/>
      <c r="K206" s="543"/>
      <c r="L206" s="543"/>
      <c r="M206" s="543"/>
      <c r="N206" s="543"/>
      <c r="O206" s="543"/>
      <c r="P206" s="543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22.5" customHeight="1">
      <c r="A207" s="2"/>
      <c r="B207" s="2"/>
      <c r="C207" s="617"/>
      <c r="D207" s="543"/>
      <c r="E207" s="543"/>
      <c r="F207" s="543"/>
      <c r="G207" s="543"/>
      <c r="H207" s="543"/>
      <c r="I207" s="543"/>
      <c r="J207" s="543"/>
      <c r="K207" s="543"/>
      <c r="L207" s="543"/>
      <c r="M207" s="543"/>
      <c r="N207" s="543"/>
      <c r="O207" s="543"/>
      <c r="P207" s="543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22.5" customHeight="1">
      <c r="A208" s="2"/>
      <c r="B208" s="2"/>
      <c r="C208" s="617"/>
      <c r="D208" s="543"/>
      <c r="E208" s="543"/>
      <c r="F208" s="543"/>
      <c r="G208" s="543"/>
      <c r="H208" s="543"/>
      <c r="I208" s="543"/>
      <c r="J208" s="543"/>
      <c r="K208" s="543"/>
      <c r="L208" s="543"/>
      <c r="M208" s="543"/>
      <c r="N208" s="543"/>
      <c r="O208" s="543"/>
      <c r="P208" s="543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22.5" customHeight="1">
      <c r="A209" s="2"/>
      <c r="B209" s="2"/>
      <c r="C209" s="617"/>
      <c r="D209" s="543"/>
      <c r="E209" s="543"/>
      <c r="F209" s="543"/>
      <c r="G209" s="543"/>
      <c r="H209" s="543"/>
      <c r="I209" s="543"/>
      <c r="J209" s="543"/>
      <c r="K209" s="543"/>
      <c r="L209" s="543"/>
      <c r="M209" s="543"/>
      <c r="N209" s="543"/>
      <c r="O209" s="543"/>
      <c r="P209" s="543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22.5" customHeight="1">
      <c r="A210" s="2"/>
      <c r="B210" s="2"/>
      <c r="C210" s="617"/>
      <c r="D210" s="543"/>
      <c r="E210" s="543"/>
      <c r="F210" s="543"/>
      <c r="G210" s="543"/>
      <c r="H210" s="543"/>
      <c r="I210" s="543"/>
      <c r="J210" s="543"/>
      <c r="K210" s="543"/>
      <c r="L210" s="543"/>
      <c r="M210" s="543"/>
      <c r="N210" s="543"/>
      <c r="O210" s="543"/>
      <c r="P210" s="543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22.5" customHeight="1">
      <c r="A211" s="2"/>
      <c r="B211" s="2"/>
      <c r="C211" s="617"/>
      <c r="D211" s="543"/>
      <c r="E211" s="543"/>
      <c r="F211" s="543"/>
      <c r="G211" s="543"/>
      <c r="H211" s="543"/>
      <c r="I211" s="543"/>
      <c r="J211" s="543"/>
      <c r="K211" s="543"/>
      <c r="L211" s="543"/>
      <c r="M211" s="543"/>
      <c r="N211" s="543"/>
      <c r="O211" s="543"/>
      <c r="P211" s="543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22.5" customHeight="1">
      <c r="A212" s="2"/>
      <c r="B212" s="2"/>
      <c r="C212" s="617"/>
      <c r="D212" s="543"/>
      <c r="E212" s="543"/>
      <c r="F212" s="543"/>
      <c r="G212" s="543"/>
      <c r="H212" s="543"/>
      <c r="I212" s="543"/>
      <c r="J212" s="543"/>
      <c r="K212" s="543"/>
      <c r="L212" s="543"/>
      <c r="M212" s="543"/>
      <c r="N212" s="543"/>
      <c r="O212" s="543"/>
      <c r="P212" s="543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22.5" customHeight="1">
      <c r="A213" s="2"/>
      <c r="B213" s="2"/>
      <c r="C213" s="617"/>
      <c r="D213" s="543"/>
      <c r="E213" s="543"/>
      <c r="F213" s="543"/>
      <c r="G213" s="543"/>
      <c r="H213" s="543"/>
      <c r="I213" s="543"/>
      <c r="J213" s="543"/>
      <c r="K213" s="543"/>
      <c r="L213" s="543"/>
      <c r="M213" s="543"/>
      <c r="N213" s="543"/>
      <c r="O213" s="543"/>
      <c r="P213" s="543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22.5" customHeight="1">
      <c r="A214" s="2"/>
      <c r="B214" s="2"/>
      <c r="C214" s="617"/>
      <c r="D214" s="543"/>
      <c r="E214" s="543"/>
      <c r="F214" s="543"/>
      <c r="G214" s="543"/>
      <c r="H214" s="543"/>
      <c r="I214" s="543"/>
      <c r="J214" s="543"/>
      <c r="K214" s="543"/>
      <c r="L214" s="543"/>
      <c r="M214" s="543"/>
      <c r="N214" s="543"/>
      <c r="O214" s="543"/>
      <c r="P214" s="543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22.5" customHeight="1">
      <c r="A215" s="2"/>
      <c r="B215" s="2"/>
      <c r="C215" s="617"/>
      <c r="D215" s="543"/>
      <c r="E215" s="543"/>
      <c r="F215" s="543"/>
      <c r="G215" s="543"/>
      <c r="H215" s="543"/>
      <c r="I215" s="543"/>
      <c r="J215" s="543"/>
      <c r="K215" s="543"/>
      <c r="L215" s="543"/>
      <c r="M215" s="543"/>
      <c r="N215" s="543"/>
      <c r="O215" s="543"/>
      <c r="P215" s="543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22.5" customHeight="1">
      <c r="A216" s="2"/>
      <c r="B216" s="2"/>
      <c r="C216" s="617"/>
      <c r="D216" s="543"/>
      <c r="E216" s="543"/>
      <c r="F216" s="543"/>
      <c r="G216" s="543"/>
      <c r="H216" s="543"/>
      <c r="I216" s="543"/>
      <c r="J216" s="543"/>
      <c r="K216" s="543"/>
      <c r="L216" s="543"/>
      <c r="M216" s="543"/>
      <c r="N216" s="543"/>
      <c r="O216" s="543"/>
      <c r="P216" s="543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22.5" customHeight="1">
      <c r="A217" s="2"/>
      <c r="B217" s="2"/>
      <c r="C217" s="617"/>
      <c r="D217" s="543"/>
      <c r="E217" s="543"/>
      <c r="F217" s="543"/>
      <c r="G217" s="543"/>
      <c r="H217" s="543"/>
      <c r="I217" s="543"/>
      <c r="J217" s="543"/>
      <c r="K217" s="543"/>
      <c r="L217" s="543"/>
      <c r="M217" s="543"/>
      <c r="N217" s="543"/>
      <c r="O217" s="543"/>
      <c r="P217" s="543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22.5" customHeight="1">
      <c r="A218" s="2"/>
      <c r="B218" s="2"/>
      <c r="C218" s="617"/>
      <c r="D218" s="543"/>
      <c r="E218" s="543"/>
      <c r="F218" s="543"/>
      <c r="G218" s="543"/>
      <c r="H218" s="543"/>
      <c r="I218" s="543"/>
      <c r="J218" s="543"/>
      <c r="K218" s="543"/>
      <c r="L218" s="543"/>
      <c r="M218" s="543"/>
      <c r="N218" s="543"/>
      <c r="O218" s="543"/>
      <c r="P218" s="543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22.5" customHeight="1">
      <c r="A219" s="2"/>
      <c r="B219" s="2"/>
      <c r="C219" s="617"/>
      <c r="D219" s="543"/>
      <c r="E219" s="543"/>
      <c r="F219" s="543"/>
      <c r="G219" s="543"/>
      <c r="H219" s="543"/>
      <c r="I219" s="543"/>
      <c r="J219" s="543"/>
      <c r="K219" s="543"/>
      <c r="L219" s="543"/>
      <c r="M219" s="543"/>
      <c r="N219" s="543"/>
      <c r="O219" s="543"/>
      <c r="P219" s="543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22.5" customHeight="1">
      <c r="A220" s="2"/>
      <c r="B220" s="2"/>
      <c r="C220" s="617"/>
      <c r="D220" s="543"/>
      <c r="E220" s="543"/>
      <c r="F220" s="543"/>
      <c r="G220" s="543"/>
      <c r="H220" s="543"/>
      <c r="I220" s="543"/>
      <c r="J220" s="543"/>
      <c r="K220" s="543"/>
      <c r="L220" s="543"/>
      <c r="M220" s="543"/>
      <c r="N220" s="543"/>
      <c r="O220" s="543"/>
      <c r="P220" s="543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22.5" customHeight="1">
      <c r="A221" s="2"/>
      <c r="B221" s="2"/>
      <c r="C221" s="617"/>
      <c r="D221" s="543"/>
      <c r="E221" s="543"/>
      <c r="F221" s="543"/>
      <c r="G221" s="543"/>
      <c r="H221" s="543"/>
      <c r="I221" s="543"/>
      <c r="J221" s="543"/>
      <c r="K221" s="543"/>
      <c r="L221" s="543"/>
      <c r="M221" s="543"/>
      <c r="N221" s="543"/>
      <c r="O221" s="543"/>
      <c r="P221" s="543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22.5" customHeight="1">
      <c r="A222" s="2"/>
      <c r="B222" s="2"/>
      <c r="C222" s="617"/>
      <c r="D222" s="543"/>
      <c r="E222" s="543"/>
      <c r="F222" s="543"/>
      <c r="G222" s="543"/>
      <c r="H222" s="543"/>
      <c r="I222" s="543"/>
      <c r="J222" s="543"/>
      <c r="K222" s="543"/>
      <c r="L222" s="543"/>
      <c r="M222" s="543"/>
      <c r="N222" s="543"/>
      <c r="O222" s="543"/>
      <c r="P222" s="543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22.5" customHeight="1">
      <c r="A223" s="2"/>
      <c r="B223" s="2"/>
      <c r="C223" s="617"/>
      <c r="D223" s="543"/>
      <c r="E223" s="543"/>
      <c r="F223" s="543"/>
      <c r="G223" s="543"/>
      <c r="H223" s="543"/>
      <c r="I223" s="543"/>
      <c r="J223" s="543"/>
      <c r="K223" s="543"/>
      <c r="L223" s="543"/>
      <c r="M223" s="543"/>
      <c r="N223" s="543"/>
      <c r="O223" s="543"/>
      <c r="P223" s="543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22.5" customHeight="1">
      <c r="A224" s="2"/>
      <c r="B224" s="2"/>
      <c r="C224" s="617"/>
      <c r="D224" s="543"/>
      <c r="E224" s="543"/>
      <c r="F224" s="543"/>
      <c r="G224" s="543"/>
      <c r="H224" s="543"/>
      <c r="I224" s="543"/>
      <c r="J224" s="543"/>
      <c r="K224" s="543"/>
      <c r="L224" s="543"/>
      <c r="M224" s="543"/>
      <c r="N224" s="543"/>
      <c r="O224" s="543"/>
      <c r="P224" s="543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22.5" customHeight="1">
      <c r="A225" s="2"/>
      <c r="B225" s="2"/>
      <c r="C225" s="617"/>
      <c r="D225" s="543"/>
      <c r="E225" s="543"/>
      <c r="F225" s="543"/>
      <c r="G225" s="543"/>
      <c r="H225" s="543"/>
      <c r="I225" s="543"/>
      <c r="J225" s="543"/>
      <c r="K225" s="543"/>
      <c r="L225" s="543"/>
      <c r="M225" s="543"/>
      <c r="N225" s="543"/>
      <c r="O225" s="543"/>
      <c r="P225" s="543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22.5" customHeight="1">
      <c r="A226" s="2"/>
      <c r="B226" s="2"/>
      <c r="C226" s="617"/>
      <c r="D226" s="543"/>
      <c r="E226" s="543"/>
      <c r="F226" s="543"/>
      <c r="G226" s="543"/>
      <c r="H226" s="543"/>
      <c r="I226" s="543"/>
      <c r="J226" s="543"/>
      <c r="K226" s="543"/>
      <c r="L226" s="543"/>
      <c r="M226" s="543"/>
      <c r="N226" s="543"/>
      <c r="O226" s="543"/>
      <c r="P226" s="543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22.5" customHeight="1">
      <c r="A227" s="2"/>
      <c r="B227" s="2"/>
      <c r="C227" s="617"/>
      <c r="D227" s="543"/>
      <c r="E227" s="543"/>
      <c r="F227" s="543"/>
      <c r="G227" s="543"/>
      <c r="H227" s="543"/>
      <c r="I227" s="543"/>
      <c r="J227" s="543"/>
      <c r="K227" s="543"/>
      <c r="L227" s="543"/>
      <c r="M227" s="543"/>
      <c r="N227" s="543"/>
      <c r="O227" s="543"/>
      <c r="P227" s="543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22.5" customHeight="1">
      <c r="A228" s="2"/>
      <c r="B228" s="2"/>
      <c r="C228" s="617"/>
      <c r="D228" s="543"/>
      <c r="E228" s="543"/>
      <c r="F228" s="543"/>
      <c r="G228" s="543"/>
      <c r="H228" s="543"/>
      <c r="I228" s="543"/>
      <c r="J228" s="543"/>
      <c r="K228" s="543"/>
      <c r="L228" s="543"/>
      <c r="M228" s="543"/>
      <c r="N228" s="543"/>
      <c r="O228" s="543"/>
      <c r="P228" s="543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22.5" customHeight="1">
      <c r="A229" s="2"/>
      <c r="B229" s="2"/>
      <c r="C229" s="617"/>
      <c r="D229" s="543"/>
      <c r="E229" s="543"/>
      <c r="F229" s="543"/>
      <c r="G229" s="543"/>
      <c r="H229" s="543"/>
      <c r="I229" s="543"/>
      <c r="J229" s="543"/>
      <c r="K229" s="543"/>
      <c r="L229" s="543"/>
      <c r="M229" s="543"/>
      <c r="N229" s="543"/>
      <c r="O229" s="543"/>
      <c r="P229" s="543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22.5" customHeight="1">
      <c r="A230" s="2"/>
      <c r="B230" s="2"/>
      <c r="C230" s="617"/>
      <c r="D230" s="543"/>
      <c r="E230" s="543"/>
      <c r="F230" s="543"/>
      <c r="G230" s="543"/>
      <c r="H230" s="543"/>
      <c r="I230" s="543"/>
      <c r="J230" s="543"/>
      <c r="K230" s="543"/>
      <c r="L230" s="543"/>
      <c r="M230" s="543"/>
      <c r="N230" s="543"/>
      <c r="O230" s="543"/>
      <c r="P230" s="543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22.5" customHeight="1">
      <c r="A231" s="2"/>
      <c r="B231" s="2"/>
      <c r="C231" s="617"/>
      <c r="D231" s="543"/>
      <c r="E231" s="543"/>
      <c r="F231" s="543"/>
      <c r="G231" s="543"/>
      <c r="H231" s="543"/>
      <c r="I231" s="543"/>
      <c r="J231" s="543"/>
      <c r="K231" s="543"/>
      <c r="L231" s="543"/>
      <c r="M231" s="543"/>
      <c r="N231" s="543"/>
      <c r="O231" s="543"/>
      <c r="P231" s="543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22.5" customHeight="1">
      <c r="A232" s="2"/>
      <c r="B232" s="2"/>
      <c r="C232" s="617"/>
      <c r="D232" s="543"/>
      <c r="E232" s="543"/>
      <c r="F232" s="543"/>
      <c r="G232" s="543"/>
      <c r="H232" s="543"/>
      <c r="I232" s="543"/>
      <c r="J232" s="543"/>
      <c r="K232" s="543"/>
      <c r="L232" s="543"/>
      <c r="M232" s="543"/>
      <c r="N232" s="543"/>
      <c r="O232" s="543"/>
      <c r="P232" s="543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22.5" customHeight="1">
      <c r="A233" s="2"/>
      <c r="B233" s="2"/>
      <c r="C233" s="617"/>
      <c r="D233" s="543"/>
      <c r="E233" s="543"/>
      <c r="F233" s="543"/>
      <c r="G233" s="543"/>
      <c r="H233" s="543"/>
      <c r="I233" s="543"/>
      <c r="J233" s="543"/>
      <c r="K233" s="543"/>
      <c r="L233" s="543"/>
      <c r="M233" s="543"/>
      <c r="N233" s="543"/>
      <c r="O233" s="543"/>
      <c r="P233" s="543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22.5" customHeight="1">
      <c r="A234" s="2"/>
      <c r="B234" s="2"/>
      <c r="C234" s="617"/>
      <c r="D234" s="543"/>
      <c r="E234" s="543"/>
      <c r="F234" s="543"/>
      <c r="G234" s="543"/>
      <c r="H234" s="543"/>
      <c r="I234" s="543"/>
      <c r="J234" s="543"/>
      <c r="K234" s="543"/>
      <c r="L234" s="543"/>
      <c r="M234" s="543"/>
      <c r="N234" s="543"/>
      <c r="O234" s="543"/>
      <c r="P234" s="543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22.5" customHeight="1">
      <c r="A235" s="2"/>
      <c r="B235" s="2"/>
      <c r="C235" s="617"/>
      <c r="D235" s="543"/>
      <c r="E235" s="543"/>
      <c r="F235" s="543"/>
      <c r="G235" s="543"/>
      <c r="H235" s="543"/>
      <c r="I235" s="543"/>
      <c r="J235" s="543"/>
      <c r="K235" s="543"/>
      <c r="L235" s="543"/>
      <c r="M235" s="543"/>
      <c r="N235" s="543"/>
      <c r="O235" s="543"/>
      <c r="P235" s="543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22.5" customHeight="1">
      <c r="A236" s="2"/>
      <c r="B236" s="2"/>
      <c r="C236" s="617"/>
      <c r="D236" s="543"/>
      <c r="E236" s="543"/>
      <c r="F236" s="543"/>
      <c r="G236" s="543"/>
      <c r="H236" s="543"/>
      <c r="I236" s="543"/>
      <c r="J236" s="543"/>
      <c r="K236" s="543"/>
      <c r="L236" s="543"/>
      <c r="M236" s="543"/>
      <c r="N236" s="543"/>
      <c r="O236" s="543"/>
      <c r="P236" s="543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22.5" customHeight="1">
      <c r="A237" s="2"/>
      <c r="B237" s="2"/>
      <c r="C237" s="617"/>
      <c r="D237" s="543"/>
      <c r="E237" s="543"/>
      <c r="F237" s="543"/>
      <c r="G237" s="543"/>
      <c r="H237" s="543"/>
      <c r="I237" s="543"/>
      <c r="J237" s="543"/>
      <c r="K237" s="543"/>
      <c r="L237" s="543"/>
      <c r="M237" s="543"/>
      <c r="N237" s="543"/>
      <c r="O237" s="543"/>
      <c r="P237" s="543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22.5" customHeight="1">
      <c r="A238" s="2"/>
      <c r="B238" s="2"/>
      <c r="C238" s="617"/>
      <c r="D238" s="543"/>
      <c r="E238" s="543"/>
      <c r="F238" s="543"/>
      <c r="G238" s="543"/>
      <c r="H238" s="543"/>
      <c r="I238" s="543"/>
      <c r="J238" s="543"/>
      <c r="K238" s="543"/>
      <c r="L238" s="543"/>
      <c r="M238" s="543"/>
      <c r="N238" s="543"/>
      <c r="O238" s="543"/>
      <c r="P238" s="543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22.5" customHeight="1">
      <c r="A239" s="2"/>
      <c r="B239" s="2"/>
      <c r="C239" s="617"/>
      <c r="D239" s="543"/>
      <c r="E239" s="543"/>
      <c r="F239" s="543"/>
      <c r="G239" s="543"/>
      <c r="H239" s="543"/>
      <c r="I239" s="543"/>
      <c r="J239" s="543"/>
      <c r="K239" s="543"/>
      <c r="L239" s="543"/>
      <c r="M239" s="543"/>
      <c r="N239" s="543"/>
      <c r="O239" s="543"/>
      <c r="P239" s="543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22.5" customHeight="1">
      <c r="A240" s="2"/>
      <c r="B240" s="2"/>
      <c r="C240" s="617"/>
      <c r="D240" s="543"/>
      <c r="E240" s="543"/>
      <c r="F240" s="543"/>
      <c r="G240" s="543"/>
      <c r="H240" s="543"/>
      <c r="I240" s="543"/>
      <c r="J240" s="543"/>
      <c r="K240" s="543"/>
      <c r="L240" s="543"/>
      <c r="M240" s="543"/>
      <c r="N240" s="543"/>
      <c r="O240" s="543"/>
      <c r="P240" s="543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22.5" customHeight="1">
      <c r="A241" s="2"/>
      <c r="B241" s="2"/>
      <c r="C241" s="617"/>
      <c r="D241" s="543"/>
      <c r="E241" s="543"/>
      <c r="F241" s="543"/>
      <c r="G241" s="543"/>
      <c r="H241" s="543"/>
      <c r="I241" s="543"/>
      <c r="J241" s="543"/>
      <c r="K241" s="543"/>
      <c r="L241" s="543"/>
      <c r="M241" s="543"/>
      <c r="N241" s="543"/>
      <c r="O241" s="543"/>
      <c r="P241" s="543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22.5" customHeight="1">
      <c r="A242" s="2"/>
      <c r="B242" s="2"/>
      <c r="C242" s="617"/>
      <c r="D242" s="543"/>
      <c r="E242" s="543"/>
      <c r="F242" s="543"/>
      <c r="G242" s="543"/>
      <c r="H242" s="543"/>
      <c r="I242" s="543"/>
      <c r="J242" s="543"/>
      <c r="K242" s="543"/>
      <c r="L242" s="543"/>
      <c r="M242" s="543"/>
      <c r="N242" s="543"/>
      <c r="O242" s="543"/>
      <c r="P242" s="543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22.5" customHeight="1">
      <c r="A243" s="2"/>
      <c r="B243" s="2"/>
      <c r="C243" s="617"/>
      <c r="D243" s="543"/>
      <c r="E243" s="543"/>
      <c r="F243" s="543"/>
      <c r="G243" s="543"/>
      <c r="H243" s="543"/>
      <c r="I243" s="543"/>
      <c r="J243" s="543"/>
      <c r="K243" s="543"/>
      <c r="L243" s="543"/>
      <c r="M243" s="543"/>
      <c r="N243" s="543"/>
      <c r="O243" s="543"/>
      <c r="P243" s="543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22.5" customHeight="1">
      <c r="A244" s="2"/>
      <c r="B244" s="2"/>
      <c r="C244" s="617"/>
      <c r="D244" s="543"/>
      <c r="E244" s="543"/>
      <c r="F244" s="543"/>
      <c r="G244" s="543"/>
      <c r="H244" s="543"/>
      <c r="I244" s="543"/>
      <c r="J244" s="543"/>
      <c r="K244" s="543"/>
      <c r="L244" s="543"/>
      <c r="M244" s="543"/>
      <c r="N244" s="543"/>
      <c r="O244" s="543"/>
      <c r="P244" s="543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22.5" customHeight="1">
      <c r="A245" s="2"/>
      <c r="B245" s="2"/>
      <c r="C245" s="617"/>
      <c r="D245" s="543"/>
      <c r="E245" s="543"/>
      <c r="F245" s="543"/>
      <c r="G245" s="543"/>
      <c r="H245" s="543"/>
      <c r="I245" s="543"/>
      <c r="J245" s="543"/>
      <c r="K245" s="543"/>
      <c r="L245" s="543"/>
      <c r="M245" s="543"/>
      <c r="N245" s="543"/>
      <c r="O245" s="543"/>
      <c r="P245" s="543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22.5" customHeight="1">
      <c r="A246" s="2"/>
      <c r="B246" s="2"/>
      <c r="C246" s="617"/>
      <c r="D246" s="543"/>
      <c r="E246" s="543"/>
      <c r="F246" s="543"/>
      <c r="G246" s="543"/>
      <c r="H246" s="543"/>
      <c r="I246" s="543"/>
      <c r="J246" s="543"/>
      <c r="K246" s="543"/>
      <c r="L246" s="543"/>
      <c r="M246" s="543"/>
      <c r="N246" s="543"/>
      <c r="O246" s="543"/>
      <c r="P246" s="543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22.5" customHeight="1">
      <c r="A247" s="2"/>
      <c r="B247" s="2"/>
      <c r="C247" s="617"/>
      <c r="D247" s="543"/>
      <c r="E247" s="543"/>
      <c r="F247" s="543"/>
      <c r="G247" s="543"/>
      <c r="H247" s="543"/>
      <c r="I247" s="543"/>
      <c r="J247" s="543"/>
      <c r="K247" s="543"/>
      <c r="L247" s="543"/>
      <c r="M247" s="543"/>
      <c r="N247" s="543"/>
      <c r="O247" s="543"/>
      <c r="P247" s="543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22.5" customHeight="1">
      <c r="A248" s="2"/>
      <c r="B248" s="2"/>
      <c r="C248" s="617"/>
      <c r="D248" s="543"/>
      <c r="E248" s="543"/>
      <c r="F248" s="543"/>
      <c r="G248" s="543"/>
      <c r="H248" s="543"/>
      <c r="I248" s="543"/>
      <c r="J248" s="543"/>
      <c r="K248" s="543"/>
      <c r="L248" s="543"/>
      <c r="M248" s="543"/>
      <c r="N248" s="543"/>
      <c r="O248" s="543"/>
      <c r="P248" s="543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22.5" customHeight="1">
      <c r="A249" s="2"/>
      <c r="B249" s="2"/>
      <c r="C249" s="617"/>
      <c r="D249" s="543"/>
      <c r="E249" s="543"/>
      <c r="F249" s="543"/>
      <c r="G249" s="543"/>
      <c r="H249" s="543"/>
      <c r="I249" s="543"/>
      <c r="J249" s="543"/>
      <c r="K249" s="543"/>
      <c r="L249" s="543"/>
      <c r="M249" s="543"/>
      <c r="N249" s="543"/>
      <c r="O249" s="543"/>
      <c r="P249" s="543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22.5" customHeight="1">
      <c r="A250" s="2"/>
      <c r="B250" s="2"/>
      <c r="C250" s="617"/>
      <c r="D250" s="543"/>
      <c r="E250" s="543"/>
      <c r="F250" s="543"/>
      <c r="G250" s="543"/>
      <c r="H250" s="543"/>
      <c r="I250" s="543"/>
      <c r="J250" s="543"/>
      <c r="K250" s="543"/>
      <c r="L250" s="543"/>
      <c r="M250" s="543"/>
      <c r="N250" s="543"/>
      <c r="O250" s="543"/>
      <c r="P250" s="543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22.5" customHeight="1">
      <c r="A251" s="2"/>
      <c r="B251" s="2"/>
      <c r="C251" s="617"/>
      <c r="D251" s="543"/>
      <c r="E251" s="543"/>
      <c r="F251" s="543"/>
      <c r="G251" s="543"/>
      <c r="H251" s="543"/>
      <c r="I251" s="543"/>
      <c r="J251" s="543"/>
      <c r="K251" s="543"/>
      <c r="L251" s="543"/>
      <c r="M251" s="543"/>
      <c r="N251" s="543"/>
      <c r="O251" s="543"/>
      <c r="P251" s="543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22.5" customHeight="1">
      <c r="A252" s="2"/>
      <c r="B252" s="2"/>
      <c r="C252" s="617"/>
      <c r="D252" s="543"/>
      <c r="E252" s="543"/>
      <c r="F252" s="543"/>
      <c r="G252" s="543"/>
      <c r="H252" s="543"/>
      <c r="I252" s="543"/>
      <c r="J252" s="543"/>
      <c r="K252" s="543"/>
      <c r="L252" s="543"/>
      <c r="M252" s="543"/>
      <c r="N252" s="543"/>
      <c r="O252" s="543"/>
      <c r="P252" s="543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22.5" customHeight="1">
      <c r="A253" s="2"/>
      <c r="B253" s="2"/>
      <c r="C253" s="617"/>
      <c r="D253" s="543"/>
      <c r="E253" s="543"/>
      <c r="F253" s="543"/>
      <c r="G253" s="543"/>
      <c r="H253" s="543"/>
      <c r="I253" s="543"/>
      <c r="J253" s="543"/>
      <c r="K253" s="543"/>
      <c r="L253" s="543"/>
      <c r="M253" s="543"/>
      <c r="N253" s="543"/>
      <c r="O253" s="543"/>
      <c r="P253" s="543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22.5" customHeight="1">
      <c r="A254" s="2"/>
      <c r="B254" s="2"/>
      <c r="C254" s="617"/>
      <c r="D254" s="543"/>
      <c r="E254" s="543"/>
      <c r="F254" s="543"/>
      <c r="G254" s="543"/>
      <c r="H254" s="543"/>
      <c r="I254" s="543"/>
      <c r="J254" s="543"/>
      <c r="K254" s="543"/>
      <c r="L254" s="543"/>
      <c r="M254" s="543"/>
      <c r="N254" s="543"/>
      <c r="O254" s="543"/>
      <c r="P254" s="543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22.5" customHeight="1">
      <c r="A255" s="2"/>
      <c r="B255" s="2"/>
      <c r="C255" s="617"/>
      <c r="D255" s="543"/>
      <c r="E255" s="543"/>
      <c r="F255" s="543"/>
      <c r="G255" s="543"/>
      <c r="H255" s="543"/>
      <c r="I255" s="543"/>
      <c r="J255" s="543"/>
      <c r="K255" s="543"/>
      <c r="L255" s="543"/>
      <c r="M255" s="543"/>
      <c r="N255" s="543"/>
      <c r="O255" s="543"/>
      <c r="P255" s="543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22.5" customHeight="1">
      <c r="A256" s="2"/>
      <c r="B256" s="2"/>
      <c r="C256" s="617"/>
      <c r="D256" s="543"/>
      <c r="E256" s="543"/>
      <c r="F256" s="543"/>
      <c r="G256" s="543"/>
      <c r="H256" s="543"/>
      <c r="I256" s="543"/>
      <c r="J256" s="543"/>
      <c r="K256" s="543"/>
      <c r="L256" s="543"/>
      <c r="M256" s="543"/>
      <c r="N256" s="543"/>
      <c r="O256" s="543"/>
      <c r="P256" s="543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22.5" customHeight="1">
      <c r="A257" s="2"/>
      <c r="B257" s="2"/>
      <c r="C257" s="617"/>
      <c r="D257" s="543"/>
      <c r="E257" s="543"/>
      <c r="F257" s="543"/>
      <c r="G257" s="543"/>
      <c r="H257" s="543"/>
      <c r="I257" s="543"/>
      <c r="J257" s="543"/>
      <c r="K257" s="543"/>
      <c r="L257" s="543"/>
      <c r="M257" s="543"/>
      <c r="N257" s="543"/>
      <c r="O257" s="543"/>
      <c r="P257" s="543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22.5" customHeight="1">
      <c r="A258" s="2"/>
      <c r="B258" s="2"/>
      <c r="C258" s="617"/>
      <c r="D258" s="543"/>
      <c r="E258" s="543"/>
      <c r="F258" s="543"/>
      <c r="G258" s="543"/>
      <c r="H258" s="543"/>
      <c r="I258" s="543"/>
      <c r="J258" s="543"/>
      <c r="K258" s="543"/>
      <c r="L258" s="543"/>
      <c r="M258" s="543"/>
      <c r="N258" s="543"/>
      <c r="O258" s="543"/>
      <c r="P258" s="543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22.5" customHeight="1">
      <c r="A259" s="2"/>
      <c r="B259" s="2"/>
      <c r="C259" s="617"/>
      <c r="D259" s="543"/>
      <c r="E259" s="543"/>
      <c r="F259" s="543"/>
      <c r="G259" s="543"/>
      <c r="H259" s="543"/>
      <c r="I259" s="543"/>
      <c r="J259" s="543"/>
      <c r="K259" s="543"/>
      <c r="L259" s="543"/>
      <c r="M259" s="543"/>
      <c r="N259" s="543"/>
      <c r="O259" s="543"/>
      <c r="P259" s="543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22.5" customHeight="1">
      <c r="A260" s="2"/>
      <c r="B260" s="2"/>
      <c r="C260" s="617"/>
      <c r="D260" s="543"/>
      <c r="E260" s="543"/>
      <c r="F260" s="543"/>
      <c r="G260" s="543"/>
      <c r="H260" s="543"/>
      <c r="I260" s="543"/>
      <c r="J260" s="543"/>
      <c r="K260" s="543"/>
      <c r="L260" s="543"/>
      <c r="M260" s="543"/>
      <c r="N260" s="543"/>
      <c r="O260" s="543"/>
      <c r="P260" s="543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22.5" customHeight="1">
      <c r="A261" s="2"/>
      <c r="B261" s="2"/>
      <c r="C261" s="617"/>
      <c r="D261" s="543"/>
      <c r="E261" s="543"/>
      <c r="F261" s="543"/>
      <c r="G261" s="543"/>
      <c r="H261" s="543"/>
      <c r="I261" s="543"/>
      <c r="J261" s="543"/>
      <c r="K261" s="543"/>
      <c r="L261" s="543"/>
      <c r="M261" s="543"/>
      <c r="N261" s="543"/>
      <c r="O261" s="543"/>
      <c r="P261" s="543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22.5" customHeight="1">
      <c r="A262" s="2"/>
      <c r="B262" s="2"/>
      <c r="C262" s="617"/>
      <c r="D262" s="543"/>
      <c r="E262" s="543"/>
      <c r="F262" s="543"/>
      <c r="G262" s="543"/>
      <c r="H262" s="543"/>
      <c r="I262" s="543"/>
      <c r="J262" s="543"/>
      <c r="K262" s="543"/>
      <c r="L262" s="543"/>
      <c r="M262" s="543"/>
      <c r="N262" s="543"/>
      <c r="O262" s="543"/>
      <c r="P262" s="543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22.5" customHeight="1">
      <c r="A263" s="2"/>
      <c r="B263" s="2"/>
      <c r="C263" s="617"/>
      <c r="D263" s="543"/>
      <c r="E263" s="543"/>
      <c r="F263" s="543"/>
      <c r="G263" s="543"/>
      <c r="H263" s="543"/>
      <c r="I263" s="543"/>
      <c r="J263" s="543"/>
      <c r="K263" s="543"/>
      <c r="L263" s="543"/>
      <c r="M263" s="543"/>
      <c r="N263" s="543"/>
      <c r="O263" s="543"/>
      <c r="P263" s="543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22.5" customHeight="1">
      <c r="A264" s="2"/>
      <c r="B264" s="2"/>
      <c r="C264" s="617"/>
      <c r="D264" s="543"/>
      <c r="E264" s="543"/>
      <c r="F264" s="543"/>
      <c r="G264" s="543"/>
      <c r="H264" s="543"/>
      <c r="I264" s="543"/>
      <c r="J264" s="543"/>
      <c r="K264" s="543"/>
      <c r="L264" s="543"/>
      <c r="M264" s="543"/>
      <c r="N264" s="543"/>
      <c r="O264" s="543"/>
      <c r="P264" s="543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22.5" customHeight="1">
      <c r="A265" s="2"/>
      <c r="B265" s="2"/>
      <c r="C265" s="617"/>
      <c r="D265" s="543"/>
      <c r="E265" s="543"/>
      <c r="F265" s="543"/>
      <c r="G265" s="543"/>
      <c r="H265" s="543"/>
      <c r="I265" s="543"/>
      <c r="J265" s="543"/>
      <c r="K265" s="543"/>
      <c r="L265" s="543"/>
      <c r="M265" s="543"/>
      <c r="N265" s="543"/>
      <c r="O265" s="543"/>
      <c r="P265" s="543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22.5" customHeight="1">
      <c r="A266" s="2"/>
      <c r="B266" s="2"/>
      <c r="C266" s="617"/>
      <c r="D266" s="543"/>
      <c r="E266" s="543"/>
      <c r="F266" s="543"/>
      <c r="G266" s="543"/>
      <c r="H266" s="543"/>
      <c r="I266" s="543"/>
      <c r="J266" s="543"/>
      <c r="K266" s="543"/>
      <c r="L266" s="543"/>
      <c r="M266" s="543"/>
      <c r="N266" s="543"/>
      <c r="O266" s="543"/>
      <c r="P266" s="543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22.5" customHeight="1">
      <c r="A267" s="2"/>
      <c r="B267" s="2"/>
      <c r="C267" s="617"/>
      <c r="D267" s="543"/>
      <c r="E267" s="543"/>
      <c r="F267" s="543"/>
      <c r="G267" s="543"/>
      <c r="H267" s="543"/>
      <c r="I267" s="543"/>
      <c r="J267" s="543"/>
      <c r="K267" s="543"/>
      <c r="L267" s="543"/>
      <c r="M267" s="543"/>
      <c r="N267" s="543"/>
      <c r="O267" s="543"/>
      <c r="P267" s="543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22.5" customHeight="1">
      <c r="A268" s="2"/>
      <c r="B268" s="2"/>
      <c r="C268" s="617"/>
      <c r="D268" s="543"/>
      <c r="E268" s="543"/>
      <c r="F268" s="543"/>
      <c r="G268" s="543"/>
      <c r="H268" s="543"/>
      <c r="I268" s="543"/>
      <c r="J268" s="543"/>
      <c r="K268" s="543"/>
      <c r="L268" s="543"/>
      <c r="M268" s="543"/>
      <c r="N268" s="543"/>
      <c r="O268" s="543"/>
      <c r="P268" s="543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22.5" customHeight="1">
      <c r="A269" s="2"/>
      <c r="B269" s="2"/>
      <c r="C269" s="617"/>
      <c r="D269" s="543"/>
      <c r="E269" s="543"/>
      <c r="F269" s="543"/>
      <c r="G269" s="543"/>
      <c r="H269" s="543"/>
      <c r="I269" s="543"/>
      <c r="J269" s="543"/>
      <c r="K269" s="543"/>
      <c r="L269" s="543"/>
      <c r="M269" s="543"/>
      <c r="N269" s="543"/>
      <c r="O269" s="543"/>
      <c r="P269" s="543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22.5" customHeight="1">
      <c r="A270" s="2"/>
      <c r="B270" s="2"/>
      <c r="C270" s="617"/>
      <c r="D270" s="543"/>
      <c r="E270" s="543"/>
      <c r="F270" s="543"/>
      <c r="G270" s="543"/>
      <c r="H270" s="543"/>
      <c r="I270" s="543"/>
      <c r="J270" s="543"/>
      <c r="K270" s="543"/>
      <c r="L270" s="543"/>
      <c r="M270" s="543"/>
      <c r="N270" s="543"/>
      <c r="O270" s="543"/>
      <c r="P270" s="543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22.5" customHeight="1">
      <c r="A271" s="2"/>
      <c r="B271" s="2"/>
      <c r="C271" s="617"/>
      <c r="D271" s="543"/>
      <c r="E271" s="543"/>
      <c r="F271" s="543"/>
      <c r="G271" s="543"/>
      <c r="H271" s="543"/>
      <c r="I271" s="543"/>
      <c r="J271" s="543"/>
      <c r="K271" s="543"/>
      <c r="L271" s="543"/>
      <c r="M271" s="543"/>
      <c r="N271" s="543"/>
      <c r="O271" s="543"/>
      <c r="P271" s="543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22.5" customHeight="1">
      <c r="A272" s="2"/>
      <c r="B272" s="2"/>
      <c r="C272" s="617"/>
      <c r="D272" s="543"/>
      <c r="E272" s="543"/>
      <c r="F272" s="543"/>
      <c r="G272" s="543"/>
      <c r="H272" s="543"/>
      <c r="I272" s="543"/>
      <c r="J272" s="543"/>
      <c r="K272" s="543"/>
      <c r="L272" s="543"/>
      <c r="M272" s="543"/>
      <c r="N272" s="543"/>
      <c r="O272" s="543"/>
      <c r="P272" s="543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22.5" customHeight="1">
      <c r="A273" s="2"/>
      <c r="B273" s="2"/>
      <c r="C273" s="617"/>
      <c r="D273" s="543"/>
      <c r="E273" s="543"/>
      <c r="F273" s="543"/>
      <c r="G273" s="543"/>
      <c r="H273" s="543"/>
      <c r="I273" s="543"/>
      <c r="J273" s="543"/>
      <c r="K273" s="543"/>
      <c r="L273" s="543"/>
      <c r="M273" s="543"/>
      <c r="N273" s="543"/>
      <c r="O273" s="543"/>
      <c r="P273" s="543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22.5" customHeight="1">
      <c r="A274" s="2"/>
      <c r="B274" s="2"/>
      <c r="C274" s="617"/>
      <c r="D274" s="543"/>
      <c r="E274" s="543"/>
      <c r="F274" s="543"/>
      <c r="G274" s="543"/>
      <c r="H274" s="543"/>
      <c r="I274" s="543"/>
      <c r="J274" s="543"/>
      <c r="K274" s="543"/>
      <c r="L274" s="543"/>
      <c r="M274" s="543"/>
      <c r="N274" s="543"/>
      <c r="O274" s="543"/>
      <c r="P274" s="543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22.5" customHeight="1">
      <c r="A275" s="2"/>
      <c r="B275" s="2"/>
      <c r="C275" s="617"/>
      <c r="D275" s="543"/>
      <c r="E275" s="543"/>
      <c r="F275" s="543"/>
      <c r="G275" s="543"/>
      <c r="H275" s="543"/>
      <c r="I275" s="543"/>
      <c r="J275" s="543"/>
      <c r="K275" s="543"/>
      <c r="L275" s="543"/>
      <c r="M275" s="543"/>
      <c r="N275" s="543"/>
      <c r="O275" s="543"/>
      <c r="P275" s="543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22.5" customHeight="1">
      <c r="A276" s="2"/>
      <c r="B276" s="2"/>
      <c r="C276" s="617"/>
      <c r="D276" s="543"/>
      <c r="E276" s="543"/>
      <c r="F276" s="543"/>
      <c r="G276" s="543"/>
      <c r="H276" s="543"/>
      <c r="I276" s="543"/>
      <c r="J276" s="543"/>
      <c r="K276" s="543"/>
      <c r="L276" s="543"/>
      <c r="M276" s="543"/>
      <c r="N276" s="543"/>
      <c r="O276" s="543"/>
      <c r="P276" s="543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22.5" customHeight="1">
      <c r="A277" s="2"/>
      <c r="B277" s="2"/>
      <c r="C277" s="617"/>
      <c r="D277" s="543"/>
      <c r="E277" s="543"/>
      <c r="F277" s="543"/>
      <c r="G277" s="543"/>
      <c r="H277" s="543"/>
      <c r="I277" s="543"/>
      <c r="J277" s="543"/>
      <c r="K277" s="543"/>
      <c r="L277" s="543"/>
      <c r="M277" s="543"/>
      <c r="N277" s="543"/>
      <c r="O277" s="543"/>
      <c r="P277" s="543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22.5" customHeight="1">
      <c r="A278" s="2"/>
      <c r="B278" s="2"/>
      <c r="C278" s="617"/>
      <c r="D278" s="543"/>
      <c r="E278" s="543"/>
      <c r="F278" s="543"/>
      <c r="G278" s="543"/>
      <c r="H278" s="543"/>
      <c r="I278" s="543"/>
      <c r="J278" s="543"/>
      <c r="K278" s="543"/>
      <c r="L278" s="543"/>
      <c r="M278" s="543"/>
      <c r="N278" s="543"/>
      <c r="O278" s="543"/>
      <c r="P278" s="543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22.5" customHeight="1">
      <c r="A279" s="2"/>
      <c r="B279" s="2"/>
      <c r="C279" s="617"/>
      <c r="D279" s="543"/>
      <c r="E279" s="543"/>
      <c r="F279" s="543"/>
      <c r="G279" s="543"/>
      <c r="H279" s="543"/>
      <c r="I279" s="543"/>
      <c r="J279" s="543"/>
      <c r="K279" s="543"/>
      <c r="L279" s="543"/>
      <c r="M279" s="543"/>
      <c r="N279" s="543"/>
      <c r="O279" s="543"/>
      <c r="P279" s="543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22.5" customHeight="1">
      <c r="A280" s="2"/>
      <c r="B280" s="2"/>
      <c r="C280" s="617"/>
      <c r="D280" s="543"/>
      <c r="E280" s="543"/>
      <c r="F280" s="543"/>
      <c r="G280" s="543"/>
      <c r="H280" s="543"/>
      <c r="I280" s="543"/>
      <c r="J280" s="543"/>
      <c r="K280" s="543"/>
      <c r="L280" s="543"/>
      <c r="M280" s="543"/>
      <c r="N280" s="543"/>
      <c r="O280" s="543"/>
      <c r="P280" s="543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22.5" customHeight="1">
      <c r="A281" s="2"/>
      <c r="B281" s="2"/>
      <c r="C281" s="617"/>
      <c r="D281" s="543"/>
      <c r="E281" s="543"/>
      <c r="F281" s="543"/>
      <c r="G281" s="543"/>
      <c r="H281" s="543"/>
      <c r="I281" s="543"/>
      <c r="J281" s="543"/>
      <c r="K281" s="543"/>
      <c r="L281" s="543"/>
      <c r="M281" s="543"/>
      <c r="N281" s="543"/>
      <c r="O281" s="543"/>
      <c r="P281" s="543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22.5" customHeight="1">
      <c r="A282" s="2"/>
      <c r="B282" s="2"/>
      <c r="C282" s="617"/>
      <c r="D282" s="543"/>
      <c r="E282" s="543"/>
      <c r="F282" s="543"/>
      <c r="G282" s="543"/>
      <c r="H282" s="543"/>
      <c r="I282" s="543"/>
      <c r="J282" s="543"/>
      <c r="K282" s="543"/>
      <c r="L282" s="543"/>
      <c r="M282" s="543"/>
      <c r="N282" s="543"/>
      <c r="O282" s="543"/>
      <c r="P282" s="543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22.5" customHeight="1">
      <c r="A283" s="2"/>
      <c r="B283" s="2"/>
      <c r="C283" s="617"/>
      <c r="D283" s="543"/>
      <c r="E283" s="543"/>
      <c r="F283" s="543"/>
      <c r="G283" s="543"/>
      <c r="H283" s="543"/>
      <c r="I283" s="543"/>
      <c r="J283" s="543"/>
      <c r="K283" s="543"/>
      <c r="L283" s="543"/>
      <c r="M283" s="543"/>
      <c r="N283" s="543"/>
      <c r="O283" s="543"/>
      <c r="P283" s="543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22.5" customHeight="1">
      <c r="A284" s="2"/>
      <c r="B284" s="2"/>
      <c r="C284" s="617"/>
      <c r="D284" s="543"/>
      <c r="E284" s="543"/>
      <c r="F284" s="543"/>
      <c r="G284" s="543"/>
      <c r="H284" s="543"/>
      <c r="I284" s="543"/>
      <c r="J284" s="543"/>
      <c r="K284" s="543"/>
      <c r="L284" s="543"/>
      <c r="M284" s="543"/>
      <c r="N284" s="543"/>
      <c r="O284" s="543"/>
      <c r="P284" s="543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22.5" customHeight="1">
      <c r="A285" s="2"/>
      <c r="B285" s="2"/>
      <c r="C285" s="617"/>
      <c r="D285" s="543"/>
      <c r="E285" s="543"/>
      <c r="F285" s="543"/>
      <c r="G285" s="543"/>
      <c r="H285" s="543"/>
      <c r="I285" s="543"/>
      <c r="J285" s="543"/>
      <c r="K285" s="543"/>
      <c r="L285" s="543"/>
      <c r="M285" s="543"/>
      <c r="N285" s="543"/>
      <c r="O285" s="543"/>
      <c r="P285" s="543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22.5" customHeight="1">
      <c r="A286" s="2"/>
      <c r="B286" s="2"/>
      <c r="C286" s="617"/>
      <c r="D286" s="543"/>
      <c r="E286" s="543"/>
      <c r="F286" s="543"/>
      <c r="G286" s="543"/>
      <c r="H286" s="543"/>
      <c r="I286" s="543"/>
      <c r="J286" s="543"/>
      <c r="K286" s="543"/>
      <c r="L286" s="543"/>
      <c r="M286" s="543"/>
      <c r="N286" s="543"/>
      <c r="O286" s="543"/>
      <c r="P286" s="543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22.5" customHeight="1">
      <c r="A287" s="2"/>
      <c r="B287" s="2"/>
      <c r="C287" s="617"/>
      <c r="D287" s="543"/>
      <c r="E287" s="543"/>
      <c r="F287" s="543"/>
      <c r="G287" s="543"/>
      <c r="H287" s="543"/>
      <c r="I287" s="543"/>
      <c r="J287" s="543"/>
      <c r="K287" s="543"/>
      <c r="L287" s="543"/>
      <c r="M287" s="543"/>
      <c r="N287" s="543"/>
      <c r="O287" s="543"/>
      <c r="P287" s="543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22.5" customHeight="1">
      <c r="A288" s="2"/>
      <c r="B288" s="2"/>
      <c r="C288" s="617"/>
      <c r="D288" s="543"/>
      <c r="E288" s="543"/>
      <c r="F288" s="543"/>
      <c r="G288" s="543"/>
      <c r="H288" s="543"/>
      <c r="I288" s="543"/>
      <c r="J288" s="543"/>
      <c r="K288" s="543"/>
      <c r="L288" s="543"/>
      <c r="M288" s="543"/>
      <c r="N288" s="543"/>
      <c r="O288" s="543"/>
      <c r="P288" s="543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22.5" customHeight="1">
      <c r="A289" s="2"/>
      <c r="B289" s="2"/>
      <c r="C289" s="617"/>
      <c r="D289" s="543"/>
      <c r="E289" s="543"/>
      <c r="F289" s="543"/>
      <c r="G289" s="543"/>
      <c r="H289" s="543"/>
      <c r="I289" s="543"/>
      <c r="J289" s="543"/>
      <c r="K289" s="543"/>
      <c r="L289" s="543"/>
      <c r="M289" s="543"/>
      <c r="N289" s="543"/>
      <c r="O289" s="543"/>
      <c r="P289" s="543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22.5" customHeight="1">
      <c r="A290" s="2"/>
      <c r="B290" s="2"/>
      <c r="C290" s="617"/>
      <c r="D290" s="543"/>
      <c r="E290" s="543"/>
      <c r="F290" s="543"/>
      <c r="G290" s="543"/>
      <c r="H290" s="543"/>
      <c r="I290" s="543"/>
      <c r="J290" s="543"/>
      <c r="K290" s="543"/>
      <c r="L290" s="543"/>
      <c r="M290" s="543"/>
      <c r="N290" s="543"/>
      <c r="O290" s="543"/>
      <c r="P290" s="543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22.5" customHeight="1">
      <c r="A291" s="2"/>
      <c r="B291" s="2"/>
      <c r="C291" s="617"/>
      <c r="D291" s="543"/>
      <c r="E291" s="543"/>
      <c r="F291" s="543"/>
      <c r="G291" s="543"/>
      <c r="H291" s="543"/>
      <c r="I291" s="543"/>
      <c r="J291" s="543"/>
      <c r="K291" s="543"/>
      <c r="L291" s="543"/>
      <c r="M291" s="543"/>
      <c r="N291" s="543"/>
      <c r="O291" s="543"/>
      <c r="P291" s="543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22.5" customHeight="1">
      <c r="A292" s="2"/>
      <c r="B292" s="2"/>
      <c r="C292" s="617"/>
      <c r="D292" s="543"/>
      <c r="E292" s="543"/>
      <c r="F292" s="543"/>
      <c r="G292" s="543"/>
      <c r="H292" s="543"/>
      <c r="I292" s="543"/>
      <c r="J292" s="543"/>
      <c r="K292" s="543"/>
      <c r="L292" s="543"/>
      <c r="M292" s="543"/>
      <c r="N292" s="543"/>
      <c r="O292" s="543"/>
      <c r="P292" s="543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22.5" customHeight="1">
      <c r="A293" s="2"/>
      <c r="B293" s="2"/>
      <c r="C293" s="617"/>
      <c r="D293" s="543"/>
      <c r="E293" s="543"/>
      <c r="F293" s="543"/>
      <c r="G293" s="543"/>
      <c r="H293" s="543"/>
      <c r="I293" s="543"/>
      <c r="J293" s="543"/>
      <c r="K293" s="543"/>
      <c r="L293" s="543"/>
      <c r="M293" s="543"/>
      <c r="N293" s="543"/>
      <c r="O293" s="543"/>
      <c r="P293" s="543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22.5" customHeight="1">
      <c r="A294" s="2"/>
      <c r="B294" s="2"/>
      <c r="C294" s="617"/>
      <c r="D294" s="543"/>
      <c r="E294" s="543"/>
      <c r="F294" s="543"/>
      <c r="G294" s="543"/>
      <c r="H294" s="543"/>
      <c r="I294" s="543"/>
      <c r="J294" s="543"/>
      <c r="K294" s="543"/>
      <c r="L294" s="543"/>
      <c r="M294" s="543"/>
      <c r="N294" s="543"/>
      <c r="O294" s="543"/>
      <c r="P294" s="543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22.5" customHeight="1">
      <c r="A295" s="2"/>
      <c r="B295" s="2"/>
      <c r="C295" s="617"/>
      <c r="D295" s="543"/>
      <c r="E295" s="543"/>
      <c r="F295" s="543"/>
      <c r="G295" s="543"/>
      <c r="H295" s="543"/>
      <c r="I295" s="543"/>
      <c r="J295" s="543"/>
      <c r="K295" s="543"/>
      <c r="L295" s="543"/>
      <c r="M295" s="543"/>
      <c r="N295" s="543"/>
      <c r="O295" s="543"/>
      <c r="P295" s="543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22.5" customHeight="1">
      <c r="A296" s="2"/>
      <c r="B296" s="2"/>
      <c r="C296" s="617"/>
      <c r="D296" s="543"/>
      <c r="E296" s="543"/>
      <c r="F296" s="543"/>
      <c r="G296" s="543"/>
      <c r="H296" s="543"/>
      <c r="I296" s="543"/>
      <c r="J296" s="543"/>
      <c r="K296" s="543"/>
      <c r="L296" s="543"/>
      <c r="M296" s="543"/>
      <c r="N296" s="543"/>
      <c r="O296" s="543"/>
      <c r="P296" s="543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22.5" customHeight="1">
      <c r="A297" s="2"/>
      <c r="B297" s="2"/>
      <c r="C297" s="617"/>
      <c r="D297" s="543"/>
      <c r="E297" s="543"/>
      <c r="F297" s="543"/>
      <c r="G297" s="543"/>
      <c r="H297" s="543"/>
      <c r="I297" s="543"/>
      <c r="J297" s="543"/>
      <c r="K297" s="543"/>
      <c r="L297" s="543"/>
      <c r="M297" s="543"/>
      <c r="N297" s="543"/>
      <c r="O297" s="543"/>
      <c r="P297" s="543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22.5" customHeight="1">
      <c r="A298" s="2"/>
      <c r="B298" s="2"/>
      <c r="C298" s="617"/>
      <c r="D298" s="543"/>
      <c r="E298" s="543"/>
      <c r="F298" s="543"/>
      <c r="G298" s="543"/>
      <c r="H298" s="543"/>
      <c r="I298" s="543"/>
      <c r="J298" s="543"/>
      <c r="K298" s="543"/>
      <c r="L298" s="543"/>
      <c r="M298" s="543"/>
      <c r="N298" s="543"/>
      <c r="O298" s="543"/>
      <c r="P298" s="543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22.5" customHeight="1">
      <c r="A299" s="2"/>
      <c r="B299" s="2"/>
      <c r="C299" s="617"/>
      <c r="D299" s="543"/>
      <c r="E299" s="543"/>
      <c r="F299" s="543"/>
      <c r="G299" s="543"/>
      <c r="H299" s="543"/>
      <c r="I299" s="543"/>
      <c r="J299" s="543"/>
      <c r="K299" s="543"/>
      <c r="L299" s="543"/>
      <c r="M299" s="543"/>
      <c r="N299" s="543"/>
      <c r="O299" s="543"/>
      <c r="P299" s="543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22.5" customHeight="1">
      <c r="A300" s="2"/>
      <c r="B300" s="2"/>
      <c r="C300" s="617"/>
      <c r="D300" s="543"/>
      <c r="E300" s="543"/>
      <c r="F300" s="543"/>
      <c r="G300" s="543"/>
      <c r="H300" s="543"/>
      <c r="I300" s="543"/>
      <c r="J300" s="543"/>
      <c r="K300" s="543"/>
      <c r="L300" s="543"/>
      <c r="M300" s="543"/>
      <c r="N300" s="543"/>
      <c r="O300" s="543"/>
      <c r="P300" s="543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22.5" customHeight="1">
      <c r="A301" s="2"/>
      <c r="B301" s="2"/>
      <c r="C301" s="617"/>
      <c r="D301" s="543"/>
      <c r="E301" s="543"/>
      <c r="F301" s="543"/>
      <c r="G301" s="543"/>
      <c r="H301" s="543"/>
      <c r="I301" s="543"/>
      <c r="J301" s="543"/>
      <c r="K301" s="543"/>
      <c r="L301" s="543"/>
      <c r="M301" s="543"/>
      <c r="N301" s="543"/>
      <c r="O301" s="543"/>
      <c r="P301" s="543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22.5" customHeight="1">
      <c r="A302" s="2"/>
      <c r="B302" s="2"/>
      <c r="C302" s="617"/>
      <c r="D302" s="543"/>
      <c r="E302" s="543"/>
      <c r="F302" s="543"/>
      <c r="G302" s="543"/>
      <c r="H302" s="543"/>
      <c r="I302" s="543"/>
      <c r="J302" s="543"/>
      <c r="K302" s="543"/>
      <c r="L302" s="543"/>
      <c r="M302" s="543"/>
      <c r="N302" s="543"/>
      <c r="O302" s="543"/>
      <c r="P302" s="543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22.5" customHeight="1">
      <c r="A303" s="2"/>
      <c r="B303" s="2"/>
      <c r="C303" s="617"/>
      <c r="D303" s="543"/>
      <c r="E303" s="543"/>
      <c r="F303" s="543"/>
      <c r="G303" s="543"/>
      <c r="H303" s="543"/>
      <c r="I303" s="543"/>
      <c r="J303" s="543"/>
      <c r="K303" s="543"/>
      <c r="L303" s="543"/>
      <c r="M303" s="543"/>
      <c r="N303" s="543"/>
      <c r="O303" s="543"/>
      <c r="P303" s="543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22.5" customHeight="1">
      <c r="A304" s="2"/>
      <c r="B304" s="2"/>
      <c r="C304" s="617"/>
      <c r="D304" s="543"/>
      <c r="E304" s="543"/>
      <c r="F304" s="543"/>
      <c r="G304" s="543"/>
      <c r="H304" s="543"/>
      <c r="I304" s="543"/>
      <c r="J304" s="543"/>
      <c r="K304" s="543"/>
      <c r="L304" s="543"/>
      <c r="M304" s="543"/>
      <c r="N304" s="543"/>
      <c r="O304" s="543"/>
      <c r="P304" s="543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22.5" customHeight="1">
      <c r="A305" s="2"/>
      <c r="B305" s="2"/>
      <c r="C305" s="617"/>
      <c r="D305" s="543"/>
      <c r="E305" s="543"/>
      <c r="F305" s="543"/>
      <c r="G305" s="543"/>
      <c r="H305" s="543"/>
      <c r="I305" s="543"/>
      <c r="J305" s="543"/>
      <c r="K305" s="543"/>
      <c r="L305" s="543"/>
      <c r="M305" s="543"/>
      <c r="N305" s="543"/>
      <c r="O305" s="543"/>
      <c r="P305" s="543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22.5" customHeight="1">
      <c r="A306" s="2"/>
      <c r="B306" s="2"/>
      <c r="C306" s="617"/>
      <c r="D306" s="543"/>
      <c r="E306" s="543"/>
      <c r="F306" s="543"/>
      <c r="G306" s="543"/>
      <c r="H306" s="543"/>
      <c r="I306" s="543"/>
      <c r="J306" s="543"/>
      <c r="K306" s="543"/>
      <c r="L306" s="543"/>
      <c r="M306" s="543"/>
      <c r="N306" s="543"/>
      <c r="O306" s="543"/>
      <c r="P306" s="543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22.5" customHeight="1">
      <c r="A307" s="2"/>
      <c r="B307" s="2"/>
      <c r="C307" s="617"/>
      <c r="D307" s="543"/>
      <c r="E307" s="543"/>
      <c r="F307" s="543"/>
      <c r="G307" s="543"/>
      <c r="H307" s="543"/>
      <c r="I307" s="543"/>
      <c r="J307" s="543"/>
      <c r="K307" s="543"/>
      <c r="L307" s="543"/>
      <c r="M307" s="543"/>
      <c r="N307" s="543"/>
      <c r="O307" s="543"/>
      <c r="P307" s="543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22.5" customHeight="1">
      <c r="A308" s="2"/>
      <c r="B308" s="2"/>
      <c r="C308" s="617"/>
      <c r="D308" s="543"/>
      <c r="E308" s="543"/>
      <c r="F308" s="543"/>
      <c r="G308" s="543"/>
      <c r="H308" s="543"/>
      <c r="I308" s="543"/>
      <c r="J308" s="543"/>
      <c r="K308" s="543"/>
      <c r="L308" s="543"/>
      <c r="M308" s="543"/>
      <c r="N308" s="543"/>
      <c r="O308" s="543"/>
      <c r="P308" s="543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22.5" customHeight="1">
      <c r="A309" s="2"/>
      <c r="B309" s="2"/>
      <c r="C309" s="617"/>
      <c r="D309" s="543"/>
      <c r="E309" s="543"/>
      <c r="F309" s="543"/>
      <c r="G309" s="543"/>
      <c r="H309" s="543"/>
      <c r="I309" s="543"/>
      <c r="J309" s="543"/>
      <c r="K309" s="543"/>
      <c r="L309" s="543"/>
      <c r="M309" s="543"/>
      <c r="N309" s="543"/>
      <c r="O309" s="543"/>
      <c r="P309" s="543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22.5" customHeight="1">
      <c r="A310" s="2"/>
      <c r="B310" s="2"/>
      <c r="C310" s="617"/>
      <c r="D310" s="543"/>
      <c r="E310" s="543"/>
      <c r="F310" s="543"/>
      <c r="G310" s="543"/>
      <c r="H310" s="543"/>
      <c r="I310" s="543"/>
      <c r="J310" s="543"/>
      <c r="K310" s="543"/>
      <c r="L310" s="543"/>
      <c r="M310" s="543"/>
      <c r="N310" s="543"/>
      <c r="O310" s="543"/>
      <c r="P310" s="543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22.5" customHeight="1">
      <c r="A311" s="2"/>
      <c r="B311" s="2"/>
      <c r="C311" s="617"/>
      <c r="D311" s="543"/>
      <c r="E311" s="543"/>
      <c r="F311" s="543"/>
      <c r="G311" s="543"/>
      <c r="H311" s="543"/>
      <c r="I311" s="543"/>
      <c r="J311" s="543"/>
      <c r="K311" s="543"/>
      <c r="L311" s="543"/>
      <c r="M311" s="543"/>
      <c r="N311" s="543"/>
      <c r="O311" s="543"/>
      <c r="P311" s="543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22.5" customHeight="1">
      <c r="A312" s="2"/>
      <c r="B312" s="2"/>
      <c r="C312" s="617"/>
      <c r="D312" s="543"/>
      <c r="E312" s="543"/>
      <c r="F312" s="543"/>
      <c r="G312" s="543"/>
      <c r="H312" s="543"/>
      <c r="I312" s="543"/>
      <c r="J312" s="543"/>
      <c r="K312" s="543"/>
      <c r="L312" s="543"/>
      <c r="M312" s="543"/>
      <c r="N312" s="543"/>
      <c r="O312" s="543"/>
      <c r="P312" s="543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22.5" customHeight="1">
      <c r="A313" s="2"/>
      <c r="B313" s="2"/>
      <c r="C313" s="617"/>
      <c r="D313" s="543"/>
      <c r="E313" s="543"/>
      <c r="F313" s="543"/>
      <c r="G313" s="543"/>
      <c r="H313" s="543"/>
      <c r="I313" s="543"/>
      <c r="J313" s="543"/>
      <c r="K313" s="543"/>
      <c r="L313" s="543"/>
      <c r="M313" s="543"/>
      <c r="N313" s="543"/>
      <c r="O313" s="543"/>
      <c r="P313" s="543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22.5" customHeight="1">
      <c r="A314" s="2"/>
      <c r="B314" s="2"/>
      <c r="C314" s="617"/>
      <c r="D314" s="543"/>
      <c r="E314" s="543"/>
      <c r="F314" s="543"/>
      <c r="G314" s="543"/>
      <c r="H314" s="543"/>
      <c r="I314" s="543"/>
      <c r="J314" s="543"/>
      <c r="K314" s="543"/>
      <c r="L314" s="543"/>
      <c r="M314" s="543"/>
      <c r="N314" s="543"/>
      <c r="O314" s="543"/>
      <c r="P314" s="543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22.5" customHeight="1">
      <c r="A315" s="2"/>
      <c r="B315" s="2"/>
      <c r="C315" s="617"/>
      <c r="D315" s="543"/>
      <c r="E315" s="543"/>
      <c r="F315" s="543"/>
      <c r="G315" s="543"/>
      <c r="H315" s="543"/>
      <c r="I315" s="543"/>
      <c r="J315" s="543"/>
      <c r="K315" s="543"/>
      <c r="L315" s="543"/>
      <c r="M315" s="543"/>
      <c r="N315" s="543"/>
      <c r="O315" s="543"/>
      <c r="P315" s="543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22.5" customHeight="1">
      <c r="A316" s="2"/>
      <c r="B316" s="2"/>
      <c r="C316" s="617"/>
      <c r="D316" s="543"/>
      <c r="E316" s="543"/>
      <c r="F316" s="543"/>
      <c r="G316" s="543"/>
      <c r="H316" s="543"/>
      <c r="I316" s="543"/>
      <c r="J316" s="543"/>
      <c r="K316" s="543"/>
      <c r="L316" s="543"/>
      <c r="M316" s="543"/>
      <c r="N316" s="543"/>
      <c r="O316" s="543"/>
      <c r="P316" s="543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22.5" customHeight="1">
      <c r="A317" s="2"/>
      <c r="B317" s="2"/>
      <c r="C317" s="617"/>
      <c r="D317" s="543"/>
      <c r="E317" s="543"/>
      <c r="F317" s="543"/>
      <c r="G317" s="543"/>
      <c r="H317" s="543"/>
      <c r="I317" s="543"/>
      <c r="J317" s="543"/>
      <c r="K317" s="543"/>
      <c r="L317" s="543"/>
      <c r="M317" s="543"/>
      <c r="N317" s="543"/>
      <c r="O317" s="543"/>
      <c r="P317" s="543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22.5" customHeight="1">
      <c r="A318" s="2"/>
      <c r="B318" s="2"/>
      <c r="C318" s="617"/>
      <c r="D318" s="543"/>
      <c r="E318" s="543"/>
      <c r="F318" s="543"/>
      <c r="G318" s="543"/>
      <c r="H318" s="543"/>
      <c r="I318" s="543"/>
      <c r="J318" s="543"/>
      <c r="K318" s="543"/>
      <c r="L318" s="543"/>
      <c r="M318" s="543"/>
      <c r="N318" s="543"/>
      <c r="O318" s="543"/>
      <c r="P318" s="543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22.5" customHeight="1">
      <c r="A319" s="2"/>
      <c r="B319" s="2"/>
      <c r="C319" s="617"/>
      <c r="D319" s="543"/>
      <c r="E319" s="543"/>
      <c r="F319" s="543"/>
      <c r="G319" s="543"/>
      <c r="H319" s="543"/>
      <c r="I319" s="543"/>
      <c r="J319" s="543"/>
      <c r="K319" s="543"/>
      <c r="L319" s="543"/>
      <c r="M319" s="543"/>
      <c r="N319" s="543"/>
      <c r="O319" s="543"/>
      <c r="P319" s="543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22.5" customHeight="1">
      <c r="A320" s="2"/>
      <c r="B320" s="2"/>
      <c r="C320" s="617"/>
      <c r="D320" s="543"/>
      <c r="E320" s="543"/>
      <c r="F320" s="543"/>
      <c r="G320" s="543"/>
      <c r="H320" s="543"/>
      <c r="I320" s="543"/>
      <c r="J320" s="543"/>
      <c r="K320" s="543"/>
      <c r="L320" s="543"/>
      <c r="M320" s="543"/>
      <c r="N320" s="543"/>
      <c r="O320" s="543"/>
      <c r="P320" s="543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22.5" customHeight="1">
      <c r="A321" s="2"/>
      <c r="B321" s="2"/>
      <c r="C321" s="617"/>
      <c r="D321" s="543"/>
      <c r="E321" s="543"/>
      <c r="F321" s="543"/>
      <c r="G321" s="543"/>
      <c r="H321" s="543"/>
      <c r="I321" s="543"/>
      <c r="J321" s="543"/>
      <c r="K321" s="543"/>
      <c r="L321" s="543"/>
      <c r="M321" s="543"/>
      <c r="N321" s="543"/>
      <c r="O321" s="543"/>
      <c r="P321" s="543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22.5" customHeight="1">
      <c r="A322" s="2"/>
      <c r="B322" s="2"/>
      <c r="C322" s="617"/>
      <c r="D322" s="543"/>
      <c r="E322" s="543"/>
      <c r="F322" s="543"/>
      <c r="G322" s="543"/>
      <c r="H322" s="543"/>
      <c r="I322" s="543"/>
      <c r="J322" s="543"/>
      <c r="K322" s="543"/>
      <c r="L322" s="543"/>
      <c r="M322" s="543"/>
      <c r="N322" s="543"/>
      <c r="O322" s="543"/>
      <c r="P322" s="543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22.5" customHeight="1">
      <c r="A323" s="2"/>
      <c r="B323" s="2"/>
      <c r="C323" s="617"/>
      <c r="D323" s="543"/>
      <c r="E323" s="543"/>
      <c r="F323" s="543"/>
      <c r="G323" s="543"/>
      <c r="H323" s="543"/>
      <c r="I323" s="543"/>
      <c r="J323" s="543"/>
      <c r="K323" s="543"/>
      <c r="L323" s="543"/>
      <c r="M323" s="543"/>
      <c r="N323" s="543"/>
      <c r="O323" s="543"/>
      <c r="P323" s="543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22.5" customHeight="1">
      <c r="A324" s="2"/>
      <c r="B324" s="2"/>
      <c r="C324" s="617"/>
      <c r="D324" s="543"/>
      <c r="E324" s="543"/>
      <c r="F324" s="543"/>
      <c r="G324" s="543"/>
      <c r="H324" s="543"/>
      <c r="I324" s="543"/>
      <c r="J324" s="543"/>
      <c r="K324" s="543"/>
      <c r="L324" s="543"/>
      <c r="M324" s="543"/>
      <c r="N324" s="543"/>
      <c r="O324" s="543"/>
      <c r="P324" s="543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22.5" customHeight="1">
      <c r="A325" s="2"/>
      <c r="B325" s="2"/>
      <c r="C325" s="617"/>
      <c r="D325" s="543"/>
      <c r="E325" s="543"/>
      <c r="F325" s="543"/>
      <c r="G325" s="543"/>
      <c r="H325" s="543"/>
      <c r="I325" s="543"/>
      <c r="J325" s="543"/>
      <c r="K325" s="543"/>
      <c r="L325" s="543"/>
      <c r="M325" s="543"/>
      <c r="N325" s="543"/>
      <c r="O325" s="543"/>
      <c r="P325" s="543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22.5" customHeight="1">
      <c r="A326" s="2"/>
      <c r="B326" s="2"/>
      <c r="C326" s="617"/>
      <c r="D326" s="543"/>
      <c r="E326" s="543"/>
      <c r="F326" s="543"/>
      <c r="G326" s="543"/>
      <c r="H326" s="543"/>
      <c r="I326" s="543"/>
      <c r="J326" s="543"/>
      <c r="K326" s="543"/>
      <c r="L326" s="543"/>
      <c r="M326" s="543"/>
      <c r="N326" s="543"/>
      <c r="O326" s="543"/>
      <c r="P326" s="543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22.5" customHeight="1">
      <c r="A327" s="2"/>
      <c r="B327" s="2"/>
      <c r="C327" s="617"/>
      <c r="D327" s="543"/>
      <c r="E327" s="543"/>
      <c r="F327" s="543"/>
      <c r="G327" s="543"/>
      <c r="H327" s="543"/>
      <c r="I327" s="543"/>
      <c r="J327" s="543"/>
      <c r="K327" s="543"/>
      <c r="L327" s="543"/>
      <c r="M327" s="543"/>
      <c r="N327" s="543"/>
      <c r="O327" s="543"/>
      <c r="P327" s="543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22.5" customHeight="1">
      <c r="A328" s="2"/>
      <c r="B328" s="2"/>
      <c r="C328" s="617"/>
      <c r="D328" s="543"/>
      <c r="E328" s="543"/>
      <c r="F328" s="543"/>
      <c r="G328" s="543"/>
      <c r="H328" s="543"/>
      <c r="I328" s="543"/>
      <c r="J328" s="543"/>
      <c r="K328" s="543"/>
      <c r="L328" s="543"/>
      <c r="M328" s="543"/>
      <c r="N328" s="543"/>
      <c r="O328" s="543"/>
      <c r="P328" s="543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22.5" customHeight="1">
      <c r="A329" s="2"/>
      <c r="B329" s="2"/>
      <c r="C329" s="617"/>
      <c r="D329" s="543"/>
      <c r="E329" s="543"/>
      <c r="F329" s="543"/>
      <c r="G329" s="543"/>
      <c r="H329" s="543"/>
      <c r="I329" s="543"/>
      <c r="J329" s="543"/>
      <c r="K329" s="543"/>
      <c r="L329" s="543"/>
      <c r="M329" s="543"/>
      <c r="N329" s="543"/>
      <c r="O329" s="543"/>
      <c r="P329" s="543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22.5" customHeight="1">
      <c r="A330" s="2"/>
      <c r="B330" s="2"/>
      <c r="C330" s="617"/>
      <c r="D330" s="543"/>
      <c r="E330" s="543"/>
      <c r="F330" s="543"/>
      <c r="G330" s="543"/>
      <c r="H330" s="543"/>
      <c r="I330" s="543"/>
      <c r="J330" s="543"/>
      <c r="K330" s="543"/>
      <c r="L330" s="543"/>
      <c r="M330" s="543"/>
      <c r="N330" s="543"/>
      <c r="O330" s="543"/>
      <c r="P330" s="543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22.5" customHeight="1">
      <c r="A331" s="2"/>
      <c r="B331" s="2"/>
      <c r="C331" s="617"/>
      <c r="D331" s="543"/>
      <c r="E331" s="543"/>
      <c r="F331" s="543"/>
      <c r="G331" s="543"/>
      <c r="H331" s="543"/>
      <c r="I331" s="543"/>
      <c r="J331" s="543"/>
      <c r="K331" s="543"/>
      <c r="L331" s="543"/>
      <c r="M331" s="543"/>
      <c r="N331" s="543"/>
      <c r="O331" s="543"/>
      <c r="P331" s="543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22.5" customHeight="1">
      <c r="A332" s="2"/>
      <c r="B332" s="2"/>
      <c r="C332" s="617"/>
      <c r="D332" s="543"/>
      <c r="E332" s="543"/>
      <c r="F332" s="543"/>
      <c r="G332" s="543"/>
      <c r="H332" s="543"/>
      <c r="I332" s="543"/>
      <c r="J332" s="543"/>
      <c r="K332" s="543"/>
      <c r="L332" s="543"/>
      <c r="M332" s="543"/>
      <c r="N332" s="543"/>
      <c r="O332" s="543"/>
      <c r="P332" s="543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22.5" customHeight="1">
      <c r="A333" s="2"/>
      <c r="B333" s="2"/>
      <c r="C333" s="617"/>
      <c r="D333" s="543"/>
      <c r="E333" s="543"/>
      <c r="F333" s="543"/>
      <c r="G333" s="543"/>
      <c r="H333" s="543"/>
      <c r="I333" s="543"/>
      <c r="J333" s="543"/>
      <c r="K333" s="543"/>
      <c r="L333" s="543"/>
      <c r="M333" s="543"/>
      <c r="N333" s="543"/>
      <c r="O333" s="543"/>
      <c r="P333" s="543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22.5" customHeight="1">
      <c r="A334" s="2"/>
      <c r="B334" s="2"/>
      <c r="C334" s="617"/>
      <c r="D334" s="543"/>
      <c r="E334" s="543"/>
      <c r="F334" s="543"/>
      <c r="G334" s="543"/>
      <c r="H334" s="543"/>
      <c r="I334" s="543"/>
      <c r="J334" s="543"/>
      <c r="K334" s="543"/>
      <c r="L334" s="543"/>
      <c r="M334" s="543"/>
      <c r="N334" s="543"/>
      <c r="O334" s="543"/>
      <c r="P334" s="543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22.5" customHeight="1">
      <c r="A335" s="2"/>
      <c r="B335" s="2"/>
      <c r="C335" s="617"/>
      <c r="D335" s="543"/>
      <c r="E335" s="543"/>
      <c r="F335" s="543"/>
      <c r="G335" s="543"/>
      <c r="H335" s="543"/>
      <c r="I335" s="543"/>
      <c r="J335" s="543"/>
      <c r="K335" s="543"/>
      <c r="L335" s="543"/>
      <c r="M335" s="543"/>
      <c r="N335" s="543"/>
      <c r="O335" s="543"/>
      <c r="P335" s="543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22.5" customHeight="1">
      <c r="A336" s="2"/>
      <c r="B336" s="2"/>
      <c r="C336" s="617"/>
      <c r="D336" s="543"/>
      <c r="E336" s="543"/>
      <c r="F336" s="543"/>
      <c r="G336" s="543"/>
      <c r="H336" s="543"/>
      <c r="I336" s="543"/>
      <c r="J336" s="543"/>
      <c r="K336" s="543"/>
      <c r="L336" s="543"/>
      <c r="M336" s="543"/>
      <c r="N336" s="543"/>
      <c r="O336" s="543"/>
      <c r="P336" s="543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22.5" customHeight="1">
      <c r="A337" s="2"/>
      <c r="B337" s="2"/>
      <c r="C337" s="617"/>
      <c r="D337" s="543"/>
      <c r="E337" s="543"/>
      <c r="F337" s="543"/>
      <c r="G337" s="543"/>
      <c r="H337" s="543"/>
      <c r="I337" s="543"/>
      <c r="J337" s="543"/>
      <c r="K337" s="543"/>
      <c r="L337" s="543"/>
      <c r="M337" s="543"/>
      <c r="N337" s="543"/>
      <c r="O337" s="543"/>
      <c r="P337" s="543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22.5" customHeight="1">
      <c r="A338" s="2"/>
      <c r="B338" s="2"/>
      <c r="C338" s="617"/>
      <c r="D338" s="543"/>
      <c r="E338" s="543"/>
      <c r="F338" s="543"/>
      <c r="G338" s="543"/>
      <c r="H338" s="543"/>
      <c r="I338" s="543"/>
      <c r="J338" s="543"/>
      <c r="K338" s="543"/>
      <c r="L338" s="543"/>
      <c r="M338" s="543"/>
      <c r="N338" s="543"/>
      <c r="O338" s="543"/>
      <c r="P338" s="543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22.5" customHeight="1">
      <c r="A339" s="2"/>
      <c r="B339" s="2"/>
      <c r="C339" s="617"/>
      <c r="D339" s="543"/>
      <c r="E339" s="543"/>
      <c r="F339" s="543"/>
      <c r="G339" s="543"/>
      <c r="H339" s="543"/>
      <c r="I339" s="543"/>
      <c r="J339" s="543"/>
      <c r="K339" s="543"/>
      <c r="L339" s="543"/>
      <c r="M339" s="543"/>
      <c r="N339" s="543"/>
      <c r="O339" s="543"/>
      <c r="P339" s="543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22.5" customHeight="1">
      <c r="A340" s="2"/>
      <c r="B340" s="2"/>
      <c r="C340" s="617"/>
      <c r="D340" s="543"/>
      <c r="E340" s="543"/>
      <c r="F340" s="543"/>
      <c r="G340" s="543"/>
      <c r="H340" s="543"/>
      <c r="I340" s="543"/>
      <c r="J340" s="543"/>
      <c r="K340" s="543"/>
      <c r="L340" s="543"/>
      <c r="M340" s="543"/>
      <c r="N340" s="543"/>
      <c r="O340" s="543"/>
      <c r="P340" s="543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22.5" customHeight="1">
      <c r="A341" s="2"/>
      <c r="B341" s="2"/>
      <c r="C341" s="617"/>
      <c r="D341" s="543"/>
      <c r="E341" s="543"/>
      <c r="F341" s="543"/>
      <c r="G341" s="543"/>
      <c r="H341" s="543"/>
      <c r="I341" s="543"/>
      <c r="J341" s="543"/>
      <c r="K341" s="543"/>
      <c r="L341" s="543"/>
      <c r="M341" s="543"/>
      <c r="N341" s="543"/>
      <c r="O341" s="543"/>
      <c r="P341" s="543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22.5" customHeight="1">
      <c r="A342" s="2"/>
      <c r="B342" s="2"/>
      <c r="C342" s="617"/>
      <c r="D342" s="543"/>
      <c r="E342" s="543"/>
      <c r="F342" s="543"/>
      <c r="G342" s="543"/>
      <c r="H342" s="543"/>
      <c r="I342" s="543"/>
      <c r="J342" s="543"/>
      <c r="K342" s="543"/>
      <c r="L342" s="543"/>
      <c r="M342" s="543"/>
      <c r="N342" s="543"/>
      <c r="O342" s="543"/>
      <c r="P342" s="543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22.5" customHeight="1">
      <c r="A343" s="2"/>
      <c r="B343" s="2"/>
      <c r="C343" s="617"/>
      <c r="D343" s="543"/>
      <c r="E343" s="543"/>
      <c r="F343" s="543"/>
      <c r="G343" s="543"/>
      <c r="H343" s="543"/>
      <c r="I343" s="543"/>
      <c r="J343" s="543"/>
      <c r="K343" s="543"/>
      <c r="L343" s="543"/>
      <c r="M343" s="543"/>
      <c r="N343" s="543"/>
      <c r="O343" s="543"/>
      <c r="P343" s="543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22.5" customHeight="1">
      <c r="A344" s="2"/>
      <c r="B344" s="2"/>
      <c r="C344" s="617"/>
      <c r="D344" s="543"/>
      <c r="E344" s="543"/>
      <c r="F344" s="543"/>
      <c r="G344" s="543"/>
      <c r="H344" s="543"/>
      <c r="I344" s="543"/>
      <c r="J344" s="543"/>
      <c r="K344" s="543"/>
      <c r="L344" s="543"/>
      <c r="M344" s="543"/>
      <c r="N344" s="543"/>
      <c r="O344" s="543"/>
      <c r="P344" s="543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22.5" customHeight="1">
      <c r="A345" s="2"/>
      <c r="B345" s="2"/>
      <c r="C345" s="617"/>
      <c r="D345" s="543"/>
      <c r="E345" s="543"/>
      <c r="F345" s="543"/>
      <c r="G345" s="543"/>
      <c r="H345" s="543"/>
      <c r="I345" s="543"/>
      <c r="J345" s="543"/>
      <c r="K345" s="543"/>
      <c r="L345" s="543"/>
      <c r="M345" s="543"/>
      <c r="N345" s="543"/>
      <c r="O345" s="543"/>
      <c r="P345" s="543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22.5" customHeight="1">
      <c r="A346" s="2"/>
      <c r="B346" s="2"/>
      <c r="C346" s="617"/>
      <c r="D346" s="543"/>
      <c r="E346" s="543"/>
      <c r="F346" s="543"/>
      <c r="G346" s="543"/>
      <c r="H346" s="543"/>
      <c r="I346" s="543"/>
      <c r="J346" s="543"/>
      <c r="K346" s="543"/>
      <c r="L346" s="543"/>
      <c r="M346" s="543"/>
      <c r="N346" s="543"/>
      <c r="O346" s="543"/>
      <c r="P346" s="543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22.5" customHeight="1">
      <c r="A347" s="2"/>
      <c r="B347" s="2"/>
      <c r="C347" s="617"/>
      <c r="D347" s="543"/>
      <c r="E347" s="543"/>
      <c r="F347" s="543"/>
      <c r="G347" s="543"/>
      <c r="H347" s="543"/>
      <c r="I347" s="543"/>
      <c r="J347" s="543"/>
      <c r="K347" s="543"/>
      <c r="L347" s="543"/>
      <c r="M347" s="543"/>
      <c r="N347" s="543"/>
      <c r="O347" s="543"/>
      <c r="P347" s="543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22.5" customHeight="1">
      <c r="A348" s="2"/>
      <c r="B348" s="2"/>
      <c r="C348" s="617"/>
      <c r="D348" s="543"/>
      <c r="E348" s="543"/>
      <c r="F348" s="543"/>
      <c r="G348" s="543"/>
      <c r="H348" s="543"/>
      <c r="I348" s="543"/>
      <c r="J348" s="543"/>
      <c r="K348" s="543"/>
      <c r="L348" s="543"/>
      <c r="M348" s="543"/>
      <c r="N348" s="543"/>
      <c r="O348" s="543"/>
      <c r="P348" s="543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22.5" customHeight="1">
      <c r="A349" s="2"/>
      <c r="B349" s="2"/>
      <c r="C349" s="617"/>
      <c r="D349" s="543"/>
      <c r="E349" s="543"/>
      <c r="F349" s="543"/>
      <c r="G349" s="543"/>
      <c r="H349" s="543"/>
      <c r="I349" s="543"/>
      <c r="J349" s="543"/>
      <c r="K349" s="543"/>
      <c r="L349" s="543"/>
      <c r="M349" s="543"/>
      <c r="N349" s="543"/>
      <c r="O349" s="543"/>
      <c r="P349" s="543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22.5" customHeight="1">
      <c r="A350" s="2"/>
      <c r="B350" s="2"/>
      <c r="C350" s="617"/>
      <c r="D350" s="543"/>
      <c r="E350" s="543"/>
      <c r="F350" s="543"/>
      <c r="G350" s="543"/>
      <c r="H350" s="543"/>
      <c r="I350" s="543"/>
      <c r="J350" s="543"/>
      <c r="K350" s="543"/>
      <c r="L350" s="543"/>
      <c r="M350" s="543"/>
      <c r="N350" s="543"/>
      <c r="O350" s="543"/>
      <c r="P350" s="543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22.5" customHeight="1">
      <c r="A351" s="2"/>
      <c r="B351" s="2"/>
      <c r="C351" s="617"/>
      <c r="D351" s="543"/>
      <c r="E351" s="543"/>
      <c r="F351" s="543"/>
      <c r="G351" s="543"/>
      <c r="H351" s="543"/>
      <c r="I351" s="543"/>
      <c r="J351" s="543"/>
      <c r="K351" s="543"/>
      <c r="L351" s="543"/>
      <c r="M351" s="543"/>
      <c r="N351" s="543"/>
      <c r="O351" s="543"/>
      <c r="P351" s="543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22.5" customHeight="1">
      <c r="A352" s="2"/>
      <c r="B352" s="2"/>
      <c r="C352" s="617"/>
      <c r="D352" s="543"/>
      <c r="E352" s="543"/>
      <c r="F352" s="543"/>
      <c r="G352" s="543"/>
      <c r="H352" s="543"/>
      <c r="I352" s="543"/>
      <c r="J352" s="543"/>
      <c r="K352" s="543"/>
      <c r="L352" s="543"/>
      <c r="M352" s="543"/>
      <c r="N352" s="543"/>
      <c r="O352" s="543"/>
      <c r="P352" s="543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22.5" customHeight="1">
      <c r="A353" s="2"/>
      <c r="B353" s="2"/>
      <c r="C353" s="617"/>
      <c r="D353" s="543"/>
      <c r="E353" s="543"/>
      <c r="F353" s="543"/>
      <c r="G353" s="543"/>
      <c r="H353" s="543"/>
      <c r="I353" s="543"/>
      <c r="J353" s="543"/>
      <c r="K353" s="543"/>
      <c r="L353" s="543"/>
      <c r="M353" s="543"/>
      <c r="N353" s="543"/>
      <c r="O353" s="543"/>
      <c r="P353" s="543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22.5" customHeight="1">
      <c r="A354" s="2"/>
      <c r="B354" s="2"/>
      <c r="C354" s="617"/>
      <c r="D354" s="543"/>
      <c r="E354" s="543"/>
      <c r="F354" s="543"/>
      <c r="G354" s="543"/>
      <c r="H354" s="543"/>
      <c r="I354" s="543"/>
      <c r="J354" s="543"/>
      <c r="K354" s="543"/>
      <c r="L354" s="543"/>
      <c r="M354" s="543"/>
      <c r="N354" s="543"/>
      <c r="O354" s="543"/>
      <c r="P354" s="543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22.5" customHeight="1">
      <c r="A355" s="2"/>
      <c r="B355" s="2"/>
      <c r="C355" s="617"/>
      <c r="D355" s="543"/>
      <c r="E355" s="543"/>
      <c r="F355" s="543"/>
      <c r="G355" s="543"/>
      <c r="H355" s="543"/>
      <c r="I355" s="543"/>
      <c r="J355" s="543"/>
      <c r="K355" s="543"/>
      <c r="L355" s="543"/>
      <c r="M355" s="543"/>
      <c r="N355" s="543"/>
      <c r="O355" s="543"/>
      <c r="P355" s="543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22.5" customHeight="1">
      <c r="A356" s="2"/>
      <c r="B356" s="2"/>
      <c r="C356" s="617"/>
      <c r="D356" s="543"/>
      <c r="E356" s="543"/>
      <c r="F356" s="543"/>
      <c r="G356" s="543"/>
      <c r="H356" s="543"/>
      <c r="I356" s="543"/>
      <c r="J356" s="543"/>
      <c r="K356" s="543"/>
      <c r="L356" s="543"/>
      <c r="M356" s="543"/>
      <c r="N356" s="543"/>
      <c r="O356" s="543"/>
      <c r="P356" s="543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22.5" customHeight="1">
      <c r="A357" s="2"/>
      <c r="B357" s="2"/>
      <c r="C357" s="617"/>
      <c r="D357" s="543"/>
      <c r="E357" s="543"/>
      <c r="F357" s="543"/>
      <c r="G357" s="543"/>
      <c r="H357" s="543"/>
      <c r="I357" s="543"/>
      <c r="J357" s="543"/>
      <c r="K357" s="543"/>
      <c r="L357" s="543"/>
      <c r="M357" s="543"/>
      <c r="N357" s="543"/>
      <c r="O357" s="543"/>
      <c r="P357" s="543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22.5" customHeight="1">
      <c r="A358" s="2"/>
      <c r="B358" s="2"/>
      <c r="C358" s="617"/>
      <c r="D358" s="543"/>
      <c r="E358" s="543"/>
      <c r="F358" s="543"/>
      <c r="G358" s="543"/>
      <c r="H358" s="543"/>
      <c r="I358" s="543"/>
      <c r="J358" s="543"/>
      <c r="K358" s="543"/>
      <c r="L358" s="543"/>
      <c r="M358" s="543"/>
      <c r="N358" s="543"/>
      <c r="O358" s="543"/>
      <c r="P358" s="543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22.5" customHeight="1">
      <c r="A359" s="2"/>
      <c r="B359" s="2"/>
      <c r="C359" s="617"/>
      <c r="D359" s="543"/>
      <c r="E359" s="543"/>
      <c r="F359" s="543"/>
      <c r="G359" s="543"/>
      <c r="H359" s="543"/>
      <c r="I359" s="543"/>
      <c r="J359" s="543"/>
      <c r="K359" s="543"/>
      <c r="L359" s="543"/>
      <c r="M359" s="543"/>
      <c r="N359" s="543"/>
      <c r="O359" s="543"/>
      <c r="P359" s="543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22.5" customHeight="1">
      <c r="A360" s="2"/>
      <c r="B360" s="2"/>
      <c r="C360" s="617"/>
      <c r="D360" s="543"/>
      <c r="E360" s="543"/>
      <c r="F360" s="543"/>
      <c r="G360" s="543"/>
      <c r="H360" s="543"/>
      <c r="I360" s="543"/>
      <c r="J360" s="543"/>
      <c r="K360" s="543"/>
      <c r="L360" s="543"/>
      <c r="M360" s="543"/>
      <c r="N360" s="543"/>
      <c r="O360" s="543"/>
      <c r="P360" s="543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22.5" customHeight="1">
      <c r="A361" s="2"/>
      <c r="B361" s="2"/>
      <c r="C361" s="617"/>
      <c r="D361" s="543"/>
      <c r="E361" s="543"/>
      <c r="F361" s="543"/>
      <c r="G361" s="543"/>
      <c r="H361" s="543"/>
      <c r="I361" s="543"/>
      <c r="J361" s="543"/>
      <c r="K361" s="543"/>
      <c r="L361" s="543"/>
      <c r="M361" s="543"/>
      <c r="N361" s="543"/>
      <c r="O361" s="543"/>
      <c r="P361" s="543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22.5" customHeight="1">
      <c r="A362" s="2"/>
      <c r="B362" s="2"/>
      <c r="C362" s="617"/>
      <c r="D362" s="543"/>
      <c r="E362" s="543"/>
      <c r="F362" s="543"/>
      <c r="G362" s="543"/>
      <c r="H362" s="543"/>
      <c r="I362" s="543"/>
      <c r="J362" s="543"/>
      <c r="K362" s="543"/>
      <c r="L362" s="543"/>
      <c r="M362" s="543"/>
      <c r="N362" s="543"/>
      <c r="O362" s="543"/>
      <c r="P362" s="543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22.5" customHeight="1">
      <c r="A363" s="2"/>
      <c r="B363" s="2"/>
      <c r="C363" s="617"/>
      <c r="D363" s="543"/>
      <c r="E363" s="543"/>
      <c r="F363" s="543"/>
      <c r="G363" s="543"/>
      <c r="H363" s="543"/>
      <c r="I363" s="543"/>
      <c r="J363" s="543"/>
      <c r="K363" s="543"/>
      <c r="L363" s="543"/>
      <c r="M363" s="543"/>
      <c r="N363" s="543"/>
      <c r="O363" s="543"/>
      <c r="P363" s="543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22.5" customHeight="1">
      <c r="A364" s="2"/>
      <c r="B364" s="2"/>
      <c r="C364" s="617"/>
      <c r="D364" s="543"/>
      <c r="E364" s="543"/>
      <c r="F364" s="543"/>
      <c r="G364" s="543"/>
      <c r="H364" s="543"/>
      <c r="I364" s="543"/>
      <c r="J364" s="543"/>
      <c r="K364" s="543"/>
      <c r="L364" s="543"/>
      <c r="M364" s="543"/>
      <c r="N364" s="543"/>
      <c r="O364" s="543"/>
      <c r="P364" s="543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22.5" customHeight="1">
      <c r="A365" s="2"/>
      <c r="B365" s="2"/>
      <c r="C365" s="617"/>
      <c r="D365" s="543"/>
      <c r="E365" s="543"/>
      <c r="F365" s="543"/>
      <c r="G365" s="543"/>
      <c r="H365" s="543"/>
      <c r="I365" s="543"/>
      <c r="J365" s="543"/>
      <c r="K365" s="543"/>
      <c r="L365" s="543"/>
      <c r="M365" s="543"/>
      <c r="N365" s="543"/>
      <c r="O365" s="543"/>
      <c r="P365" s="543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22.5" customHeight="1">
      <c r="A366" s="2"/>
      <c r="B366" s="2"/>
      <c r="C366" s="617"/>
      <c r="D366" s="543"/>
      <c r="E366" s="543"/>
      <c r="F366" s="543"/>
      <c r="G366" s="543"/>
      <c r="H366" s="543"/>
      <c r="I366" s="543"/>
      <c r="J366" s="543"/>
      <c r="K366" s="543"/>
      <c r="L366" s="543"/>
      <c r="M366" s="543"/>
      <c r="N366" s="543"/>
      <c r="O366" s="543"/>
      <c r="P366" s="543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22.5" customHeight="1">
      <c r="A367" s="2"/>
      <c r="B367" s="2"/>
      <c r="C367" s="617"/>
      <c r="D367" s="543"/>
      <c r="E367" s="543"/>
      <c r="F367" s="543"/>
      <c r="G367" s="543"/>
      <c r="H367" s="543"/>
      <c r="I367" s="543"/>
      <c r="J367" s="543"/>
      <c r="K367" s="543"/>
      <c r="L367" s="543"/>
      <c r="M367" s="543"/>
      <c r="N367" s="543"/>
      <c r="O367" s="543"/>
      <c r="P367" s="543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22.5" customHeight="1">
      <c r="A368" s="2"/>
      <c r="B368" s="2"/>
      <c r="C368" s="617"/>
      <c r="D368" s="543"/>
      <c r="E368" s="543"/>
      <c r="F368" s="543"/>
      <c r="G368" s="543"/>
      <c r="H368" s="543"/>
      <c r="I368" s="543"/>
      <c r="J368" s="543"/>
      <c r="K368" s="543"/>
      <c r="L368" s="543"/>
      <c r="M368" s="543"/>
      <c r="N368" s="543"/>
      <c r="O368" s="543"/>
      <c r="P368" s="543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22.5" customHeight="1">
      <c r="A369" s="2"/>
      <c r="B369" s="2"/>
      <c r="C369" s="617"/>
      <c r="D369" s="543"/>
      <c r="E369" s="543"/>
      <c r="F369" s="543"/>
      <c r="G369" s="543"/>
      <c r="H369" s="543"/>
      <c r="I369" s="543"/>
      <c r="J369" s="543"/>
      <c r="K369" s="543"/>
      <c r="L369" s="543"/>
      <c r="M369" s="543"/>
      <c r="N369" s="543"/>
      <c r="O369" s="543"/>
      <c r="P369" s="543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22.5" customHeight="1">
      <c r="A370" s="2"/>
      <c r="B370" s="2"/>
      <c r="C370" s="617"/>
      <c r="D370" s="543"/>
      <c r="E370" s="543"/>
      <c r="F370" s="543"/>
      <c r="G370" s="543"/>
      <c r="H370" s="543"/>
      <c r="I370" s="543"/>
      <c r="J370" s="543"/>
      <c r="K370" s="543"/>
      <c r="L370" s="543"/>
      <c r="M370" s="543"/>
      <c r="N370" s="543"/>
      <c r="O370" s="543"/>
      <c r="P370" s="543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22.5" customHeight="1">
      <c r="A371" s="2"/>
      <c r="B371" s="2"/>
      <c r="C371" s="617"/>
      <c r="D371" s="543"/>
      <c r="E371" s="543"/>
      <c r="F371" s="543"/>
      <c r="G371" s="543"/>
      <c r="H371" s="543"/>
      <c r="I371" s="543"/>
      <c r="J371" s="543"/>
      <c r="K371" s="543"/>
      <c r="L371" s="543"/>
      <c r="M371" s="543"/>
      <c r="N371" s="543"/>
      <c r="O371" s="543"/>
      <c r="P371" s="543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22.5" customHeight="1">
      <c r="A372" s="2"/>
      <c r="B372" s="2"/>
      <c r="C372" s="617"/>
      <c r="D372" s="543"/>
      <c r="E372" s="543"/>
      <c r="F372" s="543"/>
      <c r="G372" s="543"/>
      <c r="H372" s="543"/>
      <c r="I372" s="543"/>
      <c r="J372" s="543"/>
      <c r="K372" s="543"/>
      <c r="L372" s="543"/>
      <c r="M372" s="543"/>
      <c r="N372" s="543"/>
      <c r="O372" s="543"/>
      <c r="P372" s="543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22.5" customHeight="1">
      <c r="A373" s="2"/>
      <c r="B373" s="2"/>
      <c r="C373" s="617"/>
      <c r="D373" s="543"/>
      <c r="E373" s="543"/>
      <c r="F373" s="543"/>
      <c r="G373" s="543"/>
      <c r="H373" s="543"/>
      <c r="I373" s="543"/>
      <c r="J373" s="543"/>
      <c r="K373" s="543"/>
      <c r="L373" s="543"/>
      <c r="M373" s="543"/>
      <c r="N373" s="543"/>
      <c r="O373" s="543"/>
      <c r="P373" s="543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22.5" customHeight="1">
      <c r="A374" s="2"/>
      <c r="B374" s="2"/>
      <c r="C374" s="617"/>
      <c r="D374" s="543"/>
      <c r="E374" s="543"/>
      <c r="F374" s="543"/>
      <c r="G374" s="543"/>
      <c r="H374" s="543"/>
      <c r="I374" s="543"/>
      <c r="J374" s="543"/>
      <c r="K374" s="543"/>
      <c r="L374" s="543"/>
      <c r="M374" s="543"/>
      <c r="N374" s="543"/>
      <c r="O374" s="543"/>
      <c r="P374" s="543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22.5" customHeight="1">
      <c r="A375" s="2"/>
      <c r="B375" s="2"/>
      <c r="C375" s="617"/>
      <c r="D375" s="543"/>
      <c r="E375" s="543"/>
      <c r="F375" s="543"/>
      <c r="G375" s="543"/>
      <c r="H375" s="543"/>
      <c r="I375" s="543"/>
      <c r="J375" s="543"/>
      <c r="K375" s="543"/>
      <c r="L375" s="543"/>
      <c r="M375" s="543"/>
      <c r="N375" s="543"/>
      <c r="O375" s="543"/>
      <c r="P375" s="543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22.5" customHeight="1">
      <c r="A376" s="2"/>
      <c r="B376" s="2"/>
      <c r="C376" s="617"/>
      <c r="D376" s="543"/>
      <c r="E376" s="543"/>
      <c r="F376" s="543"/>
      <c r="G376" s="543"/>
      <c r="H376" s="543"/>
      <c r="I376" s="543"/>
      <c r="J376" s="543"/>
      <c r="K376" s="543"/>
      <c r="L376" s="543"/>
      <c r="M376" s="543"/>
      <c r="N376" s="543"/>
      <c r="O376" s="543"/>
      <c r="P376" s="543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22.5" customHeight="1">
      <c r="A377" s="2"/>
      <c r="B377" s="2"/>
      <c r="C377" s="617"/>
      <c r="D377" s="543"/>
      <c r="E377" s="543"/>
      <c r="F377" s="543"/>
      <c r="G377" s="543"/>
      <c r="H377" s="543"/>
      <c r="I377" s="543"/>
      <c r="J377" s="543"/>
      <c r="K377" s="543"/>
      <c r="L377" s="543"/>
      <c r="M377" s="543"/>
      <c r="N377" s="543"/>
      <c r="O377" s="543"/>
      <c r="P377" s="543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22.5" customHeight="1">
      <c r="A378" s="2"/>
      <c r="B378" s="2"/>
      <c r="C378" s="617"/>
      <c r="D378" s="543"/>
      <c r="E378" s="543"/>
      <c r="F378" s="543"/>
      <c r="G378" s="543"/>
      <c r="H378" s="543"/>
      <c r="I378" s="543"/>
      <c r="J378" s="543"/>
      <c r="K378" s="543"/>
      <c r="L378" s="543"/>
      <c r="M378" s="543"/>
      <c r="N378" s="543"/>
      <c r="O378" s="543"/>
      <c r="P378" s="543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22.5" customHeight="1">
      <c r="A379" s="2"/>
      <c r="B379" s="2"/>
      <c r="C379" s="617"/>
      <c r="D379" s="543"/>
      <c r="E379" s="543"/>
      <c r="F379" s="543"/>
      <c r="G379" s="543"/>
      <c r="H379" s="543"/>
      <c r="I379" s="543"/>
      <c r="J379" s="543"/>
      <c r="K379" s="543"/>
      <c r="L379" s="543"/>
      <c r="M379" s="543"/>
      <c r="N379" s="543"/>
      <c r="O379" s="543"/>
      <c r="P379" s="543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22.5" customHeight="1">
      <c r="A380" s="2"/>
      <c r="B380" s="2"/>
      <c r="C380" s="617"/>
      <c r="D380" s="543"/>
      <c r="E380" s="543"/>
      <c r="F380" s="543"/>
      <c r="G380" s="543"/>
      <c r="H380" s="543"/>
      <c r="I380" s="543"/>
      <c r="J380" s="543"/>
      <c r="K380" s="543"/>
      <c r="L380" s="543"/>
      <c r="M380" s="543"/>
      <c r="N380" s="543"/>
      <c r="O380" s="543"/>
      <c r="P380" s="543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22.5" customHeight="1">
      <c r="A381" s="2"/>
      <c r="B381" s="2"/>
      <c r="C381" s="617"/>
      <c r="D381" s="543"/>
      <c r="E381" s="543"/>
      <c r="F381" s="543"/>
      <c r="G381" s="543"/>
      <c r="H381" s="543"/>
      <c r="I381" s="543"/>
      <c r="J381" s="543"/>
      <c r="K381" s="543"/>
      <c r="L381" s="543"/>
      <c r="M381" s="543"/>
      <c r="N381" s="543"/>
      <c r="O381" s="543"/>
      <c r="P381" s="543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22.5" customHeight="1">
      <c r="A382" s="2"/>
      <c r="B382" s="2"/>
      <c r="C382" s="617"/>
      <c r="D382" s="543"/>
      <c r="E382" s="543"/>
      <c r="F382" s="543"/>
      <c r="G382" s="543"/>
      <c r="H382" s="543"/>
      <c r="I382" s="543"/>
      <c r="J382" s="543"/>
      <c r="K382" s="543"/>
      <c r="L382" s="543"/>
      <c r="M382" s="543"/>
      <c r="N382" s="543"/>
      <c r="O382" s="543"/>
      <c r="P382" s="543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22.5" customHeight="1">
      <c r="A383" s="2"/>
      <c r="B383" s="2"/>
      <c r="C383" s="617"/>
      <c r="D383" s="543"/>
      <c r="E383" s="543"/>
      <c r="F383" s="543"/>
      <c r="G383" s="543"/>
      <c r="H383" s="543"/>
      <c r="I383" s="543"/>
      <c r="J383" s="543"/>
      <c r="K383" s="543"/>
      <c r="L383" s="543"/>
      <c r="M383" s="543"/>
      <c r="N383" s="543"/>
      <c r="O383" s="543"/>
      <c r="P383" s="543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22.5" customHeight="1">
      <c r="A384" s="2"/>
      <c r="B384" s="2"/>
      <c r="C384" s="617"/>
      <c r="D384" s="543"/>
      <c r="E384" s="543"/>
      <c r="F384" s="543"/>
      <c r="G384" s="543"/>
      <c r="H384" s="543"/>
      <c r="I384" s="543"/>
      <c r="J384" s="543"/>
      <c r="K384" s="543"/>
      <c r="L384" s="543"/>
      <c r="M384" s="543"/>
      <c r="N384" s="543"/>
      <c r="O384" s="543"/>
      <c r="P384" s="543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22.5" customHeight="1">
      <c r="A385" s="2"/>
      <c r="B385" s="2"/>
      <c r="C385" s="617"/>
      <c r="D385" s="543"/>
      <c r="E385" s="543"/>
      <c r="F385" s="543"/>
      <c r="G385" s="543"/>
      <c r="H385" s="543"/>
      <c r="I385" s="543"/>
      <c r="J385" s="543"/>
      <c r="K385" s="543"/>
      <c r="L385" s="543"/>
      <c r="M385" s="543"/>
      <c r="N385" s="543"/>
      <c r="O385" s="543"/>
      <c r="P385" s="543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22.5" customHeight="1">
      <c r="A386" s="2"/>
      <c r="B386" s="2"/>
      <c r="C386" s="617"/>
      <c r="D386" s="543"/>
      <c r="E386" s="543"/>
      <c r="F386" s="543"/>
      <c r="G386" s="543"/>
      <c r="H386" s="543"/>
      <c r="I386" s="543"/>
      <c r="J386" s="543"/>
      <c r="K386" s="543"/>
      <c r="L386" s="543"/>
      <c r="M386" s="543"/>
      <c r="N386" s="543"/>
      <c r="O386" s="543"/>
      <c r="P386" s="543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22.5" customHeight="1">
      <c r="A387" s="2"/>
      <c r="B387" s="2"/>
      <c r="C387" s="617"/>
      <c r="D387" s="543"/>
      <c r="E387" s="543"/>
      <c r="F387" s="543"/>
      <c r="G387" s="543"/>
      <c r="H387" s="543"/>
      <c r="I387" s="543"/>
      <c r="J387" s="543"/>
      <c r="K387" s="543"/>
      <c r="L387" s="543"/>
      <c r="M387" s="543"/>
      <c r="N387" s="543"/>
      <c r="O387" s="543"/>
      <c r="P387" s="543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22.5" customHeight="1">
      <c r="A388" s="2"/>
      <c r="B388" s="2"/>
      <c r="C388" s="617"/>
      <c r="D388" s="543"/>
      <c r="E388" s="543"/>
      <c r="F388" s="543"/>
      <c r="G388" s="543"/>
      <c r="H388" s="543"/>
      <c r="I388" s="543"/>
      <c r="J388" s="543"/>
      <c r="K388" s="543"/>
      <c r="L388" s="543"/>
      <c r="M388" s="543"/>
      <c r="N388" s="543"/>
      <c r="O388" s="543"/>
      <c r="P388" s="543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22.5" customHeight="1">
      <c r="A389" s="2"/>
      <c r="B389" s="2"/>
      <c r="C389" s="617"/>
      <c r="D389" s="543"/>
      <c r="E389" s="543"/>
      <c r="F389" s="543"/>
      <c r="G389" s="543"/>
      <c r="H389" s="543"/>
      <c r="I389" s="543"/>
      <c r="J389" s="543"/>
      <c r="K389" s="543"/>
      <c r="L389" s="543"/>
      <c r="M389" s="543"/>
      <c r="N389" s="543"/>
      <c r="O389" s="543"/>
      <c r="P389" s="543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22.5" customHeight="1">
      <c r="A390" s="2"/>
      <c r="B390" s="2"/>
      <c r="C390" s="617"/>
      <c r="D390" s="543"/>
      <c r="E390" s="543"/>
      <c r="F390" s="543"/>
      <c r="G390" s="543"/>
      <c r="H390" s="543"/>
      <c r="I390" s="543"/>
      <c r="J390" s="543"/>
      <c r="K390" s="543"/>
      <c r="L390" s="543"/>
      <c r="M390" s="543"/>
      <c r="N390" s="543"/>
      <c r="O390" s="543"/>
      <c r="P390" s="543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22.5" customHeight="1">
      <c r="A391" s="2"/>
      <c r="B391" s="2"/>
      <c r="C391" s="617"/>
      <c r="D391" s="543"/>
      <c r="E391" s="543"/>
      <c r="F391" s="543"/>
      <c r="G391" s="543"/>
      <c r="H391" s="543"/>
      <c r="I391" s="543"/>
      <c r="J391" s="543"/>
      <c r="K391" s="543"/>
      <c r="L391" s="543"/>
      <c r="M391" s="543"/>
      <c r="N391" s="543"/>
      <c r="O391" s="543"/>
      <c r="P391" s="543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22.5" customHeight="1">
      <c r="A392" s="2"/>
      <c r="B392" s="2"/>
      <c r="C392" s="617"/>
      <c r="D392" s="543"/>
      <c r="E392" s="543"/>
      <c r="F392" s="543"/>
      <c r="G392" s="543"/>
      <c r="H392" s="543"/>
      <c r="I392" s="543"/>
      <c r="J392" s="543"/>
      <c r="K392" s="543"/>
      <c r="L392" s="543"/>
      <c r="M392" s="543"/>
      <c r="N392" s="543"/>
      <c r="O392" s="543"/>
      <c r="P392" s="543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22.5" customHeight="1">
      <c r="A393" s="2"/>
      <c r="B393" s="2"/>
      <c r="C393" s="617"/>
      <c r="D393" s="543"/>
      <c r="E393" s="543"/>
      <c r="F393" s="543"/>
      <c r="G393" s="543"/>
      <c r="H393" s="543"/>
      <c r="I393" s="543"/>
      <c r="J393" s="543"/>
      <c r="K393" s="543"/>
      <c r="L393" s="543"/>
      <c r="M393" s="543"/>
      <c r="N393" s="543"/>
      <c r="O393" s="543"/>
      <c r="P393" s="543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22.5" customHeight="1">
      <c r="A394" s="2"/>
      <c r="B394" s="2"/>
      <c r="C394" s="617"/>
      <c r="D394" s="543"/>
      <c r="E394" s="543"/>
      <c r="F394" s="543"/>
      <c r="G394" s="543"/>
      <c r="H394" s="543"/>
      <c r="I394" s="543"/>
      <c r="J394" s="543"/>
      <c r="K394" s="543"/>
      <c r="L394" s="543"/>
      <c r="M394" s="543"/>
      <c r="N394" s="543"/>
      <c r="O394" s="543"/>
      <c r="P394" s="543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22.5" customHeight="1">
      <c r="A395" s="2"/>
      <c r="B395" s="2"/>
      <c r="C395" s="617"/>
      <c r="D395" s="543"/>
      <c r="E395" s="543"/>
      <c r="F395" s="543"/>
      <c r="G395" s="543"/>
      <c r="H395" s="543"/>
      <c r="I395" s="543"/>
      <c r="J395" s="543"/>
      <c r="K395" s="543"/>
      <c r="L395" s="543"/>
      <c r="M395" s="543"/>
      <c r="N395" s="543"/>
      <c r="O395" s="543"/>
      <c r="P395" s="543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22.5" customHeight="1">
      <c r="A396" s="2"/>
      <c r="B396" s="2"/>
      <c r="C396" s="617"/>
      <c r="D396" s="543"/>
      <c r="E396" s="543"/>
      <c r="F396" s="543"/>
      <c r="G396" s="543"/>
      <c r="H396" s="543"/>
      <c r="I396" s="543"/>
      <c r="J396" s="543"/>
      <c r="K396" s="543"/>
      <c r="L396" s="543"/>
      <c r="M396" s="543"/>
      <c r="N396" s="543"/>
      <c r="O396" s="543"/>
      <c r="P396" s="543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22.5" customHeight="1">
      <c r="A397" s="2"/>
      <c r="B397" s="2"/>
      <c r="C397" s="617"/>
      <c r="D397" s="543"/>
      <c r="E397" s="543"/>
      <c r="F397" s="543"/>
      <c r="G397" s="543"/>
      <c r="H397" s="543"/>
      <c r="I397" s="543"/>
      <c r="J397" s="543"/>
      <c r="K397" s="543"/>
      <c r="L397" s="543"/>
      <c r="M397" s="543"/>
      <c r="N397" s="543"/>
      <c r="O397" s="543"/>
      <c r="P397" s="543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22.5" customHeight="1">
      <c r="A398" s="2"/>
      <c r="B398" s="2"/>
      <c r="C398" s="617"/>
      <c r="D398" s="543"/>
      <c r="E398" s="543"/>
      <c r="F398" s="543"/>
      <c r="G398" s="543"/>
      <c r="H398" s="543"/>
      <c r="I398" s="543"/>
      <c r="J398" s="543"/>
      <c r="K398" s="543"/>
      <c r="L398" s="543"/>
      <c r="M398" s="543"/>
      <c r="N398" s="543"/>
      <c r="O398" s="543"/>
      <c r="P398" s="543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22.5" customHeight="1">
      <c r="A399" s="2"/>
      <c r="B399" s="2"/>
      <c r="C399" s="617"/>
      <c r="D399" s="543"/>
      <c r="E399" s="543"/>
      <c r="F399" s="543"/>
      <c r="G399" s="543"/>
      <c r="H399" s="543"/>
      <c r="I399" s="543"/>
      <c r="J399" s="543"/>
      <c r="K399" s="543"/>
      <c r="L399" s="543"/>
      <c r="M399" s="543"/>
      <c r="N399" s="543"/>
      <c r="O399" s="543"/>
      <c r="P399" s="543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22.5" customHeight="1">
      <c r="A400" s="2"/>
      <c r="B400" s="2"/>
      <c r="C400" s="617"/>
      <c r="D400" s="543"/>
      <c r="E400" s="543"/>
      <c r="F400" s="543"/>
      <c r="G400" s="543"/>
      <c r="H400" s="543"/>
      <c r="I400" s="543"/>
      <c r="J400" s="543"/>
      <c r="K400" s="543"/>
      <c r="L400" s="543"/>
      <c r="M400" s="543"/>
      <c r="N400" s="543"/>
      <c r="O400" s="543"/>
      <c r="P400" s="543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22.5" customHeight="1">
      <c r="A401" s="2"/>
      <c r="B401" s="2"/>
      <c r="C401" s="617"/>
      <c r="D401" s="543"/>
      <c r="E401" s="543"/>
      <c r="F401" s="543"/>
      <c r="G401" s="543"/>
      <c r="H401" s="543"/>
      <c r="I401" s="543"/>
      <c r="J401" s="543"/>
      <c r="K401" s="543"/>
      <c r="L401" s="543"/>
      <c r="M401" s="543"/>
      <c r="N401" s="543"/>
      <c r="O401" s="543"/>
      <c r="P401" s="543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22.5" customHeight="1">
      <c r="A402" s="2"/>
      <c r="B402" s="2"/>
      <c r="C402" s="617"/>
      <c r="D402" s="543"/>
      <c r="E402" s="543"/>
      <c r="F402" s="543"/>
      <c r="G402" s="543"/>
      <c r="H402" s="543"/>
      <c r="I402" s="543"/>
      <c r="J402" s="543"/>
      <c r="K402" s="543"/>
      <c r="L402" s="543"/>
      <c r="M402" s="543"/>
      <c r="N402" s="543"/>
      <c r="O402" s="543"/>
      <c r="P402" s="543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22.5" customHeight="1">
      <c r="A403" s="2"/>
      <c r="B403" s="2"/>
      <c r="C403" s="617"/>
      <c r="D403" s="543"/>
      <c r="E403" s="543"/>
      <c r="F403" s="543"/>
      <c r="G403" s="543"/>
      <c r="H403" s="543"/>
      <c r="I403" s="543"/>
      <c r="J403" s="543"/>
      <c r="K403" s="543"/>
      <c r="L403" s="543"/>
      <c r="M403" s="543"/>
      <c r="N403" s="543"/>
      <c r="O403" s="543"/>
      <c r="P403" s="543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22.5" customHeight="1">
      <c r="A404" s="2"/>
      <c r="B404" s="2"/>
      <c r="C404" s="617"/>
      <c r="D404" s="543"/>
      <c r="E404" s="543"/>
      <c r="F404" s="543"/>
      <c r="G404" s="543"/>
      <c r="H404" s="543"/>
      <c r="I404" s="543"/>
      <c r="J404" s="543"/>
      <c r="K404" s="543"/>
      <c r="L404" s="543"/>
      <c r="M404" s="543"/>
      <c r="N404" s="543"/>
      <c r="O404" s="543"/>
      <c r="P404" s="543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22.5" customHeight="1">
      <c r="A405" s="2"/>
      <c r="B405" s="2"/>
      <c r="C405" s="617"/>
      <c r="D405" s="543"/>
      <c r="E405" s="543"/>
      <c r="F405" s="543"/>
      <c r="G405" s="543"/>
      <c r="H405" s="543"/>
      <c r="I405" s="543"/>
      <c r="J405" s="543"/>
      <c r="K405" s="543"/>
      <c r="L405" s="543"/>
      <c r="M405" s="543"/>
      <c r="N405" s="543"/>
      <c r="O405" s="543"/>
      <c r="P405" s="543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22.5" customHeight="1">
      <c r="A406" s="2"/>
      <c r="B406" s="2"/>
      <c r="C406" s="617"/>
      <c r="D406" s="543"/>
      <c r="E406" s="543"/>
      <c r="F406" s="543"/>
      <c r="G406" s="543"/>
      <c r="H406" s="543"/>
      <c r="I406" s="543"/>
      <c r="J406" s="543"/>
      <c r="K406" s="543"/>
      <c r="L406" s="543"/>
      <c r="M406" s="543"/>
      <c r="N406" s="543"/>
      <c r="O406" s="543"/>
      <c r="P406" s="543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22.5" customHeight="1">
      <c r="A407" s="2"/>
      <c r="B407" s="2"/>
      <c r="C407" s="617"/>
      <c r="D407" s="543"/>
      <c r="E407" s="543"/>
      <c r="F407" s="543"/>
      <c r="G407" s="543"/>
      <c r="H407" s="543"/>
      <c r="I407" s="543"/>
      <c r="J407" s="543"/>
      <c r="K407" s="543"/>
      <c r="L407" s="543"/>
      <c r="M407" s="543"/>
      <c r="N407" s="543"/>
      <c r="O407" s="543"/>
      <c r="P407" s="543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22.5" customHeight="1">
      <c r="A408" s="2"/>
      <c r="B408" s="2"/>
      <c r="C408" s="617"/>
      <c r="D408" s="543"/>
      <c r="E408" s="543"/>
      <c r="F408" s="543"/>
      <c r="G408" s="543"/>
      <c r="H408" s="543"/>
      <c r="I408" s="543"/>
      <c r="J408" s="543"/>
      <c r="K408" s="543"/>
      <c r="L408" s="543"/>
      <c r="M408" s="543"/>
      <c r="N408" s="543"/>
      <c r="O408" s="543"/>
      <c r="P408" s="543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22.5" customHeight="1">
      <c r="A409" s="2"/>
      <c r="B409" s="2"/>
      <c r="C409" s="617"/>
      <c r="D409" s="543"/>
      <c r="E409" s="543"/>
      <c r="F409" s="543"/>
      <c r="G409" s="543"/>
      <c r="H409" s="543"/>
      <c r="I409" s="543"/>
      <c r="J409" s="543"/>
      <c r="K409" s="543"/>
      <c r="L409" s="543"/>
      <c r="M409" s="543"/>
      <c r="N409" s="543"/>
      <c r="O409" s="543"/>
      <c r="P409" s="543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22.5" customHeight="1">
      <c r="A410" s="2"/>
      <c r="B410" s="2"/>
      <c r="C410" s="617"/>
      <c r="D410" s="543"/>
      <c r="E410" s="543"/>
      <c r="F410" s="543"/>
      <c r="G410" s="543"/>
      <c r="H410" s="543"/>
      <c r="I410" s="543"/>
      <c r="J410" s="543"/>
      <c r="K410" s="543"/>
      <c r="L410" s="543"/>
      <c r="M410" s="543"/>
      <c r="N410" s="543"/>
      <c r="O410" s="543"/>
      <c r="P410" s="543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22.5" customHeight="1">
      <c r="A411" s="2"/>
      <c r="B411" s="2"/>
      <c r="C411" s="617"/>
      <c r="D411" s="543"/>
      <c r="E411" s="543"/>
      <c r="F411" s="543"/>
      <c r="G411" s="543"/>
      <c r="H411" s="543"/>
      <c r="I411" s="543"/>
      <c r="J411" s="543"/>
      <c r="K411" s="543"/>
      <c r="L411" s="543"/>
      <c r="M411" s="543"/>
      <c r="N411" s="543"/>
      <c r="O411" s="543"/>
      <c r="P411" s="543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22.5" customHeight="1">
      <c r="A412" s="2"/>
      <c r="B412" s="2"/>
      <c r="C412" s="617"/>
      <c r="D412" s="543"/>
      <c r="E412" s="543"/>
      <c r="F412" s="543"/>
      <c r="G412" s="543"/>
      <c r="H412" s="543"/>
      <c r="I412" s="543"/>
      <c r="J412" s="543"/>
      <c r="K412" s="543"/>
      <c r="L412" s="543"/>
      <c r="M412" s="543"/>
      <c r="N412" s="543"/>
      <c r="O412" s="543"/>
      <c r="P412" s="543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22.5" customHeight="1">
      <c r="A413" s="2"/>
      <c r="B413" s="2"/>
      <c r="C413" s="617"/>
      <c r="D413" s="543"/>
      <c r="E413" s="543"/>
      <c r="F413" s="543"/>
      <c r="G413" s="543"/>
      <c r="H413" s="543"/>
      <c r="I413" s="543"/>
      <c r="J413" s="543"/>
      <c r="K413" s="543"/>
      <c r="L413" s="543"/>
      <c r="M413" s="543"/>
      <c r="N413" s="543"/>
      <c r="O413" s="543"/>
      <c r="P413" s="543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22.5" customHeight="1">
      <c r="A414" s="2"/>
      <c r="B414" s="2"/>
      <c r="C414" s="617"/>
      <c r="D414" s="543"/>
      <c r="E414" s="543"/>
      <c r="F414" s="543"/>
      <c r="G414" s="543"/>
      <c r="H414" s="543"/>
      <c r="I414" s="543"/>
      <c r="J414" s="543"/>
      <c r="K414" s="543"/>
      <c r="L414" s="543"/>
      <c r="M414" s="543"/>
      <c r="N414" s="543"/>
      <c r="O414" s="543"/>
      <c r="P414" s="543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22.5" customHeight="1">
      <c r="A415" s="2"/>
      <c r="B415" s="2"/>
      <c r="C415" s="617"/>
      <c r="D415" s="543"/>
      <c r="E415" s="543"/>
      <c r="F415" s="543"/>
      <c r="G415" s="543"/>
      <c r="H415" s="543"/>
      <c r="I415" s="543"/>
      <c r="J415" s="543"/>
      <c r="K415" s="543"/>
      <c r="L415" s="543"/>
      <c r="M415" s="543"/>
      <c r="N415" s="543"/>
      <c r="O415" s="543"/>
      <c r="P415" s="543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22.5" customHeight="1">
      <c r="A416" s="2"/>
      <c r="B416" s="2"/>
      <c r="C416" s="617"/>
      <c r="D416" s="543"/>
      <c r="E416" s="543"/>
      <c r="F416" s="543"/>
      <c r="G416" s="543"/>
      <c r="H416" s="543"/>
      <c r="I416" s="543"/>
      <c r="J416" s="543"/>
      <c r="K416" s="543"/>
      <c r="L416" s="543"/>
      <c r="M416" s="543"/>
      <c r="N416" s="543"/>
      <c r="O416" s="543"/>
      <c r="P416" s="543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22.5" customHeight="1">
      <c r="A417" s="2"/>
      <c r="B417" s="2"/>
      <c r="C417" s="617"/>
      <c r="D417" s="543"/>
      <c r="E417" s="543"/>
      <c r="F417" s="543"/>
      <c r="G417" s="543"/>
      <c r="H417" s="543"/>
      <c r="I417" s="543"/>
      <c r="J417" s="543"/>
      <c r="K417" s="543"/>
      <c r="L417" s="543"/>
      <c r="M417" s="543"/>
      <c r="N417" s="543"/>
      <c r="O417" s="543"/>
      <c r="P417" s="543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22.5" customHeight="1">
      <c r="A418" s="2"/>
      <c r="B418" s="2"/>
      <c r="C418" s="617"/>
      <c r="D418" s="543"/>
      <c r="E418" s="543"/>
      <c r="F418" s="543"/>
      <c r="G418" s="543"/>
      <c r="H418" s="543"/>
      <c r="I418" s="543"/>
      <c r="J418" s="543"/>
      <c r="K418" s="543"/>
      <c r="L418" s="543"/>
      <c r="M418" s="543"/>
      <c r="N418" s="543"/>
      <c r="O418" s="543"/>
      <c r="P418" s="543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22.5" customHeight="1">
      <c r="A419" s="2"/>
      <c r="B419" s="2"/>
      <c r="C419" s="617"/>
      <c r="D419" s="543"/>
      <c r="E419" s="543"/>
      <c r="F419" s="543"/>
      <c r="G419" s="543"/>
      <c r="H419" s="543"/>
      <c r="I419" s="543"/>
      <c r="J419" s="543"/>
      <c r="K419" s="543"/>
      <c r="L419" s="543"/>
      <c r="M419" s="543"/>
      <c r="N419" s="543"/>
      <c r="O419" s="543"/>
      <c r="P419" s="543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22.5" customHeight="1">
      <c r="A420" s="2"/>
      <c r="B420" s="2"/>
      <c r="C420" s="617"/>
      <c r="D420" s="543"/>
      <c r="E420" s="543"/>
      <c r="F420" s="543"/>
      <c r="G420" s="543"/>
      <c r="H420" s="543"/>
      <c r="I420" s="543"/>
      <c r="J420" s="543"/>
      <c r="K420" s="543"/>
      <c r="L420" s="543"/>
      <c r="M420" s="543"/>
      <c r="N420" s="543"/>
      <c r="O420" s="543"/>
      <c r="P420" s="543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22.5" customHeight="1">
      <c r="A421" s="2"/>
      <c r="B421" s="2"/>
      <c r="C421" s="617"/>
      <c r="D421" s="543"/>
      <c r="E421" s="543"/>
      <c r="F421" s="543"/>
      <c r="G421" s="543"/>
      <c r="H421" s="543"/>
      <c r="I421" s="543"/>
      <c r="J421" s="543"/>
      <c r="K421" s="543"/>
      <c r="L421" s="543"/>
      <c r="M421" s="543"/>
      <c r="N421" s="543"/>
      <c r="O421" s="543"/>
      <c r="P421" s="543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22.5" customHeight="1">
      <c r="A422" s="2"/>
      <c r="B422" s="2"/>
      <c r="C422" s="617"/>
      <c r="D422" s="543"/>
      <c r="E422" s="543"/>
      <c r="F422" s="543"/>
      <c r="G422" s="543"/>
      <c r="H422" s="543"/>
      <c r="I422" s="543"/>
      <c r="J422" s="543"/>
      <c r="K422" s="543"/>
      <c r="L422" s="543"/>
      <c r="M422" s="543"/>
      <c r="N422" s="543"/>
      <c r="O422" s="543"/>
      <c r="P422" s="543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22.5" customHeight="1">
      <c r="A423" s="2"/>
      <c r="B423" s="2"/>
      <c r="C423" s="617"/>
      <c r="D423" s="543"/>
      <c r="E423" s="543"/>
      <c r="F423" s="543"/>
      <c r="G423" s="543"/>
      <c r="H423" s="543"/>
      <c r="I423" s="543"/>
      <c r="J423" s="543"/>
      <c r="K423" s="543"/>
      <c r="L423" s="543"/>
      <c r="M423" s="543"/>
      <c r="N423" s="543"/>
      <c r="O423" s="543"/>
      <c r="P423" s="543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22.5" customHeight="1">
      <c r="A424" s="2"/>
      <c r="B424" s="2"/>
      <c r="C424" s="617"/>
      <c r="D424" s="543"/>
      <c r="E424" s="543"/>
      <c r="F424" s="543"/>
      <c r="G424" s="543"/>
      <c r="H424" s="543"/>
      <c r="I424" s="543"/>
      <c r="J424" s="543"/>
      <c r="K424" s="543"/>
      <c r="L424" s="543"/>
      <c r="M424" s="543"/>
      <c r="N424" s="543"/>
      <c r="O424" s="543"/>
      <c r="P424" s="543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22.5" customHeight="1">
      <c r="A425" s="2"/>
      <c r="B425" s="2"/>
      <c r="C425" s="617"/>
      <c r="D425" s="543"/>
      <c r="E425" s="543"/>
      <c r="F425" s="543"/>
      <c r="G425" s="543"/>
      <c r="H425" s="543"/>
      <c r="I425" s="543"/>
      <c r="J425" s="543"/>
      <c r="K425" s="543"/>
      <c r="L425" s="543"/>
      <c r="M425" s="543"/>
      <c r="N425" s="543"/>
      <c r="O425" s="543"/>
      <c r="P425" s="543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22.5" customHeight="1">
      <c r="A426" s="2"/>
      <c r="B426" s="2"/>
      <c r="C426" s="617"/>
      <c r="D426" s="543"/>
      <c r="E426" s="543"/>
      <c r="F426" s="543"/>
      <c r="G426" s="543"/>
      <c r="H426" s="543"/>
      <c r="I426" s="543"/>
      <c r="J426" s="543"/>
      <c r="K426" s="543"/>
      <c r="L426" s="543"/>
      <c r="M426" s="543"/>
      <c r="N426" s="543"/>
      <c r="O426" s="543"/>
      <c r="P426" s="543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22.5" customHeight="1">
      <c r="A427" s="2"/>
      <c r="B427" s="2"/>
      <c r="C427" s="617"/>
      <c r="D427" s="543"/>
      <c r="E427" s="543"/>
      <c r="F427" s="543"/>
      <c r="G427" s="543"/>
      <c r="H427" s="543"/>
      <c r="I427" s="543"/>
      <c r="J427" s="543"/>
      <c r="K427" s="543"/>
      <c r="L427" s="543"/>
      <c r="M427" s="543"/>
      <c r="N427" s="543"/>
      <c r="O427" s="543"/>
      <c r="P427" s="543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22.5" customHeight="1">
      <c r="A428" s="2"/>
      <c r="B428" s="2"/>
      <c r="C428" s="617"/>
      <c r="D428" s="543"/>
      <c r="E428" s="543"/>
      <c r="F428" s="543"/>
      <c r="G428" s="543"/>
      <c r="H428" s="543"/>
      <c r="I428" s="543"/>
      <c r="J428" s="543"/>
      <c r="K428" s="543"/>
      <c r="L428" s="543"/>
      <c r="M428" s="543"/>
      <c r="N428" s="543"/>
      <c r="O428" s="543"/>
      <c r="P428" s="543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22.5" customHeight="1">
      <c r="A429" s="2"/>
      <c r="B429" s="2"/>
      <c r="C429" s="617"/>
      <c r="D429" s="543"/>
      <c r="E429" s="543"/>
      <c r="F429" s="543"/>
      <c r="G429" s="543"/>
      <c r="H429" s="543"/>
      <c r="I429" s="543"/>
      <c r="J429" s="543"/>
      <c r="K429" s="543"/>
      <c r="L429" s="543"/>
      <c r="M429" s="543"/>
      <c r="N429" s="543"/>
      <c r="O429" s="543"/>
      <c r="P429" s="543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22.5" customHeight="1">
      <c r="A430" s="2"/>
      <c r="B430" s="2"/>
      <c r="C430" s="617"/>
      <c r="D430" s="543"/>
      <c r="E430" s="543"/>
      <c r="F430" s="543"/>
      <c r="G430" s="543"/>
      <c r="H430" s="543"/>
      <c r="I430" s="543"/>
      <c r="J430" s="543"/>
      <c r="K430" s="543"/>
      <c r="L430" s="543"/>
      <c r="M430" s="543"/>
      <c r="N430" s="543"/>
      <c r="O430" s="543"/>
      <c r="P430" s="543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22.5" customHeight="1">
      <c r="A431" s="2"/>
      <c r="B431" s="2"/>
      <c r="C431" s="617"/>
      <c r="D431" s="543"/>
      <c r="E431" s="543"/>
      <c r="F431" s="543"/>
      <c r="G431" s="543"/>
      <c r="H431" s="543"/>
      <c r="I431" s="543"/>
      <c r="J431" s="543"/>
      <c r="K431" s="543"/>
      <c r="L431" s="543"/>
      <c r="M431" s="543"/>
      <c r="N431" s="543"/>
      <c r="O431" s="543"/>
      <c r="P431" s="543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22.5" customHeight="1">
      <c r="A432" s="2"/>
      <c r="B432" s="2"/>
      <c r="C432" s="617"/>
      <c r="D432" s="543"/>
      <c r="E432" s="543"/>
      <c r="F432" s="543"/>
      <c r="G432" s="543"/>
      <c r="H432" s="543"/>
      <c r="I432" s="543"/>
      <c r="J432" s="543"/>
      <c r="K432" s="543"/>
      <c r="L432" s="543"/>
      <c r="M432" s="543"/>
      <c r="N432" s="543"/>
      <c r="O432" s="543"/>
      <c r="P432" s="543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22.5" customHeight="1">
      <c r="A433" s="2"/>
      <c r="B433" s="2"/>
      <c r="C433" s="617"/>
      <c r="D433" s="543"/>
      <c r="E433" s="543"/>
      <c r="F433" s="543"/>
      <c r="G433" s="543"/>
      <c r="H433" s="543"/>
      <c r="I433" s="543"/>
      <c r="J433" s="543"/>
      <c r="K433" s="543"/>
      <c r="L433" s="543"/>
      <c r="M433" s="543"/>
      <c r="N433" s="543"/>
      <c r="O433" s="543"/>
      <c r="P433" s="543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22.5" customHeight="1">
      <c r="A434" s="2"/>
      <c r="B434" s="2"/>
      <c r="C434" s="617"/>
      <c r="D434" s="543"/>
      <c r="E434" s="543"/>
      <c r="F434" s="543"/>
      <c r="G434" s="543"/>
      <c r="H434" s="543"/>
      <c r="I434" s="543"/>
      <c r="J434" s="543"/>
      <c r="K434" s="543"/>
      <c r="L434" s="543"/>
      <c r="M434" s="543"/>
      <c r="N434" s="543"/>
      <c r="O434" s="543"/>
      <c r="P434" s="543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22.5" customHeight="1">
      <c r="A435" s="2"/>
      <c r="B435" s="2"/>
      <c r="C435" s="617"/>
      <c r="D435" s="543"/>
      <c r="E435" s="543"/>
      <c r="F435" s="543"/>
      <c r="G435" s="543"/>
      <c r="H435" s="543"/>
      <c r="I435" s="543"/>
      <c r="J435" s="543"/>
      <c r="K435" s="543"/>
      <c r="L435" s="543"/>
      <c r="M435" s="543"/>
      <c r="N435" s="543"/>
      <c r="O435" s="543"/>
      <c r="P435" s="543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22.5" customHeight="1">
      <c r="A436" s="2"/>
      <c r="B436" s="2"/>
      <c r="C436" s="617"/>
      <c r="D436" s="543"/>
      <c r="E436" s="543"/>
      <c r="F436" s="543"/>
      <c r="G436" s="543"/>
      <c r="H436" s="543"/>
      <c r="I436" s="543"/>
      <c r="J436" s="543"/>
      <c r="K436" s="543"/>
      <c r="L436" s="543"/>
      <c r="M436" s="543"/>
      <c r="N436" s="543"/>
      <c r="O436" s="543"/>
      <c r="P436" s="543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22.5" customHeight="1">
      <c r="A437" s="2"/>
      <c r="B437" s="2"/>
      <c r="C437" s="617"/>
      <c r="D437" s="543"/>
      <c r="E437" s="543"/>
      <c r="F437" s="543"/>
      <c r="G437" s="543"/>
      <c r="H437" s="543"/>
      <c r="I437" s="543"/>
      <c r="J437" s="543"/>
      <c r="K437" s="543"/>
      <c r="L437" s="543"/>
      <c r="M437" s="543"/>
      <c r="N437" s="543"/>
      <c r="O437" s="543"/>
      <c r="P437" s="543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22.5" customHeight="1">
      <c r="A438" s="2"/>
      <c r="B438" s="2"/>
      <c r="C438" s="617"/>
      <c r="D438" s="543"/>
      <c r="E438" s="543"/>
      <c r="F438" s="543"/>
      <c r="G438" s="543"/>
      <c r="H438" s="543"/>
      <c r="I438" s="543"/>
      <c r="J438" s="543"/>
      <c r="K438" s="543"/>
      <c r="L438" s="543"/>
      <c r="M438" s="543"/>
      <c r="N438" s="543"/>
      <c r="O438" s="543"/>
      <c r="P438" s="543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22.5" customHeight="1">
      <c r="A439" s="2"/>
      <c r="B439" s="2"/>
      <c r="C439" s="617"/>
      <c r="D439" s="543"/>
      <c r="E439" s="543"/>
      <c r="F439" s="543"/>
      <c r="G439" s="543"/>
      <c r="H439" s="543"/>
      <c r="I439" s="543"/>
      <c r="J439" s="543"/>
      <c r="K439" s="543"/>
      <c r="L439" s="543"/>
      <c r="M439" s="543"/>
      <c r="N439" s="543"/>
      <c r="O439" s="543"/>
      <c r="P439" s="543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22.5" customHeight="1">
      <c r="A440" s="2"/>
      <c r="B440" s="2"/>
      <c r="C440" s="617"/>
      <c r="D440" s="543"/>
      <c r="E440" s="543"/>
      <c r="F440" s="543"/>
      <c r="G440" s="543"/>
      <c r="H440" s="543"/>
      <c r="I440" s="543"/>
      <c r="J440" s="543"/>
      <c r="K440" s="543"/>
      <c r="L440" s="543"/>
      <c r="M440" s="543"/>
      <c r="N440" s="543"/>
      <c r="O440" s="543"/>
      <c r="P440" s="543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22.5" customHeight="1">
      <c r="A441" s="2"/>
      <c r="B441" s="2"/>
      <c r="C441" s="617"/>
      <c r="D441" s="543"/>
      <c r="E441" s="543"/>
      <c r="F441" s="543"/>
      <c r="G441" s="543"/>
      <c r="H441" s="543"/>
      <c r="I441" s="543"/>
      <c r="J441" s="543"/>
      <c r="K441" s="543"/>
      <c r="L441" s="543"/>
      <c r="M441" s="543"/>
      <c r="N441" s="543"/>
      <c r="O441" s="543"/>
      <c r="P441" s="543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22.5" customHeight="1">
      <c r="A442" s="2"/>
      <c r="B442" s="2"/>
      <c r="C442" s="617"/>
      <c r="D442" s="543"/>
      <c r="E442" s="543"/>
      <c r="F442" s="543"/>
      <c r="G442" s="543"/>
      <c r="H442" s="543"/>
      <c r="I442" s="543"/>
      <c r="J442" s="543"/>
      <c r="K442" s="543"/>
      <c r="L442" s="543"/>
      <c r="M442" s="543"/>
      <c r="N442" s="543"/>
      <c r="O442" s="543"/>
      <c r="P442" s="543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22.5" customHeight="1">
      <c r="A443" s="2"/>
      <c r="B443" s="2"/>
      <c r="C443" s="617"/>
      <c r="D443" s="543"/>
      <c r="E443" s="543"/>
      <c r="F443" s="543"/>
      <c r="G443" s="543"/>
      <c r="H443" s="543"/>
      <c r="I443" s="543"/>
      <c r="J443" s="543"/>
      <c r="K443" s="543"/>
      <c r="L443" s="543"/>
      <c r="M443" s="543"/>
      <c r="N443" s="543"/>
      <c r="O443" s="543"/>
      <c r="P443" s="543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22.5" customHeight="1">
      <c r="A444" s="2"/>
      <c r="B444" s="2"/>
      <c r="C444" s="617"/>
      <c r="D444" s="543"/>
      <c r="E444" s="543"/>
      <c r="F444" s="543"/>
      <c r="G444" s="543"/>
      <c r="H444" s="543"/>
      <c r="I444" s="543"/>
      <c r="J444" s="543"/>
      <c r="K444" s="543"/>
      <c r="L444" s="543"/>
      <c r="M444" s="543"/>
      <c r="N444" s="543"/>
      <c r="O444" s="543"/>
      <c r="P444" s="543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22.5" customHeight="1">
      <c r="A445" s="2"/>
      <c r="B445" s="2"/>
      <c r="C445" s="617"/>
      <c r="D445" s="543"/>
      <c r="E445" s="543"/>
      <c r="F445" s="543"/>
      <c r="G445" s="543"/>
      <c r="H445" s="543"/>
      <c r="I445" s="543"/>
      <c r="J445" s="543"/>
      <c r="K445" s="543"/>
      <c r="L445" s="543"/>
      <c r="M445" s="543"/>
      <c r="N445" s="543"/>
      <c r="O445" s="543"/>
      <c r="P445" s="543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22.5" customHeight="1">
      <c r="A446" s="2"/>
      <c r="B446" s="2"/>
      <c r="C446" s="617"/>
      <c r="D446" s="543"/>
      <c r="E446" s="543"/>
      <c r="F446" s="543"/>
      <c r="G446" s="543"/>
      <c r="H446" s="543"/>
      <c r="I446" s="543"/>
      <c r="J446" s="543"/>
      <c r="K446" s="543"/>
      <c r="L446" s="543"/>
      <c r="M446" s="543"/>
      <c r="N446" s="543"/>
      <c r="O446" s="543"/>
      <c r="P446" s="543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22.5" customHeight="1">
      <c r="A447" s="2"/>
      <c r="B447" s="2"/>
      <c r="C447" s="617"/>
      <c r="D447" s="543"/>
      <c r="E447" s="543"/>
      <c r="F447" s="543"/>
      <c r="G447" s="543"/>
      <c r="H447" s="543"/>
      <c r="I447" s="543"/>
      <c r="J447" s="543"/>
      <c r="K447" s="543"/>
      <c r="L447" s="543"/>
      <c r="M447" s="543"/>
      <c r="N447" s="543"/>
      <c r="O447" s="543"/>
      <c r="P447" s="543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22.5" customHeight="1">
      <c r="A448" s="2"/>
      <c r="B448" s="2"/>
      <c r="C448" s="617"/>
      <c r="D448" s="543"/>
      <c r="E448" s="543"/>
      <c r="F448" s="543"/>
      <c r="G448" s="543"/>
      <c r="H448" s="543"/>
      <c r="I448" s="543"/>
      <c r="J448" s="543"/>
      <c r="K448" s="543"/>
      <c r="L448" s="543"/>
      <c r="M448" s="543"/>
      <c r="N448" s="543"/>
      <c r="O448" s="543"/>
      <c r="P448" s="543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22.5" customHeight="1">
      <c r="A449" s="2"/>
      <c r="B449" s="2"/>
      <c r="C449" s="617"/>
      <c r="D449" s="543"/>
      <c r="E449" s="543"/>
      <c r="F449" s="543"/>
      <c r="G449" s="543"/>
      <c r="H449" s="543"/>
      <c r="I449" s="543"/>
      <c r="J449" s="543"/>
      <c r="K449" s="543"/>
      <c r="L449" s="543"/>
      <c r="M449" s="543"/>
      <c r="N449" s="543"/>
      <c r="O449" s="543"/>
      <c r="P449" s="543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22.5" customHeight="1">
      <c r="A450" s="2"/>
      <c r="B450" s="2"/>
      <c r="C450" s="617"/>
      <c r="D450" s="543"/>
      <c r="E450" s="543"/>
      <c r="F450" s="543"/>
      <c r="G450" s="543"/>
      <c r="H450" s="543"/>
      <c r="I450" s="543"/>
      <c r="J450" s="543"/>
      <c r="K450" s="543"/>
      <c r="L450" s="543"/>
      <c r="M450" s="543"/>
      <c r="N450" s="543"/>
      <c r="O450" s="543"/>
      <c r="P450" s="543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22.5" customHeight="1">
      <c r="A451" s="2"/>
      <c r="B451" s="2"/>
      <c r="C451" s="617"/>
      <c r="D451" s="543"/>
      <c r="E451" s="543"/>
      <c r="F451" s="543"/>
      <c r="G451" s="543"/>
      <c r="H451" s="543"/>
      <c r="I451" s="543"/>
      <c r="J451" s="543"/>
      <c r="K451" s="543"/>
      <c r="L451" s="543"/>
      <c r="M451" s="543"/>
      <c r="N451" s="543"/>
      <c r="O451" s="543"/>
      <c r="P451" s="543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22.5" customHeight="1">
      <c r="A452" s="2"/>
      <c r="B452" s="2"/>
      <c r="C452" s="617"/>
      <c r="D452" s="543"/>
      <c r="E452" s="543"/>
      <c r="F452" s="543"/>
      <c r="G452" s="543"/>
      <c r="H452" s="543"/>
      <c r="I452" s="543"/>
      <c r="J452" s="543"/>
      <c r="K452" s="543"/>
      <c r="L452" s="543"/>
      <c r="M452" s="543"/>
      <c r="N452" s="543"/>
      <c r="O452" s="543"/>
      <c r="P452" s="543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22.5" customHeight="1">
      <c r="A453" s="2"/>
      <c r="B453" s="2"/>
      <c r="C453" s="617"/>
      <c r="D453" s="543"/>
      <c r="E453" s="543"/>
      <c r="F453" s="543"/>
      <c r="G453" s="543"/>
      <c r="H453" s="543"/>
      <c r="I453" s="543"/>
      <c r="J453" s="543"/>
      <c r="K453" s="543"/>
      <c r="L453" s="543"/>
      <c r="M453" s="543"/>
      <c r="N453" s="543"/>
      <c r="O453" s="543"/>
      <c r="P453" s="543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22.5" customHeight="1">
      <c r="A454" s="2"/>
      <c r="B454" s="2"/>
      <c r="C454" s="617"/>
      <c r="D454" s="543"/>
      <c r="E454" s="543"/>
      <c r="F454" s="543"/>
      <c r="G454" s="543"/>
      <c r="H454" s="543"/>
      <c r="I454" s="543"/>
      <c r="J454" s="543"/>
      <c r="K454" s="543"/>
      <c r="L454" s="543"/>
      <c r="M454" s="543"/>
      <c r="N454" s="543"/>
      <c r="O454" s="543"/>
      <c r="P454" s="543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22.5" customHeight="1">
      <c r="A455" s="2"/>
      <c r="B455" s="2"/>
      <c r="C455" s="617"/>
      <c r="D455" s="543"/>
      <c r="E455" s="543"/>
      <c r="F455" s="543"/>
      <c r="G455" s="543"/>
      <c r="H455" s="543"/>
      <c r="I455" s="543"/>
      <c r="J455" s="543"/>
      <c r="K455" s="543"/>
      <c r="L455" s="543"/>
      <c r="M455" s="543"/>
      <c r="N455" s="543"/>
      <c r="O455" s="543"/>
      <c r="P455" s="543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22.5" customHeight="1">
      <c r="A456" s="2"/>
      <c r="B456" s="2"/>
      <c r="C456" s="617"/>
      <c r="D456" s="543"/>
      <c r="E456" s="543"/>
      <c r="F456" s="543"/>
      <c r="G456" s="543"/>
      <c r="H456" s="543"/>
      <c r="I456" s="543"/>
      <c r="J456" s="543"/>
      <c r="K456" s="543"/>
      <c r="L456" s="543"/>
      <c r="M456" s="543"/>
      <c r="N456" s="543"/>
      <c r="O456" s="543"/>
      <c r="P456" s="543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22.5" customHeight="1">
      <c r="A457" s="2"/>
      <c r="B457" s="2"/>
      <c r="C457" s="617"/>
      <c r="D457" s="543"/>
      <c r="E457" s="543"/>
      <c r="F457" s="543"/>
      <c r="G457" s="543"/>
      <c r="H457" s="543"/>
      <c r="I457" s="543"/>
      <c r="J457" s="543"/>
      <c r="K457" s="543"/>
      <c r="L457" s="543"/>
      <c r="M457" s="543"/>
      <c r="N457" s="543"/>
      <c r="O457" s="543"/>
      <c r="P457" s="543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22.5" customHeight="1">
      <c r="A458" s="2"/>
      <c r="B458" s="2"/>
      <c r="C458" s="617"/>
      <c r="D458" s="543"/>
      <c r="E458" s="543"/>
      <c r="F458" s="543"/>
      <c r="G458" s="543"/>
      <c r="H458" s="543"/>
      <c r="I458" s="543"/>
      <c r="J458" s="543"/>
      <c r="K458" s="543"/>
      <c r="L458" s="543"/>
      <c r="M458" s="543"/>
      <c r="N458" s="543"/>
      <c r="O458" s="543"/>
      <c r="P458" s="543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22.5" customHeight="1">
      <c r="A459" s="2"/>
      <c r="B459" s="2"/>
      <c r="C459" s="617"/>
      <c r="D459" s="543"/>
      <c r="E459" s="543"/>
      <c r="F459" s="543"/>
      <c r="G459" s="543"/>
      <c r="H459" s="543"/>
      <c r="I459" s="543"/>
      <c r="J459" s="543"/>
      <c r="K459" s="543"/>
      <c r="L459" s="543"/>
      <c r="M459" s="543"/>
      <c r="N459" s="543"/>
      <c r="O459" s="543"/>
      <c r="P459" s="543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22.5" customHeight="1">
      <c r="A460" s="2"/>
      <c r="B460" s="2"/>
      <c r="C460" s="617"/>
      <c r="D460" s="543"/>
      <c r="E460" s="543"/>
      <c r="F460" s="543"/>
      <c r="G460" s="543"/>
      <c r="H460" s="543"/>
      <c r="I460" s="543"/>
      <c r="J460" s="543"/>
      <c r="K460" s="543"/>
      <c r="L460" s="543"/>
      <c r="M460" s="543"/>
      <c r="N460" s="543"/>
      <c r="O460" s="543"/>
      <c r="P460" s="543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22.5" customHeight="1">
      <c r="A461" s="2"/>
      <c r="B461" s="2"/>
      <c r="C461" s="617"/>
      <c r="D461" s="543"/>
      <c r="E461" s="543"/>
      <c r="F461" s="543"/>
      <c r="G461" s="543"/>
      <c r="H461" s="543"/>
      <c r="I461" s="543"/>
      <c r="J461" s="543"/>
      <c r="K461" s="543"/>
      <c r="L461" s="543"/>
      <c r="M461" s="543"/>
      <c r="N461" s="543"/>
      <c r="O461" s="543"/>
      <c r="P461" s="543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22.5" customHeight="1">
      <c r="A462" s="2"/>
      <c r="B462" s="2"/>
      <c r="C462" s="617"/>
      <c r="D462" s="543"/>
      <c r="E462" s="543"/>
      <c r="F462" s="543"/>
      <c r="G462" s="543"/>
      <c r="H462" s="543"/>
      <c r="I462" s="543"/>
      <c r="J462" s="543"/>
      <c r="K462" s="543"/>
      <c r="L462" s="543"/>
      <c r="M462" s="543"/>
      <c r="N462" s="543"/>
      <c r="O462" s="543"/>
      <c r="P462" s="543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22.5" customHeight="1">
      <c r="A463" s="2"/>
      <c r="B463" s="2"/>
      <c r="C463" s="617"/>
      <c r="D463" s="543"/>
      <c r="E463" s="543"/>
      <c r="F463" s="543"/>
      <c r="G463" s="543"/>
      <c r="H463" s="543"/>
      <c r="I463" s="543"/>
      <c r="J463" s="543"/>
      <c r="K463" s="543"/>
      <c r="L463" s="543"/>
      <c r="M463" s="543"/>
      <c r="N463" s="543"/>
      <c r="O463" s="543"/>
      <c r="P463" s="543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22.5" customHeight="1">
      <c r="A464" s="2"/>
      <c r="B464" s="2"/>
      <c r="C464" s="617"/>
      <c r="D464" s="543"/>
      <c r="E464" s="543"/>
      <c r="F464" s="543"/>
      <c r="G464" s="543"/>
      <c r="H464" s="543"/>
      <c r="I464" s="543"/>
      <c r="J464" s="543"/>
      <c r="K464" s="543"/>
      <c r="L464" s="543"/>
      <c r="M464" s="543"/>
      <c r="N464" s="543"/>
      <c r="O464" s="543"/>
      <c r="P464" s="543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22.5" customHeight="1">
      <c r="A465" s="2"/>
      <c r="B465" s="2"/>
      <c r="C465" s="617"/>
      <c r="D465" s="543"/>
      <c r="E465" s="543"/>
      <c r="F465" s="543"/>
      <c r="G465" s="543"/>
      <c r="H465" s="543"/>
      <c r="I465" s="543"/>
      <c r="J465" s="543"/>
      <c r="K465" s="543"/>
      <c r="L465" s="543"/>
      <c r="M465" s="543"/>
      <c r="N465" s="543"/>
      <c r="O465" s="543"/>
      <c r="P465" s="543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22.5" customHeight="1">
      <c r="A466" s="2"/>
      <c r="B466" s="2"/>
      <c r="C466" s="617"/>
      <c r="D466" s="543"/>
      <c r="E466" s="543"/>
      <c r="F466" s="543"/>
      <c r="G466" s="543"/>
      <c r="H466" s="543"/>
      <c r="I466" s="543"/>
      <c r="J466" s="543"/>
      <c r="K466" s="543"/>
      <c r="L466" s="543"/>
      <c r="M466" s="543"/>
      <c r="N466" s="543"/>
      <c r="O466" s="543"/>
      <c r="P466" s="543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22.5" customHeight="1">
      <c r="A467" s="2"/>
      <c r="B467" s="2"/>
      <c r="C467" s="617"/>
      <c r="D467" s="543"/>
      <c r="E467" s="543"/>
      <c r="F467" s="543"/>
      <c r="G467" s="543"/>
      <c r="H467" s="543"/>
      <c r="I467" s="543"/>
      <c r="J467" s="543"/>
      <c r="K467" s="543"/>
      <c r="L467" s="543"/>
      <c r="M467" s="543"/>
      <c r="N467" s="543"/>
      <c r="O467" s="543"/>
      <c r="P467" s="543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22.5" customHeight="1">
      <c r="A468" s="2"/>
      <c r="B468" s="2"/>
      <c r="C468" s="617"/>
      <c r="D468" s="543"/>
      <c r="E468" s="543"/>
      <c r="F468" s="543"/>
      <c r="G468" s="543"/>
      <c r="H468" s="543"/>
      <c r="I468" s="543"/>
      <c r="J468" s="543"/>
      <c r="K468" s="543"/>
      <c r="L468" s="543"/>
      <c r="M468" s="543"/>
      <c r="N468" s="543"/>
      <c r="O468" s="543"/>
      <c r="P468" s="543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22.5" customHeight="1">
      <c r="A469" s="2"/>
      <c r="B469" s="2"/>
      <c r="C469" s="617"/>
      <c r="D469" s="543"/>
      <c r="E469" s="543"/>
      <c r="F469" s="543"/>
      <c r="G469" s="543"/>
      <c r="H469" s="543"/>
      <c r="I469" s="543"/>
      <c r="J469" s="543"/>
      <c r="K469" s="543"/>
      <c r="L469" s="543"/>
      <c r="M469" s="543"/>
      <c r="N469" s="543"/>
      <c r="O469" s="543"/>
      <c r="P469" s="543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22.5" customHeight="1">
      <c r="A470" s="2"/>
      <c r="B470" s="2"/>
      <c r="C470" s="617"/>
      <c r="D470" s="543"/>
      <c r="E470" s="543"/>
      <c r="F470" s="543"/>
      <c r="G470" s="543"/>
      <c r="H470" s="543"/>
      <c r="I470" s="543"/>
      <c r="J470" s="543"/>
      <c r="K470" s="543"/>
      <c r="L470" s="543"/>
      <c r="M470" s="543"/>
      <c r="N470" s="543"/>
      <c r="O470" s="543"/>
      <c r="P470" s="543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22.5" customHeight="1">
      <c r="A471" s="2"/>
      <c r="B471" s="2"/>
      <c r="C471" s="617"/>
      <c r="D471" s="543"/>
      <c r="E471" s="543"/>
      <c r="F471" s="543"/>
      <c r="G471" s="543"/>
      <c r="H471" s="543"/>
      <c r="I471" s="543"/>
      <c r="J471" s="543"/>
      <c r="K471" s="543"/>
      <c r="L471" s="543"/>
      <c r="M471" s="543"/>
      <c r="N471" s="543"/>
      <c r="O471" s="543"/>
      <c r="P471" s="543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22.5" customHeight="1">
      <c r="A472" s="2"/>
      <c r="B472" s="2"/>
      <c r="C472" s="617"/>
      <c r="D472" s="543"/>
      <c r="E472" s="543"/>
      <c r="F472" s="543"/>
      <c r="G472" s="543"/>
      <c r="H472" s="543"/>
      <c r="I472" s="543"/>
      <c r="J472" s="543"/>
      <c r="K472" s="543"/>
      <c r="L472" s="543"/>
      <c r="M472" s="543"/>
      <c r="N472" s="543"/>
      <c r="O472" s="543"/>
      <c r="P472" s="543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22.5" customHeight="1">
      <c r="A473" s="2"/>
      <c r="B473" s="2"/>
      <c r="C473" s="617"/>
      <c r="D473" s="543"/>
      <c r="E473" s="543"/>
      <c r="F473" s="543"/>
      <c r="G473" s="543"/>
      <c r="H473" s="543"/>
      <c r="I473" s="543"/>
      <c r="J473" s="543"/>
      <c r="K473" s="543"/>
      <c r="L473" s="543"/>
      <c r="M473" s="543"/>
      <c r="N473" s="543"/>
      <c r="O473" s="543"/>
      <c r="P473" s="543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22.5" customHeight="1">
      <c r="A474" s="2"/>
      <c r="B474" s="2"/>
      <c r="C474" s="617"/>
      <c r="D474" s="543"/>
      <c r="E474" s="543"/>
      <c r="F474" s="543"/>
      <c r="G474" s="543"/>
      <c r="H474" s="543"/>
      <c r="I474" s="543"/>
      <c r="J474" s="543"/>
      <c r="K474" s="543"/>
      <c r="L474" s="543"/>
      <c r="M474" s="543"/>
      <c r="N474" s="543"/>
      <c r="O474" s="543"/>
      <c r="P474" s="543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22.5" customHeight="1">
      <c r="A475" s="2"/>
      <c r="B475" s="2"/>
      <c r="C475" s="617"/>
      <c r="D475" s="543"/>
      <c r="E475" s="543"/>
      <c r="F475" s="543"/>
      <c r="G475" s="543"/>
      <c r="H475" s="543"/>
      <c r="I475" s="543"/>
      <c r="J475" s="543"/>
      <c r="K475" s="543"/>
      <c r="L475" s="543"/>
      <c r="M475" s="543"/>
      <c r="N475" s="543"/>
      <c r="O475" s="543"/>
      <c r="P475" s="543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22.5" customHeight="1">
      <c r="A476" s="2"/>
      <c r="B476" s="2"/>
      <c r="C476" s="617"/>
      <c r="D476" s="543"/>
      <c r="E476" s="543"/>
      <c r="F476" s="543"/>
      <c r="G476" s="543"/>
      <c r="H476" s="543"/>
      <c r="I476" s="543"/>
      <c r="J476" s="543"/>
      <c r="K476" s="543"/>
      <c r="L476" s="543"/>
      <c r="M476" s="543"/>
      <c r="N476" s="543"/>
      <c r="O476" s="543"/>
      <c r="P476" s="543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22.5" customHeight="1">
      <c r="A477" s="2"/>
      <c r="B477" s="2"/>
      <c r="C477" s="617"/>
      <c r="D477" s="543"/>
      <c r="E477" s="543"/>
      <c r="F477" s="543"/>
      <c r="G477" s="543"/>
      <c r="H477" s="543"/>
      <c r="I477" s="543"/>
      <c r="J477" s="543"/>
      <c r="K477" s="543"/>
      <c r="L477" s="543"/>
      <c r="M477" s="543"/>
      <c r="N477" s="543"/>
      <c r="O477" s="543"/>
      <c r="P477" s="543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22.5" customHeight="1">
      <c r="A478" s="2"/>
      <c r="B478" s="2"/>
      <c r="C478" s="617"/>
      <c r="D478" s="543"/>
      <c r="E478" s="543"/>
      <c r="F478" s="543"/>
      <c r="G478" s="543"/>
      <c r="H478" s="543"/>
      <c r="I478" s="543"/>
      <c r="J478" s="543"/>
      <c r="K478" s="543"/>
      <c r="L478" s="543"/>
      <c r="M478" s="543"/>
      <c r="N478" s="543"/>
      <c r="O478" s="543"/>
      <c r="P478" s="543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22.5" customHeight="1">
      <c r="A479" s="2"/>
      <c r="B479" s="2"/>
      <c r="C479" s="617"/>
      <c r="D479" s="543"/>
      <c r="E479" s="543"/>
      <c r="F479" s="543"/>
      <c r="G479" s="543"/>
      <c r="H479" s="543"/>
      <c r="I479" s="543"/>
      <c r="J479" s="543"/>
      <c r="K479" s="543"/>
      <c r="L479" s="543"/>
      <c r="M479" s="543"/>
      <c r="N479" s="543"/>
      <c r="O479" s="543"/>
      <c r="P479" s="543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22.5" customHeight="1">
      <c r="A480" s="2"/>
      <c r="B480" s="2"/>
      <c r="C480" s="617"/>
      <c r="D480" s="543"/>
      <c r="E480" s="543"/>
      <c r="F480" s="543"/>
      <c r="G480" s="543"/>
      <c r="H480" s="543"/>
      <c r="I480" s="543"/>
      <c r="J480" s="543"/>
      <c r="K480" s="543"/>
      <c r="L480" s="543"/>
      <c r="M480" s="543"/>
      <c r="N480" s="543"/>
      <c r="O480" s="543"/>
      <c r="P480" s="543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22.5" customHeight="1">
      <c r="A481" s="2"/>
      <c r="B481" s="2"/>
      <c r="C481" s="617"/>
      <c r="D481" s="543"/>
      <c r="E481" s="543"/>
      <c r="F481" s="543"/>
      <c r="G481" s="543"/>
      <c r="H481" s="543"/>
      <c r="I481" s="543"/>
      <c r="J481" s="543"/>
      <c r="K481" s="543"/>
      <c r="L481" s="543"/>
      <c r="M481" s="543"/>
      <c r="N481" s="543"/>
      <c r="O481" s="543"/>
      <c r="P481" s="543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22.5" customHeight="1">
      <c r="A482" s="2"/>
      <c r="B482" s="2"/>
      <c r="C482" s="617"/>
      <c r="D482" s="543"/>
      <c r="E482" s="543"/>
      <c r="F482" s="543"/>
      <c r="G482" s="543"/>
      <c r="H482" s="543"/>
      <c r="I482" s="543"/>
      <c r="J482" s="543"/>
      <c r="K482" s="543"/>
      <c r="L482" s="543"/>
      <c r="M482" s="543"/>
      <c r="N482" s="543"/>
      <c r="O482" s="543"/>
      <c r="P482" s="543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22.5" customHeight="1">
      <c r="A483" s="2"/>
      <c r="B483" s="2"/>
      <c r="C483" s="617"/>
      <c r="D483" s="543"/>
      <c r="E483" s="543"/>
      <c r="F483" s="543"/>
      <c r="G483" s="543"/>
      <c r="H483" s="543"/>
      <c r="I483" s="543"/>
      <c r="J483" s="543"/>
      <c r="K483" s="543"/>
      <c r="L483" s="543"/>
      <c r="M483" s="543"/>
      <c r="N483" s="543"/>
      <c r="O483" s="543"/>
      <c r="P483" s="543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22.5" customHeight="1">
      <c r="A484" s="2"/>
      <c r="B484" s="2"/>
      <c r="C484" s="617"/>
      <c r="D484" s="543"/>
      <c r="E484" s="543"/>
      <c r="F484" s="543"/>
      <c r="G484" s="543"/>
      <c r="H484" s="543"/>
      <c r="I484" s="543"/>
      <c r="J484" s="543"/>
      <c r="K484" s="543"/>
      <c r="L484" s="543"/>
      <c r="M484" s="543"/>
      <c r="N484" s="543"/>
      <c r="O484" s="543"/>
      <c r="P484" s="543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22.5" customHeight="1">
      <c r="A485" s="2"/>
      <c r="B485" s="2"/>
      <c r="C485" s="617"/>
      <c r="D485" s="543"/>
      <c r="E485" s="543"/>
      <c r="F485" s="543"/>
      <c r="G485" s="543"/>
      <c r="H485" s="543"/>
      <c r="I485" s="543"/>
      <c r="J485" s="543"/>
      <c r="K485" s="543"/>
      <c r="L485" s="543"/>
      <c r="M485" s="543"/>
      <c r="N485" s="543"/>
      <c r="O485" s="543"/>
      <c r="P485" s="543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22.5" customHeight="1">
      <c r="A486" s="2"/>
      <c r="B486" s="2"/>
      <c r="C486" s="617"/>
      <c r="D486" s="543"/>
      <c r="E486" s="543"/>
      <c r="F486" s="543"/>
      <c r="G486" s="543"/>
      <c r="H486" s="543"/>
      <c r="I486" s="543"/>
      <c r="J486" s="543"/>
      <c r="K486" s="543"/>
      <c r="L486" s="543"/>
      <c r="M486" s="543"/>
      <c r="N486" s="543"/>
      <c r="O486" s="543"/>
      <c r="P486" s="543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22.5" customHeight="1">
      <c r="A487" s="2"/>
      <c r="B487" s="2"/>
      <c r="C487" s="617"/>
      <c r="D487" s="543"/>
      <c r="E487" s="543"/>
      <c r="F487" s="543"/>
      <c r="G487" s="543"/>
      <c r="H487" s="543"/>
      <c r="I487" s="543"/>
      <c r="J487" s="543"/>
      <c r="K487" s="543"/>
      <c r="L487" s="543"/>
      <c r="M487" s="543"/>
      <c r="N487" s="543"/>
      <c r="O487" s="543"/>
      <c r="P487" s="543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22.5" customHeight="1">
      <c r="A488" s="2"/>
      <c r="B488" s="2"/>
      <c r="C488" s="617"/>
      <c r="D488" s="543"/>
      <c r="E488" s="543"/>
      <c r="F488" s="543"/>
      <c r="G488" s="543"/>
      <c r="H488" s="543"/>
      <c r="I488" s="543"/>
      <c r="J488" s="543"/>
      <c r="K488" s="543"/>
      <c r="L488" s="543"/>
      <c r="M488" s="543"/>
      <c r="N488" s="543"/>
      <c r="O488" s="543"/>
      <c r="P488" s="543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22.5" customHeight="1">
      <c r="A489" s="2"/>
      <c r="B489" s="2"/>
      <c r="C489" s="617"/>
      <c r="D489" s="543"/>
      <c r="E489" s="543"/>
      <c r="F489" s="543"/>
      <c r="G489" s="543"/>
      <c r="H489" s="543"/>
      <c r="I489" s="543"/>
      <c r="J489" s="543"/>
      <c r="K489" s="543"/>
      <c r="L489" s="543"/>
      <c r="M489" s="543"/>
      <c r="N489" s="543"/>
      <c r="O489" s="543"/>
      <c r="P489" s="543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22.5" customHeight="1">
      <c r="A490" s="2"/>
      <c r="B490" s="2"/>
      <c r="C490" s="617"/>
      <c r="D490" s="543"/>
      <c r="E490" s="543"/>
      <c r="F490" s="543"/>
      <c r="G490" s="543"/>
      <c r="H490" s="543"/>
      <c r="I490" s="543"/>
      <c r="J490" s="543"/>
      <c r="K490" s="543"/>
      <c r="L490" s="543"/>
      <c r="M490" s="543"/>
      <c r="N490" s="543"/>
      <c r="O490" s="543"/>
      <c r="P490" s="543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22.5" customHeight="1">
      <c r="A491" s="2"/>
      <c r="B491" s="2"/>
      <c r="C491" s="617"/>
      <c r="D491" s="543"/>
      <c r="E491" s="543"/>
      <c r="F491" s="543"/>
      <c r="G491" s="543"/>
      <c r="H491" s="543"/>
      <c r="I491" s="543"/>
      <c r="J491" s="543"/>
      <c r="K491" s="543"/>
      <c r="L491" s="543"/>
      <c r="M491" s="543"/>
      <c r="N491" s="543"/>
      <c r="O491" s="543"/>
      <c r="P491" s="543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22.5" customHeight="1">
      <c r="A492" s="2"/>
      <c r="B492" s="2"/>
      <c r="C492" s="617"/>
      <c r="D492" s="543"/>
      <c r="E492" s="543"/>
      <c r="F492" s="543"/>
      <c r="G492" s="543"/>
      <c r="H492" s="543"/>
      <c r="I492" s="543"/>
      <c r="J492" s="543"/>
      <c r="K492" s="543"/>
      <c r="L492" s="543"/>
      <c r="M492" s="543"/>
      <c r="N492" s="543"/>
      <c r="O492" s="543"/>
      <c r="P492" s="543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22.5" customHeight="1">
      <c r="A493" s="2"/>
      <c r="B493" s="2"/>
      <c r="C493" s="617"/>
      <c r="D493" s="543"/>
      <c r="E493" s="543"/>
      <c r="F493" s="543"/>
      <c r="G493" s="543"/>
      <c r="H493" s="543"/>
      <c r="I493" s="543"/>
      <c r="J493" s="543"/>
      <c r="K493" s="543"/>
      <c r="L493" s="543"/>
      <c r="M493" s="543"/>
      <c r="N493" s="543"/>
      <c r="O493" s="543"/>
      <c r="P493" s="543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22.5" customHeight="1">
      <c r="A494" s="2"/>
      <c r="B494" s="2"/>
      <c r="C494" s="617"/>
      <c r="D494" s="543"/>
      <c r="E494" s="543"/>
      <c r="F494" s="543"/>
      <c r="G494" s="543"/>
      <c r="H494" s="543"/>
      <c r="I494" s="543"/>
      <c r="J494" s="543"/>
      <c r="K494" s="543"/>
      <c r="L494" s="543"/>
      <c r="M494" s="543"/>
      <c r="N494" s="543"/>
      <c r="O494" s="543"/>
      <c r="P494" s="543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22.5" customHeight="1">
      <c r="A495" s="2"/>
      <c r="B495" s="2"/>
      <c r="C495" s="617"/>
      <c r="D495" s="543"/>
      <c r="E495" s="543"/>
      <c r="F495" s="543"/>
      <c r="G495" s="543"/>
      <c r="H495" s="543"/>
      <c r="I495" s="543"/>
      <c r="J495" s="543"/>
      <c r="K495" s="543"/>
      <c r="L495" s="543"/>
      <c r="M495" s="543"/>
      <c r="N495" s="543"/>
      <c r="O495" s="543"/>
      <c r="P495" s="543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22.5" customHeight="1">
      <c r="A496" s="2"/>
      <c r="B496" s="2"/>
      <c r="C496" s="617"/>
      <c r="D496" s="543"/>
      <c r="E496" s="543"/>
      <c r="F496" s="543"/>
      <c r="G496" s="543"/>
      <c r="H496" s="543"/>
      <c r="I496" s="543"/>
      <c r="J496" s="543"/>
      <c r="K496" s="543"/>
      <c r="L496" s="543"/>
      <c r="M496" s="543"/>
      <c r="N496" s="543"/>
      <c r="O496" s="543"/>
      <c r="P496" s="543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22.5" customHeight="1">
      <c r="A497" s="2"/>
      <c r="B497" s="2"/>
      <c r="C497" s="617"/>
      <c r="D497" s="543"/>
      <c r="E497" s="543"/>
      <c r="F497" s="543"/>
      <c r="G497" s="543"/>
      <c r="H497" s="543"/>
      <c r="I497" s="543"/>
      <c r="J497" s="543"/>
      <c r="K497" s="543"/>
      <c r="L497" s="543"/>
      <c r="M497" s="543"/>
      <c r="N497" s="543"/>
      <c r="O497" s="543"/>
      <c r="P497" s="543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22.5" customHeight="1">
      <c r="A498" s="2"/>
      <c r="B498" s="2"/>
      <c r="C498" s="617"/>
      <c r="D498" s="543"/>
      <c r="E498" s="543"/>
      <c r="F498" s="543"/>
      <c r="G498" s="543"/>
      <c r="H498" s="543"/>
      <c r="I498" s="543"/>
      <c r="J498" s="543"/>
      <c r="K498" s="543"/>
      <c r="L498" s="543"/>
      <c r="M498" s="543"/>
      <c r="N498" s="543"/>
      <c r="O498" s="543"/>
      <c r="P498" s="543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22.5" customHeight="1">
      <c r="A499" s="2"/>
      <c r="B499" s="2"/>
      <c r="C499" s="617"/>
      <c r="D499" s="543"/>
      <c r="E499" s="543"/>
      <c r="F499" s="543"/>
      <c r="G499" s="543"/>
      <c r="H499" s="543"/>
      <c r="I499" s="543"/>
      <c r="J499" s="543"/>
      <c r="K499" s="543"/>
      <c r="L499" s="543"/>
      <c r="M499" s="543"/>
      <c r="N499" s="543"/>
      <c r="O499" s="543"/>
      <c r="P499" s="543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22.5" customHeight="1">
      <c r="A500" s="2"/>
      <c r="B500" s="2"/>
      <c r="C500" s="617"/>
      <c r="D500" s="543"/>
      <c r="E500" s="543"/>
      <c r="F500" s="543"/>
      <c r="G500" s="543"/>
      <c r="H500" s="543"/>
      <c r="I500" s="543"/>
      <c r="J500" s="543"/>
      <c r="K500" s="543"/>
      <c r="L500" s="543"/>
      <c r="M500" s="543"/>
      <c r="N500" s="543"/>
      <c r="O500" s="543"/>
      <c r="P500" s="543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22.5" customHeight="1">
      <c r="A501" s="2"/>
      <c r="B501" s="2"/>
      <c r="C501" s="617"/>
      <c r="D501" s="543"/>
      <c r="E501" s="543"/>
      <c r="F501" s="543"/>
      <c r="G501" s="543"/>
      <c r="H501" s="543"/>
      <c r="I501" s="543"/>
      <c r="J501" s="543"/>
      <c r="K501" s="543"/>
      <c r="L501" s="543"/>
      <c r="M501" s="543"/>
      <c r="N501" s="543"/>
      <c r="O501" s="543"/>
      <c r="P501" s="543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22.5" customHeight="1">
      <c r="A502" s="2"/>
      <c r="B502" s="2"/>
      <c r="C502" s="617"/>
      <c r="D502" s="543"/>
      <c r="E502" s="543"/>
      <c r="F502" s="543"/>
      <c r="G502" s="543"/>
      <c r="H502" s="543"/>
      <c r="I502" s="543"/>
      <c r="J502" s="543"/>
      <c r="K502" s="543"/>
      <c r="L502" s="543"/>
      <c r="M502" s="543"/>
      <c r="N502" s="543"/>
      <c r="O502" s="543"/>
      <c r="P502" s="543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22.5" customHeight="1">
      <c r="A503" s="2"/>
      <c r="B503" s="2"/>
      <c r="C503" s="617"/>
      <c r="D503" s="543"/>
      <c r="E503" s="543"/>
      <c r="F503" s="543"/>
      <c r="G503" s="543"/>
      <c r="H503" s="543"/>
      <c r="I503" s="543"/>
      <c r="J503" s="543"/>
      <c r="K503" s="543"/>
      <c r="L503" s="543"/>
      <c r="M503" s="543"/>
      <c r="N503" s="543"/>
      <c r="O503" s="543"/>
      <c r="P503" s="543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22.5" customHeight="1">
      <c r="A504" s="2"/>
      <c r="B504" s="2"/>
      <c r="C504" s="617"/>
      <c r="D504" s="543"/>
      <c r="E504" s="543"/>
      <c r="F504" s="543"/>
      <c r="G504" s="543"/>
      <c r="H504" s="543"/>
      <c r="I504" s="543"/>
      <c r="J504" s="543"/>
      <c r="K504" s="543"/>
      <c r="L504" s="543"/>
      <c r="M504" s="543"/>
      <c r="N504" s="543"/>
      <c r="O504" s="543"/>
      <c r="P504" s="543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22.5" customHeight="1">
      <c r="A505" s="2"/>
      <c r="B505" s="2"/>
      <c r="C505" s="617"/>
      <c r="D505" s="543"/>
      <c r="E505" s="543"/>
      <c r="F505" s="543"/>
      <c r="G505" s="543"/>
      <c r="H505" s="543"/>
      <c r="I505" s="543"/>
      <c r="J505" s="543"/>
      <c r="K505" s="543"/>
      <c r="L505" s="543"/>
      <c r="M505" s="543"/>
      <c r="N505" s="543"/>
      <c r="O505" s="543"/>
      <c r="P505" s="543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22.5" customHeight="1">
      <c r="A506" s="2"/>
      <c r="B506" s="2"/>
      <c r="C506" s="617"/>
      <c r="D506" s="543"/>
      <c r="E506" s="543"/>
      <c r="F506" s="543"/>
      <c r="G506" s="543"/>
      <c r="H506" s="543"/>
      <c r="I506" s="543"/>
      <c r="J506" s="543"/>
      <c r="K506" s="543"/>
      <c r="L506" s="543"/>
      <c r="M506" s="543"/>
      <c r="N506" s="543"/>
      <c r="O506" s="543"/>
      <c r="P506" s="543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22.5" customHeight="1">
      <c r="A507" s="2"/>
      <c r="B507" s="2"/>
      <c r="C507" s="617"/>
      <c r="D507" s="543"/>
      <c r="E507" s="543"/>
      <c r="F507" s="543"/>
      <c r="G507" s="543"/>
      <c r="H507" s="543"/>
      <c r="I507" s="543"/>
      <c r="J507" s="543"/>
      <c r="K507" s="543"/>
      <c r="L507" s="543"/>
      <c r="M507" s="543"/>
      <c r="N507" s="543"/>
      <c r="O507" s="543"/>
      <c r="P507" s="543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22.5" customHeight="1">
      <c r="A508" s="2"/>
      <c r="B508" s="2"/>
      <c r="C508" s="617"/>
      <c r="D508" s="543"/>
      <c r="E508" s="543"/>
      <c r="F508" s="543"/>
      <c r="G508" s="543"/>
      <c r="H508" s="543"/>
      <c r="I508" s="543"/>
      <c r="J508" s="543"/>
      <c r="K508" s="543"/>
      <c r="L508" s="543"/>
      <c r="M508" s="543"/>
      <c r="N508" s="543"/>
      <c r="O508" s="543"/>
      <c r="P508" s="543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22.5" customHeight="1">
      <c r="A509" s="2"/>
      <c r="B509" s="2"/>
      <c r="C509" s="617"/>
      <c r="D509" s="543"/>
      <c r="E509" s="543"/>
      <c r="F509" s="543"/>
      <c r="G509" s="543"/>
      <c r="H509" s="543"/>
      <c r="I509" s="543"/>
      <c r="J509" s="543"/>
      <c r="K509" s="543"/>
      <c r="L509" s="543"/>
      <c r="M509" s="543"/>
      <c r="N509" s="543"/>
      <c r="O509" s="543"/>
      <c r="P509" s="543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22.5" customHeight="1">
      <c r="A510" s="2"/>
      <c r="B510" s="2"/>
      <c r="C510" s="617"/>
      <c r="D510" s="543"/>
      <c r="E510" s="543"/>
      <c r="F510" s="543"/>
      <c r="G510" s="543"/>
      <c r="H510" s="543"/>
      <c r="I510" s="543"/>
      <c r="J510" s="543"/>
      <c r="K510" s="543"/>
      <c r="L510" s="543"/>
      <c r="M510" s="543"/>
      <c r="N510" s="543"/>
      <c r="O510" s="543"/>
      <c r="P510" s="543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22.5" customHeight="1">
      <c r="A511" s="2"/>
      <c r="B511" s="2"/>
      <c r="C511" s="617"/>
      <c r="D511" s="543"/>
      <c r="E511" s="543"/>
      <c r="F511" s="543"/>
      <c r="G511" s="543"/>
      <c r="H511" s="543"/>
      <c r="I511" s="543"/>
      <c r="J511" s="543"/>
      <c r="K511" s="543"/>
      <c r="L511" s="543"/>
      <c r="M511" s="543"/>
      <c r="N511" s="543"/>
      <c r="O511" s="543"/>
      <c r="P511" s="543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22.5" customHeight="1">
      <c r="A512" s="2"/>
      <c r="B512" s="2"/>
      <c r="C512" s="617"/>
      <c r="D512" s="543"/>
      <c r="E512" s="543"/>
      <c r="F512" s="543"/>
      <c r="G512" s="543"/>
      <c r="H512" s="543"/>
      <c r="I512" s="543"/>
      <c r="J512" s="543"/>
      <c r="K512" s="543"/>
      <c r="L512" s="543"/>
      <c r="M512" s="543"/>
      <c r="N512" s="543"/>
      <c r="O512" s="543"/>
      <c r="P512" s="543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22.5" customHeight="1">
      <c r="A513" s="2"/>
      <c r="B513" s="2"/>
      <c r="C513" s="617"/>
      <c r="D513" s="543"/>
      <c r="E513" s="543"/>
      <c r="F513" s="543"/>
      <c r="G513" s="543"/>
      <c r="H513" s="543"/>
      <c r="I513" s="543"/>
      <c r="J513" s="543"/>
      <c r="K513" s="543"/>
      <c r="L513" s="543"/>
      <c r="M513" s="543"/>
      <c r="N513" s="543"/>
      <c r="O513" s="543"/>
      <c r="P513" s="543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22.5" customHeight="1">
      <c r="A514" s="2"/>
      <c r="B514" s="2"/>
      <c r="C514" s="617"/>
      <c r="D514" s="543"/>
      <c r="E514" s="543"/>
      <c r="F514" s="543"/>
      <c r="G514" s="543"/>
      <c r="H514" s="543"/>
      <c r="I514" s="543"/>
      <c r="J514" s="543"/>
      <c r="K514" s="543"/>
      <c r="L514" s="543"/>
      <c r="M514" s="543"/>
      <c r="N514" s="543"/>
      <c r="O514" s="543"/>
      <c r="P514" s="543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22.5" customHeight="1">
      <c r="A515" s="2"/>
      <c r="B515" s="2"/>
      <c r="C515" s="617"/>
      <c r="D515" s="543"/>
      <c r="E515" s="543"/>
      <c r="F515" s="543"/>
      <c r="G515" s="543"/>
      <c r="H515" s="543"/>
      <c r="I515" s="543"/>
      <c r="J515" s="543"/>
      <c r="K515" s="543"/>
      <c r="L515" s="543"/>
      <c r="M515" s="543"/>
      <c r="N515" s="543"/>
      <c r="O515" s="543"/>
      <c r="P515" s="543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22.5" customHeight="1">
      <c r="A516" s="2"/>
      <c r="B516" s="2"/>
      <c r="C516" s="617"/>
      <c r="D516" s="543"/>
      <c r="E516" s="543"/>
      <c r="F516" s="543"/>
      <c r="G516" s="543"/>
      <c r="H516" s="543"/>
      <c r="I516" s="543"/>
      <c r="J516" s="543"/>
      <c r="K516" s="543"/>
      <c r="L516" s="543"/>
      <c r="M516" s="543"/>
      <c r="N516" s="543"/>
      <c r="O516" s="543"/>
      <c r="P516" s="543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22.5" customHeight="1">
      <c r="A517" s="2"/>
      <c r="B517" s="2"/>
      <c r="C517" s="617"/>
      <c r="D517" s="543"/>
      <c r="E517" s="543"/>
      <c r="F517" s="543"/>
      <c r="G517" s="543"/>
      <c r="H517" s="543"/>
      <c r="I517" s="543"/>
      <c r="J517" s="543"/>
      <c r="K517" s="543"/>
      <c r="L517" s="543"/>
      <c r="M517" s="543"/>
      <c r="N517" s="543"/>
      <c r="O517" s="543"/>
      <c r="P517" s="543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22.5" customHeight="1">
      <c r="A518" s="2"/>
      <c r="B518" s="2"/>
      <c r="C518" s="617"/>
      <c r="D518" s="543"/>
      <c r="E518" s="543"/>
      <c r="F518" s="543"/>
      <c r="G518" s="543"/>
      <c r="H518" s="543"/>
      <c r="I518" s="543"/>
      <c r="J518" s="543"/>
      <c r="K518" s="543"/>
      <c r="L518" s="543"/>
      <c r="M518" s="543"/>
      <c r="N518" s="543"/>
      <c r="O518" s="543"/>
      <c r="P518" s="543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22.5" customHeight="1">
      <c r="A519" s="2"/>
      <c r="B519" s="2"/>
      <c r="C519" s="617"/>
      <c r="D519" s="543"/>
      <c r="E519" s="543"/>
      <c r="F519" s="543"/>
      <c r="G519" s="543"/>
      <c r="H519" s="543"/>
      <c r="I519" s="543"/>
      <c r="J519" s="543"/>
      <c r="K519" s="543"/>
      <c r="L519" s="543"/>
      <c r="M519" s="543"/>
      <c r="N519" s="543"/>
      <c r="O519" s="543"/>
      <c r="P519" s="543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22.5" customHeight="1">
      <c r="A520" s="2"/>
      <c r="B520" s="2"/>
      <c r="C520" s="617"/>
      <c r="D520" s="543"/>
      <c r="E520" s="543"/>
      <c r="F520" s="543"/>
      <c r="G520" s="543"/>
      <c r="H520" s="543"/>
      <c r="I520" s="543"/>
      <c r="J520" s="543"/>
      <c r="K520" s="543"/>
      <c r="L520" s="543"/>
      <c r="M520" s="543"/>
      <c r="N520" s="543"/>
      <c r="O520" s="543"/>
      <c r="P520" s="543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22.5" customHeight="1">
      <c r="A521" s="2"/>
      <c r="B521" s="2"/>
      <c r="C521" s="617"/>
      <c r="D521" s="543"/>
      <c r="E521" s="543"/>
      <c r="F521" s="543"/>
      <c r="G521" s="543"/>
      <c r="H521" s="543"/>
      <c r="I521" s="543"/>
      <c r="J521" s="543"/>
      <c r="K521" s="543"/>
      <c r="L521" s="543"/>
      <c r="M521" s="543"/>
      <c r="N521" s="543"/>
      <c r="O521" s="543"/>
      <c r="P521" s="543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22.5" customHeight="1">
      <c r="A522" s="2"/>
      <c r="B522" s="2"/>
      <c r="C522" s="617"/>
      <c r="D522" s="543"/>
      <c r="E522" s="543"/>
      <c r="F522" s="543"/>
      <c r="G522" s="543"/>
      <c r="H522" s="543"/>
      <c r="I522" s="543"/>
      <c r="J522" s="543"/>
      <c r="K522" s="543"/>
      <c r="L522" s="543"/>
      <c r="M522" s="543"/>
      <c r="N522" s="543"/>
      <c r="O522" s="543"/>
      <c r="P522" s="543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22.5" customHeight="1">
      <c r="A523" s="2"/>
      <c r="B523" s="2"/>
      <c r="C523" s="617"/>
      <c r="D523" s="543"/>
      <c r="E523" s="543"/>
      <c r="F523" s="543"/>
      <c r="G523" s="543"/>
      <c r="H523" s="543"/>
      <c r="I523" s="543"/>
      <c r="J523" s="543"/>
      <c r="K523" s="543"/>
      <c r="L523" s="543"/>
      <c r="M523" s="543"/>
      <c r="N523" s="543"/>
      <c r="O523" s="543"/>
      <c r="P523" s="543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22.5" customHeight="1">
      <c r="A524" s="2"/>
      <c r="B524" s="2"/>
      <c r="C524" s="617"/>
      <c r="D524" s="543"/>
      <c r="E524" s="543"/>
      <c r="F524" s="543"/>
      <c r="G524" s="543"/>
      <c r="H524" s="543"/>
      <c r="I524" s="543"/>
      <c r="J524" s="543"/>
      <c r="K524" s="543"/>
      <c r="L524" s="543"/>
      <c r="M524" s="543"/>
      <c r="N524" s="543"/>
      <c r="O524" s="543"/>
      <c r="P524" s="543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22.5" customHeight="1">
      <c r="A525" s="2"/>
      <c r="B525" s="2"/>
      <c r="C525" s="617"/>
      <c r="D525" s="543"/>
      <c r="E525" s="543"/>
      <c r="F525" s="543"/>
      <c r="G525" s="543"/>
      <c r="H525" s="543"/>
      <c r="I525" s="543"/>
      <c r="J525" s="543"/>
      <c r="K525" s="543"/>
      <c r="L525" s="543"/>
      <c r="M525" s="543"/>
      <c r="N525" s="543"/>
      <c r="O525" s="543"/>
      <c r="P525" s="543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22.5" customHeight="1">
      <c r="A526" s="2"/>
      <c r="B526" s="2"/>
      <c r="C526" s="617"/>
      <c r="D526" s="543"/>
      <c r="E526" s="543"/>
      <c r="F526" s="543"/>
      <c r="G526" s="543"/>
      <c r="H526" s="543"/>
      <c r="I526" s="543"/>
      <c r="J526" s="543"/>
      <c r="K526" s="543"/>
      <c r="L526" s="543"/>
      <c r="M526" s="543"/>
      <c r="N526" s="543"/>
      <c r="O526" s="543"/>
      <c r="P526" s="543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22.5" customHeight="1">
      <c r="A527" s="2"/>
      <c r="B527" s="2"/>
      <c r="C527" s="617"/>
      <c r="D527" s="543"/>
      <c r="E527" s="543"/>
      <c r="F527" s="543"/>
      <c r="G527" s="543"/>
      <c r="H527" s="543"/>
      <c r="I527" s="543"/>
      <c r="J527" s="543"/>
      <c r="K527" s="543"/>
      <c r="L527" s="543"/>
      <c r="M527" s="543"/>
      <c r="N527" s="543"/>
      <c r="O527" s="543"/>
      <c r="P527" s="543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22.5" customHeight="1">
      <c r="A528" s="2"/>
      <c r="B528" s="2"/>
      <c r="C528" s="617"/>
      <c r="D528" s="543"/>
      <c r="E528" s="543"/>
      <c r="F528" s="543"/>
      <c r="G528" s="543"/>
      <c r="H528" s="543"/>
      <c r="I528" s="543"/>
      <c r="J528" s="543"/>
      <c r="K528" s="543"/>
      <c r="L528" s="543"/>
      <c r="M528" s="543"/>
      <c r="N528" s="543"/>
      <c r="O528" s="543"/>
      <c r="P528" s="543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22.5" customHeight="1">
      <c r="A529" s="2"/>
      <c r="B529" s="2"/>
      <c r="C529" s="617"/>
      <c r="D529" s="543"/>
      <c r="E529" s="543"/>
      <c r="F529" s="543"/>
      <c r="G529" s="543"/>
      <c r="H529" s="543"/>
      <c r="I529" s="543"/>
      <c r="J529" s="543"/>
      <c r="K529" s="543"/>
      <c r="L529" s="543"/>
      <c r="M529" s="543"/>
      <c r="N529" s="543"/>
      <c r="O529" s="543"/>
      <c r="P529" s="543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22.5" customHeight="1">
      <c r="A530" s="2"/>
      <c r="B530" s="2"/>
      <c r="C530" s="617"/>
      <c r="D530" s="543"/>
      <c r="E530" s="543"/>
      <c r="F530" s="543"/>
      <c r="G530" s="543"/>
      <c r="H530" s="543"/>
      <c r="I530" s="543"/>
      <c r="J530" s="543"/>
      <c r="K530" s="543"/>
      <c r="L530" s="543"/>
      <c r="M530" s="543"/>
      <c r="N530" s="543"/>
      <c r="O530" s="543"/>
      <c r="P530" s="543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22.5" customHeight="1">
      <c r="A531" s="2"/>
      <c r="B531" s="2"/>
      <c r="C531" s="617"/>
      <c r="D531" s="543"/>
      <c r="E531" s="543"/>
      <c r="F531" s="543"/>
      <c r="G531" s="543"/>
      <c r="H531" s="543"/>
      <c r="I531" s="543"/>
      <c r="J531" s="543"/>
      <c r="K531" s="543"/>
      <c r="L531" s="543"/>
      <c r="M531" s="543"/>
      <c r="N531" s="543"/>
      <c r="O531" s="543"/>
      <c r="P531" s="543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22.5" customHeight="1">
      <c r="A532" s="2"/>
      <c r="B532" s="2"/>
      <c r="C532" s="617"/>
      <c r="D532" s="543"/>
      <c r="E532" s="543"/>
      <c r="F532" s="543"/>
      <c r="G532" s="543"/>
      <c r="H532" s="543"/>
      <c r="I532" s="543"/>
      <c r="J532" s="543"/>
      <c r="K532" s="543"/>
      <c r="L532" s="543"/>
      <c r="M532" s="543"/>
      <c r="N532" s="543"/>
      <c r="O532" s="543"/>
      <c r="P532" s="543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22.5" customHeight="1">
      <c r="A533" s="2"/>
      <c r="B533" s="2"/>
      <c r="C533" s="617"/>
      <c r="D533" s="543"/>
      <c r="E533" s="543"/>
      <c r="F533" s="543"/>
      <c r="G533" s="543"/>
      <c r="H533" s="543"/>
      <c r="I533" s="543"/>
      <c r="J533" s="543"/>
      <c r="K533" s="543"/>
      <c r="L533" s="543"/>
      <c r="M533" s="543"/>
      <c r="N533" s="543"/>
      <c r="O533" s="543"/>
      <c r="P533" s="543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22.5" customHeight="1">
      <c r="A534" s="2"/>
      <c r="B534" s="2"/>
      <c r="C534" s="617"/>
      <c r="D534" s="543"/>
      <c r="E534" s="543"/>
      <c r="F534" s="543"/>
      <c r="G534" s="543"/>
      <c r="H534" s="543"/>
      <c r="I534" s="543"/>
      <c r="J534" s="543"/>
      <c r="K534" s="543"/>
      <c r="L534" s="543"/>
      <c r="M534" s="543"/>
      <c r="N534" s="543"/>
      <c r="O534" s="543"/>
      <c r="P534" s="543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22.5" customHeight="1">
      <c r="A535" s="2"/>
      <c r="B535" s="2"/>
      <c r="C535" s="617"/>
      <c r="D535" s="543"/>
      <c r="E535" s="543"/>
      <c r="F535" s="543"/>
      <c r="G535" s="543"/>
      <c r="H535" s="543"/>
      <c r="I535" s="543"/>
      <c r="J535" s="543"/>
      <c r="K535" s="543"/>
      <c r="L535" s="543"/>
      <c r="M535" s="543"/>
      <c r="N535" s="543"/>
      <c r="O535" s="543"/>
      <c r="P535" s="543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22.5" customHeight="1">
      <c r="A536" s="2"/>
      <c r="B536" s="2"/>
      <c r="C536" s="617"/>
      <c r="D536" s="543"/>
      <c r="E536" s="543"/>
      <c r="F536" s="543"/>
      <c r="G536" s="543"/>
      <c r="H536" s="543"/>
      <c r="I536" s="543"/>
      <c r="J536" s="543"/>
      <c r="K536" s="543"/>
      <c r="L536" s="543"/>
      <c r="M536" s="543"/>
      <c r="N536" s="543"/>
      <c r="O536" s="543"/>
      <c r="P536" s="543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22.5" customHeight="1">
      <c r="A537" s="2"/>
      <c r="B537" s="2"/>
      <c r="C537" s="617"/>
      <c r="D537" s="543"/>
      <c r="E537" s="543"/>
      <c r="F537" s="543"/>
      <c r="G537" s="543"/>
      <c r="H537" s="543"/>
      <c r="I537" s="543"/>
      <c r="J537" s="543"/>
      <c r="K537" s="543"/>
      <c r="L537" s="543"/>
      <c r="M537" s="543"/>
      <c r="N537" s="543"/>
      <c r="O537" s="543"/>
      <c r="P537" s="543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22.5" customHeight="1">
      <c r="A538" s="2"/>
      <c r="B538" s="2"/>
      <c r="C538" s="617"/>
      <c r="D538" s="543"/>
      <c r="E538" s="543"/>
      <c r="F538" s="543"/>
      <c r="G538" s="543"/>
      <c r="H538" s="543"/>
      <c r="I538" s="543"/>
      <c r="J538" s="543"/>
      <c r="K538" s="543"/>
      <c r="L538" s="543"/>
      <c r="M538" s="543"/>
      <c r="N538" s="543"/>
      <c r="O538" s="543"/>
      <c r="P538" s="543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22.5" customHeight="1">
      <c r="A539" s="2"/>
      <c r="B539" s="2"/>
      <c r="C539" s="617"/>
      <c r="D539" s="543"/>
      <c r="E539" s="543"/>
      <c r="F539" s="543"/>
      <c r="G539" s="543"/>
      <c r="H539" s="543"/>
      <c r="I539" s="543"/>
      <c r="J539" s="543"/>
      <c r="K539" s="543"/>
      <c r="L539" s="543"/>
      <c r="M539" s="543"/>
      <c r="N539" s="543"/>
      <c r="O539" s="543"/>
      <c r="P539" s="543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22.5" customHeight="1">
      <c r="A540" s="2"/>
      <c r="B540" s="2"/>
      <c r="C540" s="617"/>
      <c r="D540" s="543"/>
      <c r="E540" s="543"/>
      <c r="F540" s="543"/>
      <c r="G540" s="543"/>
      <c r="H540" s="543"/>
      <c r="I540" s="543"/>
      <c r="J540" s="543"/>
      <c r="K540" s="543"/>
      <c r="L540" s="543"/>
      <c r="M540" s="543"/>
      <c r="N540" s="543"/>
      <c r="O540" s="543"/>
      <c r="P540" s="543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22.5" customHeight="1">
      <c r="A541" s="2"/>
      <c r="B541" s="2"/>
      <c r="C541" s="617"/>
      <c r="D541" s="543"/>
      <c r="E541" s="543"/>
      <c r="F541" s="543"/>
      <c r="G541" s="543"/>
      <c r="H541" s="543"/>
      <c r="I541" s="543"/>
      <c r="J541" s="543"/>
      <c r="K541" s="543"/>
      <c r="L541" s="543"/>
      <c r="M541" s="543"/>
      <c r="N541" s="543"/>
      <c r="O541" s="543"/>
      <c r="P541" s="543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22.5" customHeight="1">
      <c r="A542" s="2"/>
      <c r="B542" s="2"/>
      <c r="C542" s="617"/>
      <c r="D542" s="543"/>
      <c r="E542" s="543"/>
      <c r="F542" s="543"/>
      <c r="G542" s="543"/>
      <c r="H542" s="543"/>
      <c r="I542" s="543"/>
      <c r="J542" s="543"/>
      <c r="K542" s="543"/>
      <c r="L542" s="543"/>
      <c r="M542" s="543"/>
      <c r="N542" s="543"/>
      <c r="O542" s="543"/>
      <c r="P542" s="543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22.5" customHeight="1">
      <c r="A543" s="2"/>
      <c r="B543" s="2"/>
      <c r="C543" s="617"/>
      <c r="D543" s="543"/>
      <c r="E543" s="543"/>
      <c r="F543" s="543"/>
      <c r="G543" s="543"/>
      <c r="H543" s="543"/>
      <c r="I543" s="543"/>
      <c r="J543" s="543"/>
      <c r="K543" s="543"/>
      <c r="L543" s="543"/>
      <c r="M543" s="543"/>
      <c r="N543" s="543"/>
      <c r="O543" s="543"/>
      <c r="P543" s="543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22.5" customHeight="1">
      <c r="A544" s="2"/>
      <c r="B544" s="2"/>
      <c r="C544" s="617"/>
      <c r="D544" s="543"/>
      <c r="E544" s="543"/>
      <c r="F544" s="543"/>
      <c r="G544" s="543"/>
      <c r="H544" s="543"/>
      <c r="I544" s="543"/>
      <c r="J544" s="543"/>
      <c r="K544" s="543"/>
      <c r="L544" s="543"/>
      <c r="M544" s="543"/>
      <c r="N544" s="543"/>
      <c r="O544" s="543"/>
      <c r="P544" s="543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22.5" customHeight="1">
      <c r="A545" s="2"/>
      <c r="B545" s="2"/>
      <c r="C545" s="617"/>
      <c r="D545" s="543"/>
      <c r="E545" s="543"/>
      <c r="F545" s="543"/>
      <c r="G545" s="543"/>
      <c r="H545" s="543"/>
      <c r="I545" s="543"/>
      <c r="J545" s="543"/>
      <c r="K545" s="543"/>
      <c r="L545" s="543"/>
      <c r="M545" s="543"/>
      <c r="N545" s="543"/>
      <c r="O545" s="543"/>
      <c r="P545" s="543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22.5" customHeight="1">
      <c r="A546" s="2"/>
      <c r="B546" s="2"/>
      <c r="C546" s="617"/>
      <c r="D546" s="543"/>
      <c r="E546" s="543"/>
      <c r="F546" s="543"/>
      <c r="G546" s="543"/>
      <c r="H546" s="543"/>
      <c r="I546" s="543"/>
      <c r="J546" s="543"/>
      <c r="K546" s="543"/>
      <c r="L546" s="543"/>
      <c r="M546" s="543"/>
      <c r="N546" s="543"/>
      <c r="O546" s="543"/>
      <c r="P546" s="543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22.5" customHeight="1">
      <c r="A547" s="2"/>
      <c r="B547" s="2"/>
      <c r="C547" s="617"/>
      <c r="D547" s="543"/>
      <c r="E547" s="543"/>
      <c r="F547" s="543"/>
      <c r="G547" s="543"/>
      <c r="H547" s="543"/>
      <c r="I547" s="543"/>
      <c r="J547" s="543"/>
      <c r="K547" s="543"/>
      <c r="L547" s="543"/>
      <c r="M547" s="543"/>
      <c r="N547" s="543"/>
      <c r="O547" s="543"/>
      <c r="P547" s="543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22.5" customHeight="1">
      <c r="A548" s="2"/>
      <c r="B548" s="2"/>
      <c r="C548" s="617"/>
      <c r="D548" s="543"/>
      <c r="E548" s="543"/>
      <c r="F548" s="543"/>
      <c r="G548" s="543"/>
      <c r="H548" s="543"/>
      <c r="I548" s="543"/>
      <c r="J548" s="543"/>
      <c r="K548" s="543"/>
      <c r="L548" s="543"/>
      <c r="M548" s="543"/>
      <c r="N548" s="543"/>
      <c r="O548" s="543"/>
      <c r="P548" s="543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22.5" customHeight="1">
      <c r="A549" s="2"/>
      <c r="B549" s="2"/>
      <c r="C549" s="617"/>
      <c r="D549" s="543"/>
      <c r="E549" s="543"/>
      <c r="F549" s="543"/>
      <c r="G549" s="543"/>
      <c r="H549" s="543"/>
      <c r="I549" s="543"/>
      <c r="J549" s="543"/>
      <c r="K549" s="543"/>
      <c r="L549" s="543"/>
      <c r="M549" s="543"/>
      <c r="N549" s="543"/>
      <c r="O549" s="543"/>
      <c r="P549" s="543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22.5" customHeight="1">
      <c r="A550" s="2"/>
      <c r="B550" s="2"/>
      <c r="C550" s="617"/>
      <c r="D550" s="543"/>
      <c r="E550" s="543"/>
      <c r="F550" s="543"/>
      <c r="G550" s="543"/>
      <c r="H550" s="543"/>
      <c r="I550" s="543"/>
      <c r="J550" s="543"/>
      <c r="K550" s="543"/>
      <c r="L550" s="543"/>
      <c r="M550" s="543"/>
      <c r="N550" s="543"/>
      <c r="O550" s="543"/>
      <c r="P550" s="543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22.5" customHeight="1">
      <c r="A551" s="2"/>
      <c r="B551" s="2"/>
      <c r="C551" s="617"/>
      <c r="D551" s="543"/>
      <c r="E551" s="543"/>
      <c r="F551" s="543"/>
      <c r="G551" s="543"/>
      <c r="H551" s="543"/>
      <c r="I551" s="543"/>
      <c r="J551" s="543"/>
      <c r="K551" s="543"/>
      <c r="L551" s="543"/>
      <c r="M551" s="543"/>
      <c r="N551" s="543"/>
      <c r="O551" s="543"/>
      <c r="P551" s="543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22.5" customHeight="1">
      <c r="A552" s="2"/>
      <c r="B552" s="2"/>
      <c r="C552" s="617"/>
      <c r="D552" s="543"/>
      <c r="E552" s="543"/>
      <c r="F552" s="543"/>
      <c r="G552" s="543"/>
      <c r="H552" s="543"/>
      <c r="I552" s="543"/>
      <c r="J552" s="543"/>
      <c r="K552" s="543"/>
      <c r="L552" s="543"/>
      <c r="M552" s="543"/>
      <c r="N552" s="543"/>
      <c r="O552" s="543"/>
      <c r="P552" s="543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22.5" customHeight="1">
      <c r="A553" s="2"/>
      <c r="B553" s="2"/>
      <c r="C553" s="617"/>
      <c r="D553" s="543"/>
      <c r="E553" s="543"/>
      <c r="F553" s="543"/>
      <c r="G553" s="543"/>
      <c r="H553" s="543"/>
      <c r="I553" s="543"/>
      <c r="J553" s="543"/>
      <c r="K553" s="543"/>
      <c r="L553" s="543"/>
      <c r="M553" s="543"/>
      <c r="N553" s="543"/>
      <c r="O553" s="543"/>
      <c r="P553" s="543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22.5" customHeight="1">
      <c r="A554" s="2"/>
      <c r="B554" s="2"/>
      <c r="C554" s="617"/>
      <c r="D554" s="543"/>
      <c r="E554" s="543"/>
      <c r="F554" s="543"/>
      <c r="G554" s="543"/>
      <c r="H554" s="543"/>
      <c r="I554" s="543"/>
      <c r="J554" s="543"/>
      <c r="K554" s="543"/>
      <c r="L554" s="543"/>
      <c r="M554" s="543"/>
      <c r="N554" s="543"/>
      <c r="O554" s="543"/>
      <c r="P554" s="543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22.5" customHeight="1">
      <c r="A555" s="2"/>
      <c r="B555" s="2"/>
      <c r="C555" s="617"/>
      <c r="D555" s="543"/>
      <c r="E555" s="543"/>
      <c r="F555" s="543"/>
      <c r="G555" s="543"/>
      <c r="H555" s="543"/>
      <c r="I555" s="543"/>
      <c r="J555" s="543"/>
      <c r="K555" s="543"/>
      <c r="L555" s="543"/>
      <c r="M555" s="543"/>
      <c r="N555" s="543"/>
      <c r="O555" s="543"/>
      <c r="P555" s="543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22.5" customHeight="1">
      <c r="A556" s="2"/>
      <c r="B556" s="2"/>
      <c r="C556" s="617"/>
      <c r="D556" s="543"/>
      <c r="E556" s="543"/>
      <c r="F556" s="543"/>
      <c r="G556" s="543"/>
      <c r="H556" s="543"/>
      <c r="I556" s="543"/>
      <c r="J556" s="543"/>
      <c r="K556" s="543"/>
      <c r="L556" s="543"/>
      <c r="M556" s="543"/>
      <c r="N556" s="543"/>
      <c r="O556" s="543"/>
      <c r="P556" s="543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22.5" customHeight="1">
      <c r="A557" s="2"/>
      <c r="B557" s="2"/>
      <c r="C557" s="617"/>
      <c r="D557" s="543"/>
      <c r="E557" s="543"/>
      <c r="F557" s="543"/>
      <c r="G557" s="543"/>
      <c r="H557" s="543"/>
      <c r="I557" s="543"/>
      <c r="J557" s="543"/>
      <c r="K557" s="543"/>
      <c r="L557" s="543"/>
      <c r="M557" s="543"/>
      <c r="N557" s="543"/>
      <c r="O557" s="543"/>
      <c r="P557" s="543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22.5" customHeight="1">
      <c r="A558" s="2"/>
      <c r="B558" s="2"/>
      <c r="C558" s="617"/>
      <c r="D558" s="543"/>
      <c r="E558" s="543"/>
      <c r="F558" s="543"/>
      <c r="G558" s="543"/>
      <c r="H558" s="543"/>
      <c r="I558" s="543"/>
      <c r="J558" s="543"/>
      <c r="K558" s="543"/>
      <c r="L558" s="543"/>
      <c r="M558" s="543"/>
      <c r="N558" s="543"/>
      <c r="O558" s="543"/>
      <c r="P558" s="543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22.5" customHeight="1">
      <c r="A559" s="2"/>
      <c r="B559" s="2"/>
      <c r="C559" s="617"/>
      <c r="D559" s="543"/>
      <c r="E559" s="543"/>
      <c r="F559" s="543"/>
      <c r="G559" s="543"/>
      <c r="H559" s="543"/>
      <c r="I559" s="543"/>
      <c r="J559" s="543"/>
      <c r="K559" s="543"/>
      <c r="L559" s="543"/>
      <c r="M559" s="543"/>
      <c r="N559" s="543"/>
      <c r="O559" s="543"/>
      <c r="P559" s="543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22.5" customHeight="1">
      <c r="A560" s="2"/>
      <c r="B560" s="2"/>
      <c r="C560" s="617"/>
      <c r="D560" s="543"/>
      <c r="E560" s="543"/>
      <c r="F560" s="543"/>
      <c r="G560" s="543"/>
      <c r="H560" s="543"/>
      <c r="I560" s="543"/>
      <c r="J560" s="543"/>
      <c r="K560" s="543"/>
      <c r="L560" s="543"/>
      <c r="M560" s="543"/>
      <c r="N560" s="543"/>
      <c r="O560" s="543"/>
      <c r="P560" s="543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22.5" customHeight="1">
      <c r="A561" s="2"/>
      <c r="B561" s="2"/>
      <c r="C561" s="617"/>
      <c r="D561" s="543"/>
      <c r="E561" s="543"/>
      <c r="F561" s="543"/>
      <c r="G561" s="543"/>
      <c r="H561" s="543"/>
      <c r="I561" s="543"/>
      <c r="J561" s="543"/>
      <c r="K561" s="543"/>
      <c r="L561" s="543"/>
      <c r="M561" s="543"/>
      <c r="N561" s="543"/>
      <c r="O561" s="543"/>
      <c r="P561" s="543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22.5" customHeight="1">
      <c r="A562" s="2"/>
      <c r="B562" s="2"/>
      <c r="C562" s="617"/>
      <c r="D562" s="543"/>
      <c r="E562" s="543"/>
      <c r="F562" s="543"/>
      <c r="G562" s="543"/>
      <c r="H562" s="543"/>
      <c r="I562" s="543"/>
      <c r="J562" s="543"/>
      <c r="K562" s="543"/>
      <c r="L562" s="543"/>
      <c r="M562" s="543"/>
      <c r="N562" s="543"/>
      <c r="O562" s="543"/>
      <c r="P562" s="543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22.5" customHeight="1">
      <c r="A563" s="2"/>
      <c r="B563" s="2"/>
      <c r="C563" s="617"/>
      <c r="D563" s="543"/>
      <c r="E563" s="543"/>
      <c r="F563" s="543"/>
      <c r="G563" s="543"/>
      <c r="H563" s="543"/>
      <c r="I563" s="543"/>
      <c r="J563" s="543"/>
      <c r="K563" s="543"/>
      <c r="L563" s="543"/>
      <c r="M563" s="543"/>
      <c r="N563" s="543"/>
      <c r="O563" s="543"/>
      <c r="P563" s="543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22.5" customHeight="1">
      <c r="A564" s="2"/>
      <c r="B564" s="2"/>
      <c r="C564" s="617"/>
      <c r="D564" s="543"/>
      <c r="E564" s="543"/>
      <c r="F564" s="543"/>
      <c r="G564" s="543"/>
      <c r="H564" s="543"/>
      <c r="I564" s="543"/>
      <c r="J564" s="543"/>
      <c r="K564" s="543"/>
      <c r="L564" s="543"/>
      <c r="M564" s="543"/>
      <c r="N564" s="543"/>
      <c r="O564" s="543"/>
      <c r="P564" s="543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22.5" customHeight="1">
      <c r="A565" s="2"/>
      <c r="B565" s="2"/>
      <c r="C565" s="617"/>
      <c r="D565" s="543"/>
      <c r="E565" s="543"/>
      <c r="F565" s="543"/>
      <c r="G565" s="543"/>
      <c r="H565" s="543"/>
      <c r="I565" s="543"/>
      <c r="J565" s="543"/>
      <c r="K565" s="543"/>
      <c r="L565" s="543"/>
      <c r="M565" s="543"/>
      <c r="N565" s="543"/>
      <c r="O565" s="543"/>
      <c r="P565" s="543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22.5" customHeight="1">
      <c r="A566" s="2"/>
      <c r="B566" s="2"/>
      <c r="C566" s="617"/>
      <c r="D566" s="543"/>
      <c r="E566" s="543"/>
      <c r="F566" s="543"/>
      <c r="G566" s="543"/>
      <c r="H566" s="543"/>
      <c r="I566" s="543"/>
      <c r="J566" s="543"/>
      <c r="K566" s="543"/>
      <c r="L566" s="543"/>
      <c r="M566" s="543"/>
      <c r="N566" s="543"/>
      <c r="O566" s="543"/>
      <c r="P566" s="543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22.5" customHeight="1">
      <c r="A567" s="2"/>
      <c r="B567" s="2"/>
      <c r="C567" s="617"/>
      <c r="D567" s="543"/>
      <c r="E567" s="543"/>
      <c r="F567" s="543"/>
      <c r="G567" s="543"/>
      <c r="H567" s="543"/>
      <c r="I567" s="543"/>
      <c r="J567" s="543"/>
      <c r="K567" s="543"/>
      <c r="L567" s="543"/>
      <c r="M567" s="543"/>
      <c r="N567" s="543"/>
      <c r="O567" s="543"/>
      <c r="P567" s="543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22.5" customHeight="1">
      <c r="A568" s="2"/>
      <c r="B568" s="2"/>
      <c r="C568" s="617"/>
      <c r="D568" s="543"/>
      <c r="E568" s="543"/>
      <c r="F568" s="543"/>
      <c r="G568" s="543"/>
      <c r="H568" s="543"/>
      <c r="I568" s="543"/>
      <c r="J568" s="543"/>
      <c r="K568" s="543"/>
      <c r="L568" s="543"/>
      <c r="M568" s="543"/>
      <c r="N568" s="543"/>
      <c r="O568" s="543"/>
      <c r="P568" s="543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22.5" customHeight="1">
      <c r="A569" s="2"/>
      <c r="B569" s="2"/>
      <c r="C569" s="617"/>
      <c r="D569" s="543"/>
      <c r="E569" s="543"/>
      <c r="F569" s="543"/>
      <c r="G569" s="543"/>
      <c r="H569" s="543"/>
      <c r="I569" s="543"/>
      <c r="J569" s="543"/>
      <c r="K569" s="543"/>
      <c r="L569" s="543"/>
      <c r="M569" s="543"/>
      <c r="N569" s="543"/>
      <c r="O569" s="543"/>
      <c r="P569" s="543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22.5" customHeight="1">
      <c r="A570" s="2"/>
      <c r="B570" s="2"/>
      <c r="C570" s="617"/>
      <c r="D570" s="543"/>
      <c r="E570" s="543"/>
      <c r="F570" s="543"/>
      <c r="G570" s="543"/>
      <c r="H570" s="543"/>
      <c r="I570" s="543"/>
      <c r="J570" s="543"/>
      <c r="K570" s="543"/>
      <c r="L570" s="543"/>
      <c r="M570" s="543"/>
      <c r="N570" s="543"/>
      <c r="O570" s="543"/>
      <c r="P570" s="543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22.5" customHeight="1">
      <c r="A571" s="2"/>
      <c r="B571" s="2"/>
      <c r="C571" s="617"/>
      <c r="D571" s="543"/>
      <c r="E571" s="543"/>
      <c r="F571" s="543"/>
      <c r="G571" s="543"/>
      <c r="H571" s="543"/>
      <c r="I571" s="543"/>
      <c r="J571" s="543"/>
      <c r="K571" s="543"/>
      <c r="L571" s="543"/>
      <c r="M571" s="543"/>
      <c r="N571" s="543"/>
      <c r="O571" s="543"/>
      <c r="P571" s="543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22.5" customHeight="1">
      <c r="A572" s="2"/>
      <c r="B572" s="2"/>
      <c r="C572" s="617"/>
      <c r="D572" s="543"/>
      <c r="E572" s="543"/>
      <c r="F572" s="543"/>
      <c r="G572" s="543"/>
      <c r="H572" s="543"/>
      <c r="I572" s="543"/>
      <c r="J572" s="543"/>
      <c r="K572" s="543"/>
      <c r="L572" s="543"/>
      <c r="M572" s="543"/>
      <c r="N572" s="543"/>
      <c r="O572" s="543"/>
      <c r="P572" s="543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22.5" customHeight="1">
      <c r="A573" s="2"/>
      <c r="B573" s="2"/>
      <c r="C573" s="617"/>
      <c r="D573" s="543"/>
      <c r="E573" s="543"/>
      <c r="F573" s="543"/>
      <c r="G573" s="543"/>
      <c r="H573" s="543"/>
      <c r="I573" s="543"/>
      <c r="J573" s="543"/>
      <c r="K573" s="543"/>
      <c r="L573" s="543"/>
      <c r="M573" s="543"/>
      <c r="N573" s="543"/>
      <c r="O573" s="543"/>
      <c r="P573" s="543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22.5" customHeight="1">
      <c r="A574" s="2"/>
      <c r="B574" s="2"/>
      <c r="C574" s="617"/>
      <c r="D574" s="543"/>
      <c r="E574" s="543"/>
      <c r="F574" s="543"/>
      <c r="G574" s="543"/>
      <c r="H574" s="543"/>
      <c r="I574" s="543"/>
      <c r="J574" s="543"/>
      <c r="K574" s="543"/>
      <c r="L574" s="543"/>
      <c r="M574" s="543"/>
      <c r="N574" s="543"/>
      <c r="O574" s="543"/>
      <c r="P574" s="543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22.5" customHeight="1">
      <c r="A575" s="2"/>
      <c r="B575" s="2"/>
      <c r="C575" s="617"/>
      <c r="D575" s="543"/>
      <c r="E575" s="543"/>
      <c r="F575" s="543"/>
      <c r="G575" s="543"/>
      <c r="H575" s="543"/>
      <c r="I575" s="543"/>
      <c r="J575" s="543"/>
      <c r="K575" s="543"/>
      <c r="L575" s="543"/>
      <c r="M575" s="543"/>
      <c r="N575" s="543"/>
      <c r="O575" s="543"/>
      <c r="P575" s="543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22.5" customHeight="1">
      <c r="A576" s="2"/>
      <c r="B576" s="2"/>
      <c r="C576" s="617"/>
      <c r="D576" s="543"/>
      <c r="E576" s="543"/>
      <c r="F576" s="543"/>
      <c r="G576" s="543"/>
      <c r="H576" s="543"/>
      <c r="I576" s="543"/>
      <c r="J576" s="543"/>
      <c r="K576" s="543"/>
      <c r="L576" s="543"/>
      <c r="M576" s="543"/>
      <c r="N576" s="543"/>
      <c r="O576" s="543"/>
      <c r="P576" s="543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22.5" customHeight="1">
      <c r="A577" s="2"/>
      <c r="B577" s="2"/>
      <c r="C577" s="617"/>
      <c r="D577" s="543"/>
      <c r="E577" s="543"/>
      <c r="F577" s="543"/>
      <c r="G577" s="543"/>
      <c r="H577" s="543"/>
      <c r="I577" s="543"/>
      <c r="J577" s="543"/>
      <c r="K577" s="543"/>
      <c r="L577" s="543"/>
      <c r="M577" s="543"/>
      <c r="N577" s="543"/>
      <c r="O577" s="543"/>
      <c r="P577" s="543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22.5" customHeight="1">
      <c r="A578" s="2"/>
      <c r="B578" s="2"/>
      <c r="C578" s="617"/>
      <c r="D578" s="543"/>
      <c r="E578" s="543"/>
      <c r="F578" s="543"/>
      <c r="G578" s="543"/>
      <c r="H578" s="543"/>
      <c r="I578" s="543"/>
      <c r="J578" s="543"/>
      <c r="K578" s="543"/>
      <c r="L578" s="543"/>
      <c r="M578" s="543"/>
      <c r="N578" s="543"/>
      <c r="O578" s="543"/>
      <c r="P578" s="543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22.5" customHeight="1">
      <c r="A579" s="2"/>
      <c r="B579" s="2"/>
      <c r="C579" s="617"/>
      <c r="D579" s="543"/>
      <c r="E579" s="543"/>
      <c r="F579" s="543"/>
      <c r="G579" s="543"/>
      <c r="H579" s="543"/>
      <c r="I579" s="543"/>
      <c r="J579" s="543"/>
      <c r="K579" s="543"/>
      <c r="L579" s="543"/>
      <c r="M579" s="543"/>
      <c r="N579" s="543"/>
      <c r="O579" s="543"/>
      <c r="P579" s="543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22.5" customHeight="1">
      <c r="A580" s="2"/>
      <c r="B580" s="2"/>
      <c r="C580" s="617"/>
      <c r="D580" s="543"/>
      <c r="E580" s="543"/>
      <c r="F580" s="543"/>
      <c r="G580" s="543"/>
      <c r="H580" s="543"/>
      <c r="I580" s="543"/>
      <c r="J580" s="543"/>
      <c r="K580" s="543"/>
      <c r="L580" s="543"/>
      <c r="M580" s="543"/>
      <c r="N580" s="543"/>
      <c r="O580" s="543"/>
      <c r="P580" s="543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22.5" customHeight="1">
      <c r="A581" s="2"/>
      <c r="B581" s="2"/>
      <c r="C581" s="617"/>
      <c r="D581" s="543"/>
      <c r="E581" s="543"/>
      <c r="F581" s="543"/>
      <c r="G581" s="543"/>
      <c r="H581" s="543"/>
      <c r="I581" s="543"/>
      <c r="J581" s="543"/>
      <c r="K581" s="543"/>
      <c r="L581" s="543"/>
      <c r="M581" s="543"/>
      <c r="N581" s="543"/>
      <c r="O581" s="543"/>
      <c r="P581" s="543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22.5" customHeight="1">
      <c r="A582" s="2"/>
      <c r="B582" s="2"/>
      <c r="C582" s="617"/>
      <c r="D582" s="543"/>
      <c r="E582" s="543"/>
      <c r="F582" s="543"/>
      <c r="G582" s="543"/>
      <c r="H582" s="543"/>
      <c r="I582" s="543"/>
      <c r="J582" s="543"/>
      <c r="K582" s="543"/>
      <c r="L582" s="543"/>
      <c r="M582" s="543"/>
      <c r="N582" s="543"/>
      <c r="O582" s="543"/>
      <c r="P582" s="543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22.5" customHeight="1">
      <c r="A583" s="2"/>
      <c r="B583" s="2"/>
      <c r="C583" s="617"/>
      <c r="D583" s="543"/>
      <c r="E583" s="543"/>
      <c r="F583" s="543"/>
      <c r="G583" s="543"/>
      <c r="H583" s="543"/>
      <c r="I583" s="543"/>
      <c r="J583" s="543"/>
      <c r="K583" s="543"/>
      <c r="L583" s="543"/>
      <c r="M583" s="543"/>
      <c r="N583" s="543"/>
      <c r="O583" s="543"/>
      <c r="P583" s="543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22.5" customHeight="1">
      <c r="A584" s="2"/>
      <c r="B584" s="2"/>
      <c r="C584" s="617"/>
      <c r="D584" s="543"/>
      <c r="E584" s="543"/>
      <c r="F584" s="543"/>
      <c r="G584" s="543"/>
      <c r="H584" s="543"/>
      <c r="I584" s="543"/>
      <c r="J584" s="543"/>
      <c r="K584" s="543"/>
      <c r="L584" s="543"/>
      <c r="M584" s="543"/>
      <c r="N584" s="543"/>
      <c r="O584" s="543"/>
      <c r="P584" s="543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22.5" customHeight="1">
      <c r="A585" s="2"/>
      <c r="B585" s="2"/>
      <c r="C585" s="617"/>
      <c r="D585" s="543"/>
      <c r="E585" s="543"/>
      <c r="F585" s="543"/>
      <c r="G585" s="543"/>
      <c r="H585" s="543"/>
      <c r="I585" s="543"/>
      <c r="J585" s="543"/>
      <c r="K585" s="543"/>
      <c r="L585" s="543"/>
      <c r="M585" s="543"/>
      <c r="N585" s="543"/>
      <c r="O585" s="543"/>
      <c r="P585" s="543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22.5" customHeight="1">
      <c r="A586" s="2"/>
      <c r="B586" s="2"/>
      <c r="C586" s="617"/>
      <c r="D586" s="543"/>
      <c r="E586" s="543"/>
      <c r="F586" s="543"/>
      <c r="G586" s="543"/>
      <c r="H586" s="543"/>
      <c r="I586" s="543"/>
      <c r="J586" s="543"/>
      <c r="K586" s="543"/>
      <c r="L586" s="543"/>
      <c r="M586" s="543"/>
      <c r="N586" s="543"/>
      <c r="O586" s="543"/>
      <c r="P586" s="543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22.5" customHeight="1">
      <c r="A587" s="2"/>
      <c r="B587" s="2"/>
      <c r="C587" s="617"/>
      <c r="D587" s="543"/>
      <c r="E587" s="543"/>
      <c r="F587" s="543"/>
      <c r="G587" s="543"/>
      <c r="H587" s="543"/>
      <c r="I587" s="543"/>
      <c r="J587" s="543"/>
      <c r="K587" s="543"/>
      <c r="L587" s="543"/>
      <c r="M587" s="543"/>
      <c r="N587" s="543"/>
      <c r="O587" s="543"/>
      <c r="P587" s="543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22.5" customHeight="1">
      <c r="A588" s="2"/>
      <c r="B588" s="2"/>
      <c r="C588" s="617"/>
      <c r="D588" s="543"/>
      <c r="E588" s="543"/>
      <c r="F588" s="543"/>
      <c r="G588" s="543"/>
      <c r="H588" s="543"/>
      <c r="I588" s="543"/>
      <c r="J588" s="543"/>
      <c r="K588" s="543"/>
      <c r="L588" s="543"/>
      <c r="M588" s="543"/>
      <c r="N588" s="543"/>
      <c r="O588" s="543"/>
      <c r="P588" s="543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22.5" customHeight="1">
      <c r="A589" s="2"/>
      <c r="B589" s="2"/>
      <c r="C589" s="617"/>
      <c r="D589" s="543"/>
      <c r="E589" s="543"/>
      <c r="F589" s="543"/>
      <c r="G589" s="543"/>
      <c r="H589" s="543"/>
      <c r="I589" s="543"/>
      <c r="J589" s="543"/>
      <c r="K589" s="543"/>
      <c r="L589" s="543"/>
      <c r="M589" s="543"/>
      <c r="N589" s="543"/>
      <c r="O589" s="543"/>
      <c r="P589" s="543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22.5" customHeight="1">
      <c r="A590" s="2"/>
      <c r="B590" s="2"/>
      <c r="C590" s="617"/>
      <c r="D590" s="543"/>
      <c r="E590" s="543"/>
      <c r="F590" s="543"/>
      <c r="G590" s="543"/>
      <c r="H590" s="543"/>
      <c r="I590" s="543"/>
      <c r="J590" s="543"/>
      <c r="K590" s="543"/>
      <c r="L590" s="543"/>
      <c r="M590" s="543"/>
      <c r="N590" s="543"/>
      <c r="O590" s="543"/>
      <c r="P590" s="543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22.5" customHeight="1">
      <c r="A591" s="2"/>
      <c r="B591" s="2"/>
      <c r="C591" s="617"/>
      <c r="D591" s="543"/>
      <c r="E591" s="543"/>
      <c r="F591" s="543"/>
      <c r="G591" s="543"/>
      <c r="H591" s="543"/>
      <c r="I591" s="543"/>
      <c r="J591" s="543"/>
      <c r="K591" s="543"/>
      <c r="L591" s="543"/>
      <c r="M591" s="543"/>
      <c r="N591" s="543"/>
      <c r="O591" s="543"/>
      <c r="P591" s="543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22.5" customHeight="1">
      <c r="A592" s="2"/>
      <c r="B592" s="2"/>
      <c r="C592" s="617"/>
      <c r="D592" s="543"/>
      <c r="E592" s="543"/>
      <c r="F592" s="543"/>
      <c r="G592" s="543"/>
      <c r="H592" s="543"/>
      <c r="I592" s="543"/>
      <c r="J592" s="543"/>
      <c r="K592" s="543"/>
      <c r="L592" s="543"/>
      <c r="M592" s="543"/>
      <c r="N592" s="543"/>
      <c r="O592" s="543"/>
      <c r="P592" s="543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22.5" customHeight="1">
      <c r="A593" s="2"/>
      <c r="B593" s="2"/>
      <c r="C593" s="617"/>
      <c r="D593" s="543"/>
      <c r="E593" s="543"/>
      <c r="F593" s="543"/>
      <c r="G593" s="543"/>
      <c r="H593" s="543"/>
      <c r="I593" s="543"/>
      <c r="J593" s="543"/>
      <c r="K593" s="543"/>
      <c r="L593" s="543"/>
      <c r="M593" s="543"/>
      <c r="N593" s="543"/>
      <c r="O593" s="543"/>
      <c r="P593" s="543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22.5" customHeight="1">
      <c r="A594" s="2"/>
      <c r="B594" s="2"/>
      <c r="C594" s="617"/>
      <c r="D594" s="543"/>
      <c r="E594" s="543"/>
      <c r="F594" s="543"/>
      <c r="G594" s="543"/>
      <c r="H594" s="543"/>
      <c r="I594" s="543"/>
      <c r="J594" s="543"/>
      <c r="K594" s="543"/>
      <c r="L594" s="543"/>
      <c r="M594" s="543"/>
      <c r="N594" s="543"/>
      <c r="O594" s="543"/>
      <c r="P594" s="543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22.5" customHeight="1">
      <c r="A595" s="2"/>
      <c r="B595" s="2"/>
      <c r="C595" s="617"/>
      <c r="D595" s="543"/>
      <c r="E595" s="543"/>
      <c r="F595" s="543"/>
      <c r="G595" s="543"/>
      <c r="H595" s="543"/>
      <c r="I595" s="543"/>
      <c r="J595" s="543"/>
      <c r="K595" s="543"/>
      <c r="L595" s="543"/>
      <c r="M595" s="543"/>
      <c r="N595" s="543"/>
      <c r="O595" s="543"/>
      <c r="P595" s="543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22.5" customHeight="1">
      <c r="A596" s="2"/>
      <c r="B596" s="2"/>
      <c r="C596" s="617"/>
      <c r="D596" s="543"/>
      <c r="E596" s="543"/>
      <c r="F596" s="543"/>
      <c r="G596" s="543"/>
      <c r="H596" s="543"/>
      <c r="I596" s="543"/>
      <c r="J596" s="543"/>
      <c r="K596" s="543"/>
      <c r="L596" s="543"/>
      <c r="M596" s="543"/>
      <c r="N596" s="543"/>
      <c r="O596" s="543"/>
      <c r="P596" s="543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22.5" customHeight="1">
      <c r="A597" s="2"/>
      <c r="B597" s="2"/>
      <c r="C597" s="617"/>
      <c r="D597" s="543"/>
      <c r="E597" s="543"/>
      <c r="F597" s="543"/>
      <c r="G597" s="543"/>
      <c r="H597" s="543"/>
      <c r="I597" s="543"/>
      <c r="J597" s="543"/>
      <c r="K597" s="543"/>
      <c r="L597" s="543"/>
      <c r="M597" s="543"/>
      <c r="N597" s="543"/>
      <c r="O597" s="543"/>
      <c r="P597" s="543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22.5" customHeight="1">
      <c r="A598" s="2"/>
      <c r="B598" s="2"/>
      <c r="C598" s="617"/>
      <c r="D598" s="543"/>
      <c r="E598" s="543"/>
      <c r="F598" s="543"/>
      <c r="G598" s="543"/>
      <c r="H598" s="543"/>
      <c r="I598" s="543"/>
      <c r="J598" s="543"/>
      <c r="K598" s="543"/>
      <c r="L598" s="543"/>
      <c r="M598" s="543"/>
      <c r="N598" s="543"/>
      <c r="O598" s="543"/>
      <c r="P598" s="543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22.5" customHeight="1">
      <c r="A599" s="2"/>
      <c r="B599" s="2"/>
      <c r="C599" s="617"/>
      <c r="D599" s="543"/>
      <c r="E599" s="543"/>
      <c r="F599" s="543"/>
      <c r="G599" s="543"/>
      <c r="H599" s="543"/>
      <c r="I599" s="543"/>
      <c r="J599" s="543"/>
      <c r="K599" s="543"/>
      <c r="L599" s="543"/>
      <c r="M599" s="543"/>
      <c r="N599" s="543"/>
      <c r="O599" s="543"/>
      <c r="P599" s="543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22.5" customHeight="1">
      <c r="A600" s="2"/>
      <c r="B600" s="2"/>
      <c r="C600" s="617"/>
      <c r="D600" s="543"/>
      <c r="E600" s="543"/>
      <c r="F600" s="543"/>
      <c r="G600" s="543"/>
      <c r="H600" s="543"/>
      <c r="I600" s="543"/>
      <c r="J600" s="543"/>
      <c r="K600" s="543"/>
      <c r="L600" s="543"/>
      <c r="M600" s="543"/>
      <c r="N600" s="543"/>
      <c r="O600" s="543"/>
      <c r="P600" s="543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22.5" customHeight="1">
      <c r="A601" s="2"/>
      <c r="B601" s="2"/>
      <c r="C601" s="617"/>
      <c r="D601" s="543"/>
      <c r="E601" s="543"/>
      <c r="F601" s="543"/>
      <c r="G601" s="543"/>
      <c r="H601" s="543"/>
      <c r="I601" s="543"/>
      <c r="J601" s="543"/>
      <c r="K601" s="543"/>
      <c r="L601" s="543"/>
      <c r="M601" s="543"/>
      <c r="N601" s="543"/>
      <c r="O601" s="543"/>
      <c r="P601" s="543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22.5" customHeight="1">
      <c r="A602" s="2"/>
      <c r="B602" s="2"/>
      <c r="C602" s="617"/>
      <c r="D602" s="543"/>
      <c r="E602" s="543"/>
      <c r="F602" s="543"/>
      <c r="G602" s="543"/>
      <c r="H602" s="543"/>
      <c r="I602" s="543"/>
      <c r="J602" s="543"/>
      <c r="K602" s="543"/>
      <c r="L602" s="543"/>
      <c r="M602" s="543"/>
      <c r="N602" s="543"/>
      <c r="O602" s="543"/>
      <c r="P602" s="543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22.5" customHeight="1">
      <c r="A603" s="2"/>
      <c r="B603" s="2"/>
      <c r="C603" s="617"/>
      <c r="D603" s="543"/>
      <c r="E603" s="543"/>
      <c r="F603" s="543"/>
      <c r="G603" s="543"/>
      <c r="H603" s="543"/>
      <c r="I603" s="543"/>
      <c r="J603" s="543"/>
      <c r="K603" s="543"/>
      <c r="L603" s="543"/>
      <c r="M603" s="543"/>
      <c r="N603" s="543"/>
      <c r="O603" s="543"/>
      <c r="P603" s="543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22.5" customHeight="1">
      <c r="A604" s="2"/>
      <c r="B604" s="2"/>
      <c r="C604" s="617"/>
      <c r="D604" s="543"/>
      <c r="E604" s="543"/>
      <c r="F604" s="543"/>
      <c r="G604" s="543"/>
      <c r="H604" s="543"/>
      <c r="I604" s="543"/>
      <c r="J604" s="543"/>
      <c r="K604" s="543"/>
      <c r="L604" s="543"/>
      <c r="M604" s="543"/>
      <c r="N604" s="543"/>
      <c r="O604" s="543"/>
      <c r="P604" s="543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22.5" customHeight="1">
      <c r="A605" s="2"/>
      <c r="B605" s="2"/>
      <c r="C605" s="617"/>
      <c r="D605" s="543"/>
      <c r="E605" s="543"/>
      <c r="F605" s="543"/>
      <c r="G605" s="543"/>
      <c r="H605" s="543"/>
      <c r="I605" s="543"/>
      <c r="J605" s="543"/>
      <c r="K605" s="543"/>
      <c r="L605" s="543"/>
      <c r="M605" s="543"/>
      <c r="N605" s="543"/>
      <c r="O605" s="543"/>
      <c r="P605" s="543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22.5" customHeight="1">
      <c r="A606" s="2"/>
      <c r="B606" s="2"/>
      <c r="C606" s="617"/>
      <c r="D606" s="543"/>
      <c r="E606" s="543"/>
      <c r="F606" s="543"/>
      <c r="G606" s="543"/>
      <c r="H606" s="543"/>
      <c r="I606" s="543"/>
      <c r="J606" s="543"/>
      <c r="K606" s="543"/>
      <c r="L606" s="543"/>
      <c r="M606" s="543"/>
      <c r="N606" s="543"/>
      <c r="O606" s="543"/>
      <c r="P606" s="543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22.5" customHeight="1">
      <c r="A607" s="2"/>
      <c r="B607" s="2"/>
      <c r="C607" s="617"/>
      <c r="D607" s="543"/>
      <c r="E607" s="543"/>
      <c r="F607" s="543"/>
      <c r="G607" s="543"/>
      <c r="H607" s="543"/>
      <c r="I607" s="543"/>
      <c r="J607" s="543"/>
      <c r="K607" s="543"/>
      <c r="L607" s="543"/>
      <c r="M607" s="543"/>
      <c r="N607" s="543"/>
      <c r="O607" s="543"/>
      <c r="P607" s="543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22.5" customHeight="1">
      <c r="A608" s="2"/>
      <c r="B608" s="2"/>
      <c r="C608" s="617"/>
      <c r="D608" s="543"/>
      <c r="E608" s="543"/>
      <c r="F608" s="543"/>
      <c r="G608" s="543"/>
      <c r="H608" s="543"/>
      <c r="I608" s="543"/>
      <c r="J608" s="543"/>
      <c r="K608" s="543"/>
      <c r="L608" s="543"/>
      <c r="M608" s="543"/>
      <c r="N608" s="543"/>
      <c r="O608" s="543"/>
      <c r="P608" s="543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22.5" customHeight="1">
      <c r="A609" s="2"/>
      <c r="B609" s="2"/>
      <c r="C609" s="617"/>
      <c r="D609" s="543"/>
      <c r="E609" s="543"/>
      <c r="F609" s="543"/>
      <c r="G609" s="543"/>
      <c r="H609" s="543"/>
      <c r="I609" s="543"/>
      <c r="J609" s="543"/>
      <c r="K609" s="543"/>
      <c r="L609" s="543"/>
      <c r="M609" s="543"/>
      <c r="N609" s="543"/>
      <c r="O609" s="543"/>
      <c r="P609" s="543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22.5" customHeight="1">
      <c r="A610" s="2"/>
      <c r="B610" s="2"/>
      <c r="C610" s="617"/>
      <c r="D610" s="543"/>
      <c r="E610" s="543"/>
      <c r="F610" s="543"/>
      <c r="G610" s="543"/>
      <c r="H610" s="543"/>
      <c r="I610" s="543"/>
      <c r="J610" s="543"/>
      <c r="K610" s="543"/>
      <c r="L610" s="543"/>
      <c r="M610" s="543"/>
      <c r="N610" s="543"/>
      <c r="O610" s="543"/>
      <c r="P610" s="543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22.5" customHeight="1">
      <c r="A611" s="2"/>
      <c r="B611" s="2"/>
      <c r="C611" s="617"/>
      <c r="D611" s="543"/>
      <c r="E611" s="543"/>
      <c r="F611" s="543"/>
      <c r="G611" s="543"/>
      <c r="H611" s="543"/>
      <c r="I611" s="543"/>
      <c r="J611" s="543"/>
      <c r="K611" s="543"/>
      <c r="L611" s="543"/>
      <c r="M611" s="543"/>
      <c r="N611" s="543"/>
      <c r="O611" s="543"/>
      <c r="P611" s="543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22.5" customHeight="1">
      <c r="A612" s="2"/>
      <c r="B612" s="2"/>
      <c r="C612" s="617"/>
      <c r="D612" s="543"/>
      <c r="E612" s="543"/>
      <c r="F612" s="543"/>
      <c r="G612" s="543"/>
      <c r="H612" s="543"/>
      <c r="I612" s="543"/>
      <c r="J612" s="543"/>
      <c r="K612" s="543"/>
      <c r="L612" s="543"/>
      <c r="M612" s="543"/>
      <c r="N612" s="543"/>
      <c r="O612" s="543"/>
      <c r="P612" s="543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22.5" customHeight="1">
      <c r="A613" s="2"/>
      <c r="B613" s="2"/>
      <c r="C613" s="617"/>
      <c r="D613" s="543"/>
      <c r="E613" s="543"/>
      <c r="F613" s="543"/>
      <c r="G613" s="543"/>
      <c r="H613" s="543"/>
      <c r="I613" s="543"/>
      <c r="J613" s="543"/>
      <c r="K613" s="543"/>
      <c r="L613" s="543"/>
      <c r="M613" s="543"/>
      <c r="N613" s="543"/>
      <c r="O613" s="543"/>
      <c r="P613" s="543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22.5" customHeight="1">
      <c r="A614" s="2"/>
      <c r="B614" s="2"/>
      <c r="C614" s="617"/>
      <c r="D614" s="543"/>
      <c r="E614" s="543"/>
      <c r="F614" s="543"/>
      <c r="G614" s="543"/>
      <c r="H614" s="543"/>
      <c r="I614" s="543"/>
      <c r="J614" s="543"/>
      <c r="K614" s="543"/>
      <c r="L614" s="543"/>
      <c r="M614" s="543"/>
      <c r="N614" s="543"/>
      <c r="O614" s="543"/>
      <c r="P614" s="543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22.5" customHeight="1">
      <c r="A615" s="2"/>
      <c r="B615" s="2"/>
      <c r="C615" s="617"/>
      <c r="D615" s="543"/>
      <c r="E615" s="543"/>
      <c r="F615" s="543"/>
      <c r="G615" s="543"/>
      <c r="H615" s="543"/>
      <c r="I615" s="543"/>
      <c r="J615" s="543"/>
      <c r="K615" s="543"/>
      <c r="L615" s="543"/>
      <c r="M615" s="543"/>
      <c r="N615" s="543"/>
      <c r="O615" s="543"/>
      <c r="P615" s="543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22.5" customHeight="1">
      <c r="A616" s="2"/>
      <c r="B616" s="2"/>
      <c r="C616" s="617"/>
      <c r="D616" s="543"/>
      <c r="E616" s="543"/>
      <c r="F616" s="543"/>
      <c r="G616" s="543"/>
      <c r="H616" s="543"/>
      <c r="I616" s="543"/>
      <c r="J616" s="543"/>
      <c r="K616" s="543"/>
      <c r="L616" s="543"/>
      <c r="M616" s="543"/>
      <c r="N616" s="543"/>
      <c r="O616" s="543"/>
      <c r="P616" s="543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22.5" customHeight="1">
      <c r="A617" s="2"/>
      <c r="B617" s="2"/>
      <c r="C617" s="617"/>
      <c r="D617" s="543"/>
      <c r="E617" s="543"/>
      <c r="F617" s="543"/>
      <c r="G617" s="543"/>
      <c r="H617" s="543"/>
      <c r="I617" s="543"/>
      <c r="J617" s="543"/>
      <c r="K617" s="543"/>
      <c r="L617" s="543"/>
      <c r="M617" s="543"/>
      <c r="N617" s="543"/>
      <c r="O617" s="543"/>
      <c r="P617" s="543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22.5" customHeight="1">
      <c r="A618" s="2"/>
      <c r="B618" s="2"/>
      <c r="C618" s="617"/>
      <c r="D618" s="543"/>
      <c r="E618" s="543"/>
      <c r="F618" s="543"/>
      <c r="G618" s="543"/>
      <c r="H618" s="543"/>
      <c r="I618" s="543"/>
      <c r="J618" s="543"/>
      <c r="K618" s="543"/>
      <c r="L618" s="543"/>
      <c r="M618" s="543"/>
      <c r="N618" s="543"/>
      <c r="O618" s="543"/>
      <c r="P618" s="543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22.5" customHeight="1">
      <c r="A619" s="2"/>
      <c r="B619" s="2"/>
      <c r="C619" s="617"/>
      <c r="D619" s="543"/>
      <c r="E619" s="543"/>
      <c r="F619" s="543"/>
      <c r="G619" s="543"/>
      <c r="H619" s="543"/>
      <c r="I619" s="543"/>
      <c r="J619" s="543"/>
      <c r="K619" s="543"/>
      <c r="L619" s="543"/>
      <c r="M619" s="543"/>
      <c r="N619" s="543"/>
      <c r="O619" s="543"/>
      <c r="P619" s="543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22.5" customHeight="1">
      <c r="A620" s="2"/>
      <c r="B620" s="2"/>
      <c r="C620" s="617"/>
      <c r="D620" s="543"/>
      <c r="E620" s="543"/>
      <c r="F620" s="543"/>
      <c r="G620" s="543"/>
      <c r="H620" s="543"/>
      <c r="I620" s="543"/>
      <c r="J620" s="543"/>
      <c r="K620" s="543"/>
      <c r="L620" s="543"/>
      <c r="M620" s="543"/>
      <c r="N620" s="543"/>
      <c r="O620" s="543"/>
      <c r="P620" s="543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22.5" customHeight="1">
      <c r="A621" s="2"/>
      <c r="B621" s="2"/>
      <c r="C621" s="617"/>
      <c r="D621" s="543"/>
      <c r="E621" s="543"/>
      <c r="F621" s="543"/>
      <c r="G621" s="543"/>
      <c r="H621" s="543"/>
      <c r="I621" s="543"/>
      <c r="J621" s="543"/>
      <c r="K621" s="543"/>
      <c r="L621" s="543"/>
      <c r="M621" s="543"/>
      <c r="N621" s="543"/>
      <c r="O621" s="543"/>
      <c r="P621" s="543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22.5" customHeight="1">
      <c r="A622" s="2"/>
      <c r="B622" s="2"/>
      <c r="C622" s="617"/>
      <c r="D622" s="543"/>
      <c r="E622" s="543"/>
      <c r="F622" s="543"/>
      <c r="G622" s="543"/>
      <c r="H622" s="543"/>
      <c r="I622" s="543"/>
      <c r="J622" s="543"/>
      <c r="K622" s="543"/>
      <c r="L622" s="543"/>
      <c r="M622" s="543"/>
      <c r="N622" s="543"/>
      <c r="O622" s="543"/>
      <c r="P622" s="543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22.5" customHeight="1">
      <c r="A623" s="2"/>
      <c r="B623" s="2"/>
      <c r="C623" s="617"/>
      <c r="D623" s="543"/>
      <c r="E623" s="543"/>
      <c r="F623" s="543"/>
      <c r="G623" s="543"/>
      <c r="H623" s="543"/>
      <c r="I623" s="543"/>
      <c r="J623" s="543"/>
      <c r="K623" s="543"/>
      <c r="L623" s="543"/>
      <c r="M623" s="543"/>
      <c r="N623" s="543"/>
      <c r="O623" s="543"/>
      <c r="P623" s="543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22.5" customHeight="1">
      <c r="A624" s="2"/>
      <c r="B624" s="2"/>
      <c r="C624" s="617"/>
      <c r="D624" s="543"/>
      <c r="E624" s="543"/>
      <c r="F624" s="543"/>
      <c r="G624" s="543"/>
      <c r="H624" s="543"/>
      <c r="I624" s="543"/>
      <c r="J624" s="543"/>
      <c r="K624" s="543"/>
      <c r="L624" s="543"/>
      <c r="M624" s="543"/>
      <c r="N624" s="543"/>
      <c r="O624" s="543"/>
      <c r="P624" s="543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22.5" customHeight="1">
      <c r="A625" s="2"/>
      <c r="B625" s="2"/>
      <c r="C625" s="617"/>
      <c r="D625" s="543"/>
      <c r="E625" s="543"/>
      <c r="F625" s="543"/>
      <c r="G625" s="543"/>
      <c r="H625" s="543"/>
      <c r="I625" s="543"/>
      <c r="J625" s="543"/>
      <c r="K625" s="543"/>
      <c r="L625" s="543"/>
      <c r="M625" s="543"/>
      <c r="N625" s="543"/>
      <c r="O625" s="543"/>
      <c r="P625" s="543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22.5" customHeight="1">
      <c r="A626" s="2"/>
      <c r="B626" s="2"/>
      <c r="C626" s="617"/>
      <c r="D626" s="543"/>
      <c r="E626" s="543"/>
      <c r="F626" s="543"/>
      <c r="G626" s="543"/>
      <c r="H626" s="543"/>
      <c r="I626" s="543"/>
      <c r="J626" s="543"/>
      <c r="K626" s="543"/>
      <c r="L626" s="543"/>
      <c r="M626" s="543"/>
      <c r="N626" s="543"/>
      <c r="O626" s="543"/>
      <c r="P626" s="543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22.5" customHeight="1">
      <c r="A627" s="2"/>
      <c r="B627" s="2"/>
      <c r="C627" s="617"/>
      <c r="D627" s="543"/>
      <c r="E627" s="543"/>
      <c r="F627" s="543"/>
      <c r="G627" s="543"/>
      <c r="H627" s="543"/>
      <c r="I627" s="543"/>
      <c r="J627" s="543"/>
      <c r="K627" s="543"/>
      <c r="L627" s="543"/>
      <c r="M627" s="543"/>
      <c r="N627" s="543"/>
      <c r="O627" s="543"/>
      <c r="P627" s="543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22.5" customHeight="1">
      <c r="A628" s="2"/>
      <c r="B628" s="2"/>
      <c r="C628" s="617"/>
      <c r="D628" s="543"/>
      <c r="E628" s="543"/>
      <c r="F628" s="543"/>
      <c r="G628" s="543"/>
      <c r="H628" s="543"/>
      <c r="I628" s="543"/>
      <c r="J628" s="543"/>
      <c r="K628" s="543"/>
      <c r="L628" s="543"/>
      <c r="M628" s="543"/>
      <c r="N628" s="543"/>
      <c r="O628" s="543"/>
      <c r="P628" s="543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22.5" customHeight="1">
      <c r="A629" s="2"/>
      <c r="B629" s="2"/>
      <c r="C629" s="617"/>
      <c r="D629" s="543"/>
      <c r="E629" s="543"/>
      <c r="F629" s="543"/>
      <c r="G629" s="543"/>
      <c r="H629" s="543"/>
      <c r="I629" s="543"/>
      <c r="J629" s="543"/>
      <c r="K629" s="543"/>
      <c r="L629" s="543"/>
      <c r="M629" s="543"/>
      <c r="N629" s="543"/>
      <c r="O629" s="543"/>
      <c r="P629" s="543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22.5" customHeight="1">
      <c r="A630" s="2"/>
      <c r="B630" s="2"/>
      <c r="C630" s="617"/>
      <c r="D630" s="543"/>
      <c r="E630" s="543"/>
      <c r="F630" s="543"/>
      <c r="G630" s="543"/>
      <c r="H630" s="543"/>
      <c r="I630" s="543"/>
      <c r="J630" s="543"/>
      <c r="K630" s="543"/>
      <c r="L630" s="543"/>
      <c r="M630" s="543"/>
      <c r="N630" s="543"/>
      <c r="O630" s="543"/>
      <c r="P630" s="543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22.5" customHeight="1">
      <c r="A631" s="2"/>
      <c r="B631" s="2"/>
      <c r="C631" s="617"/>
      <c r="D631" s="543"/>
      <c r="E631" s="543"/>
      <c r="F631" s="543"/>
      <c r="G631" s="543"/>
      <c r="H631" s="543"/>
      <c r="I631" s="543"/>
      <c r="J631" s="543"/>
      <c r="K631" s="543"/>
      <c r="L631" s="543"/>
      <c r="M631" s="543"/>
      <c r="N631" s="543"/>
      <c r="O631" s="543"/>
      <c r="P631" s="543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22.5" customHeight="1">
      <c r="A632" s="2"/>
      <c r="B632" s="2"/>
      <c r="C632" s="617"/>
      <c r="D632" s="543"/>
      <c r="E632" s="543"/>
      <c r="F632" s="543"/>
      <c r="G632" s="543"/>
      <c r="H632" s="543"/>
      <c r="I632" s="543"/>
      <c r="J632" s="543"/>
      <c r="K632" s="543"/>
      <c r="L632" s="543"/>
      <c r="M632" s="543"/>
      <c r="N632" s="543"/>
      <c r="O632" s="543"/>
      <c r="P632" s="543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22.5" customHeight="1">
      <c r="A633" s="2"/>
      <c r="B633" s="2"/>
      <c r="C633" s="617"/>
      <c r="D633" s="543"/>
      <c r="E633" s="543"/>
      <c r="F633" s="543"/>
      <c r="G633" s="543"/>
      <c r="H633" s="543"/>
      <c r="I633" s="543"/>
      <c r="J633" s="543"/>
      <c r="K633" s="543"/>
      <c r="L633" s="543"/>
      <c r="M633" s="543"/>
      <c r="N633" s="543"/>
      <c r="O633" s="543"/>
      <c r="P633" s="543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22.5" customHeight="1">
      <c r="A634" s="2"/>
      <c r="B634" s="2"/>
      <c r="C634" s="617"/>
      <c r="D634" s="543"/>
      <c r="E634" s="543"/>
      <c r="F634" s="543"/>
      <c r="G634" s="543"/>
      <c r="H634" s="543"/>
      <c r="I634" s="543"/>
      <c r="J634" s="543"/>
      <c r="K634" s="543"/>
      <c r="L634" s="543"/>
      <c r="M634" s="543"/>
      <c r="N634" s="543"/>
      <c r="O634" s="543"/>
      <c r="P634" s="543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22.5" customHeight="1">
      <c r="A635" s="2"/>
      <c r="B635" s="2"/>
      <c r="C635" s="617"/>
      <c r="D635" s="543"/>
      <c r="E635" s="543"/>
      <c r="F635" s="543"/>
      <c r="G635" s="543"/>
      <c r="H635" s="543"/>
      <c r="I635" s="543"/>
      <c r="J635" s="543"/>
      <c r="K635" s="543"/>
      <c r="L635" s="543"/>
      <c r="M635" s="543"/>
      <c r="N635" s="543"/>
      <c r="O635" s="543"/>
      <c r="P635" s="543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22.5" customHeight="1">
      <c r="A636" s="2"/>
      <c r="B636" s="2"/>
      <c r="C636" s="617"/>
      <c r="D636" s="543"/>
      <c r="E636" s="543"/>
      <c r="F636" s="543"/>
      <c r="G636" s="543"/>
      <c r="H636" s="543"/>
      <c r="I636" s="543"/>
      <c r="J636" s="543"/>
      <c r="K636" s="543"/>
      <c r="L636" s="543"/>
      <c r="M636" s="543"/>
      <c r="N636" s="543"/>
      <c r="O636" s="543"/>
      <c r="P636" s="543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22.5" customHeight="1">
      <c r="A637" s="2"/>
      <c r="B637" s="2"/>
      <c r="C637" s="617"/>
      <c r="D637" s="543"/>
      <c r="E637" s="543"/>
      <c r="F637" s="543"/>
      <c r="G637" s="543"/>
      <c r="H637" s="543"/>
      <c r="I637" s="543"/>
      <c r="J637" s="543"/>
      <c r="K637" s="543"/>
      <c r="L637" s="543"/>
      <c r="M637" s="543"/>
      <c r="N637" s="543"/>
      <c r="O637" s="543"/>
      <c r="P637" s="543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22.5" customHeight="1">
      <c r="A638" s="2"/>
      <c r="B638" s="2"/>
      <c r="C638" s="617"/>
      <c r="D638" s="543"/>
      <c r="E638" s="543"/>
      <c r="F638" s="543"/>
      <c r="G638" s="543"/>
      <c r="H638" s="543"/>
      <c r="I638" s="543"/>
      <c r="J638" s="543"/>
      <c r="K638" s="543"/>
      <c r="L638" s="543"/>
      <c r="M638" s="543"/>
      <c r="N638" s="543"/>
      <c r="O638" s="543"/>
      <c r="P638" s="543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22.5" customHeight="1">
      <c r="A639" s="2"/>
      <c r="B639" s="2"/>
      <c r="C639" s="617"/>
      <c r="D639" s="543"/>
      <c r="E639" s="543"/>
      <c r="F639" s="543"/>
      <c r="G639" s="543"/>
      <c r="H639" s="543"/>
      <c r="I639" s="543"/>
      <c r="J639" s="543"/>
      <c r="K639" s="543"/>
      <c r="L639" s="543"/>
      <c r="M639" s="543"/>
      <c r="N639" s="543"/>
      <c r="O639" s="543"/>
      <c r="P639" s="543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22.5" customHeight="1">
      <c r="A640" s="2"/>
      <c r="B640" s="2"/>
      <c r="C640" s="617"/>
      <c r="D640" s="543"/>
      <c r="E640" s="543"/>
      <c r="F640" s="543"/>
      <c r="G640" s="543"/>
      <c r="H640" s="543"/>
      <c r="I640" s="543"/>
      <c r="J640" s="543"/>
      <c r="K640" s="543"/>
      <c r="L640" s="543"/>
      <c r="M640" s="543"/>
      <c r="N640" s="543"/>
      <c r="O640" s="543"/>
      <c r="P640" s="543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22.5" customHeight="1">
      <c r="A641" s="2"/>
      <c r="B641" s="2"/>
      <c r="C641" s="617"/>
      <c r="D641" s="543"/>
      <c r="E641" s="543"/>
      <c r="F641" s="543"/>
      <c r="G641" s="543"/>
      <c r="H641" s="543"/>
      <c r="I641" s="543"/>
      <c r="J641" s="543"/>
      <c r="K641" s="543"/>
      <c r="L641" s="543"/>
      <c r="M641" s="543"/>
      <c r="N641" s="543"/>
      <c r="O641" s="543"/>
      <c r="P641" s="543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22.5" customHeight="1">
      <c r="A642" s="2"/>
      <c r="B642" s="2"/>
      <c r="C642" s="617"/>
      <c r="D642" s="543"/>
      <c r="E642" s="543"/>
      <c r="F642" s="543"/>
      <c r="G642" s="543"/>
      <c r="H642" s="543"/>
      <c r="I642" s="543"/>
      <c r="J642" s="543"/>
      <c r="K642" s="543"/>
      <c r="L642" s="543"/>
      <c r="M642" s="543"/>
      <c r="N642" s="543"/>
      <c r="O642" s="543"/>
      <c r="P642" s="543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22.5" customHeight="1">
      <c r="A643" s="2"/>
      <c r="B643" s="2"/>
      <c r="C643" s="617"/>
      <c r="D643" s="543"/>
      <c r="E643" s="543"/>
      <c r="F643" s="543"/>
      <c r="G643" s="543"/>
      <c r="H643" s="543"/>
      <c r="I643" s="543"/>
      <c r="J643" s="543"/>
      <c r="K643" s="543"/>
      <c r="L643" s="543"/>
      <c r="M643" s="543"/>
      <c r="N643" s="543"/>
      <c r="O643" s="543"/>
      <c r="P643" s="543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22.5" customHeight="1">
      <c r="A644" s="2"/>
      <c r="B644" s="2"/>
      <c r="C644" s="617"/>
      <c r="D644" s="543"/>
      <c r="E644" s="543"/>
      <c r="F644" s="543"/>
      <c r="G644" s="543"/>
      <c r="H644" s="543"/>
      <c r="I644" s="543"/>
      <c r="J644" s="543"/>
      <c r="K644" s="543"/>
      <c r="L644" s="543"/>
      <c r="M644" s="543"/>
      <c r="N644" s="543"/>
      <c r="O644" s="543"/>
      <c r="P644" s="543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22.5" customHeight="1">
      <c r="A645" s="2"/>
      <c r="B645" s="2"/>
      <c r="C645" s="617"/>
      <c r="D645" s="543"/>
      <c r="E645" s="543"/>
      <c r="F645" s="543"/>
      <c r="G645" s="543"/>
      <c r="H645" s="543"/>
      <c r="I645" s="543"/>
      <c r="J645" s="543"/>
      <c r="K645" s="543"/>
      <c r="L645" s="543"/>
      <c r="M645" s="543"/>
      <c r="N645" s="543"/>
      <c r="O645" s="543"/>
      <c r="P645" s="543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22.5" customHeight="1">
      <c r="A646" s="2"/>
      <c r="B646" s="2"/>
      <c r="C646" s="617"/>
      <c r="D646" s="543"/>
      <c r="E646" s="543"/>
      <c r="F646" s="543"/>
      <c r="G646" s="543"/>
      <c r="H646" s="543"/>
      <c r="I646" s="543"/>
      <c r="J646" s="543"/>
      <c r="K646" s="543"/>
      <c r="L646" s="543"/>
      <c r="M646" s="543"/>
      <c r="N646" s="543"/>
      <c r="O646" s="543"/>
      <c r="P646" s="543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22.5" customHeight="1">
      <c r="A647" s="2"/>
      <c r="B647" s="2"/>
      <c r="C647" s="617"/>
      <c r="D647" s="543"/>
      <c r="E647" s="543"/>
      <c r="F647" s="543"/>
      <c r="G647" s="543"/>
      <c r="H647" s="543"/>
      <c r="I647" s="543"/>
      <c r="J647" s="543"/>
      <c r="K647" s="543"/>
      <c r="L647" s="543"/>
      <c r="M647" s="543"/>
      <c r="N647" s="543"/>
      <c r="O647" s="543"/>
      <c r="P647" s="543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22.5" customHeight="1">
      <c r="A648" s="2"/>
      <c r="B648" s="2"/>
      <c r="C648" s="617"/>
      <c r="D648" s="543"/>
      <c r="E648" s="543"/>
      <c r="F648" s="543"/>
      <c r="G648" s="543"/>
      <c r="H648" s="543"/>
      <c r="I648" s="543"/>
      <c r="J648" s="543"/>
      <c r="K648" s="543"/>
      <c r="L648" s="543"/>
      <c r="M648" s="543"/>
      <c r="N648" s="543"/>
      <c r="O648" s="543"/>
      <c r="P648" s="543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22.5" customHeight="1">
      <c r="A649" s="2"/>
      <c r="B649" s="2"/>
      <c r="C649" s="617"/>
      <c r="D649" s="543"/>
      <c r="E649" s="543"/>
      <c r="F649" s="543"/>
      <c r="G649" s="543"/>
      <c r="H649" s="543"/>
      <c r="I649" s="543"/>
      <c r="J649" s="543"/>
      <c r="K649" s="543"/>
      <c r="L649" s="543"/>
      <c r="M649" s="543"/>
      <c r="N649" s="543"/>
      <c r="O649" s="543"/>
      <c r="P649" s="543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22.5" customHeight="1">
      <c r="A650" s="2"/>
      <c r="B650" s="2"/>
      <c r="C650" s="617"/>
      <c r="D650" s="543"/>
      <c r="E650" s="543"/>
      <c r="F650" s="543"/>
      <c r="G650" s="543"/>
      <c r="H650" s="543"/>
      <c r="I650" s="543"/>
      <c r="J650" s="543"/>
      <c r="K650" s="543"/>
      <c r="L650" s="543"/>
      <c r="M650" s="543"/>
      <c r="N650" s="543"/>
      <c r="O650" s="543"/>
      <c r="P650" s="543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22.5" customHeight="1">
      <c r="A651" s="2"/>
      <c r="B651" s="2"/>
      <c r="C651" s="617"/>
      <c r="D651" s="543"/>
      <c r="E651" s="543"/>
      <c r="F651" s="543"/>
      <c r="G651" s="543"/>
      <c r="H651" s="543"/>
      <c r="I651" s="543"/>
      <c r="J651" s="543"/>
      <c r="K651" s="543"/>
      <c r="L651" s="543"/>
      <c r="M651" s="543"/>
      <c r="N651" s="543"/>
      <c r="O651" s="543"/>
      <c r="P651" s="543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22.5" customHeight="1">
      <c r="A652" s="2"/>
      <c r="B652" s="2"/>
      <c r="C652" s="617"/>
      <c r="D652" s="543"/>
      <c r="E652" s="543"/>
      <c r="F652" s="543"/>
      <c r="G652" s="543"/>
      <c r="H652" s="543"/>
      <c r="I652" s="543"/>
      <c r="J652" s="543"/>
      <c r="K652" s="543"/>
      <c r="L652" s="543"/>
      <c r="M652" s="543"/>
      <c r="N652" s="543"/>
      <c r="O652" s="543"/>
      <c r="P652" s="543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22.5" customHeight="1">
      <c r="A653" s="2"/>
      <c r="B653" s="2"/>
      <c r="C653" s="617"/>
      <c r="D653" s="543"/>
      <c r="E653" s="543"/>
      <c r="F653" s="543"/>
      <c r="G653" s="543"/>
      <c r="H653" s="543"/>
      <c r="I653" s="543"/>
      <c r="J653" s="543"/>
      <c r="K653" s="543"/>
      <c r="L653" s="543"/>
      <c r="M653" s="543"/>
      <c r="N653" s="543"/>
      <c r="O653" s="543"/>
      <c r="P653" s="543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22.5" customHeight="1">
      <c r="A654" s="2"/>
      <c r="B654" s="2"/>
      <c r="C654" s="617"/>
      <c r="D654" s="543"/>
      <c r="E654" s="543"/>
      <c r="F654" s="543"/>
      <c r="G654" s="543"/>
      <c r="H654" s="543"/>
      <c r="I654" s="543"/>
      <c r="J654" s="543"/>
      <c r="K654" s="543"/>
      <c r="L654" s="543"/>
      <c r="M654" s="543"/>
      <c r="N654" s="543"/>
      <c r="O654" s="543"/>
      <c r="P654" s="543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22.5" customHeight="1">
      <c r="A655" s="2"/>
      <c r="B655" s="2"/>
      <c r="C655" s="617"/>
      <c r="D655" s="543"/>
      <c r="E655" s="543"/>
      <c r="F655" s="543"/>
      <c r="G655" s="543"/>
      <c r="H655" s="543"/>
      <c r="I655" s="543"/>
      <c r="J655" s="543"/>
      <c r="K655" s="543"/>
      <c r="L655" s="543"/>
      <c r="M655" s="543"/>
      <c r="N655" s="543"/>
      <c r="O655" s="543"/>
      <c r="P655" s="543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22.5" customHeight="1">
      <c r="A656" s="2"/>
      <c r="B656" s="2"/>
      <c r="C656" s="617"/>
      <c r="D656" s="543"/>
      <c r="E656" s="543"/>
      <c r="F656" s="543"/>
      <c r="G656" s="543"/>
      <c r="H656" s="543"/>
      <c r="I656" s="543"/>
      <c r="J656" s="543"/>
      <c r="K656" s="543"/>
      <c r="L656" s="543"/>
      <c r="M656" s="543"/>
      <c r="N656" s="543"/>
      <c r="O656" s="543"/>
      <c r="P656" s="543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22.5" customHeight="1">
      <c r="A657" s="2"/>
      <c r="B657" s="2"/>
      <c r="C657" s="617"/>
      <c r="D657" s="543"/>
      <c r="E657" s="543"/>
      <c r="F657" s="543"/>
      <c r="G657" s="543"/>
      <c r="H657" s="543"/>
      <c r="I657" s="543"/>
      <c r="J657" s="543"/>
      <c r="K657" s="543"/>
      <c r="L657" s="543"/>
      <c r="M657" s="543"/>
      <c r="N657" s="543"/>
      <c r="O657" s="543"/>
      <c r="P657" s="543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22.5" customHeight="1">
      <c r="A658" s="2"/>
      <c r="B658" s="2"/>
      <c r="C658" s="617"/>
      <c r="D658" s="543"/>
      <c r="E658" s="543"/>
      <c r="F658" s="543"/>
      <c r="G658" s="543"/>
      <c r="H658" s="543"/>
      <c r="I658" s="543"/>
      <c r="J658" s="543"/>
      <c r="K658" s="543"/>
      <c r="L658" s="543"/>
      <c r="M658" s="543"/>
      <c r="N658" s="543"/>
      <c r="O658" s="543"/>
      <c r="P658" s="543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22.5" customHeight="1">
      <c r="A659" s="2"/>
      <c r="B659" s="2"/>
      <c r="C659" s="617"/>
      <c r="D659" s="543"/>
      <c r="E659" s="543"/>
      <c r="F659" s="543"/>
      <c r="G659" s="543"/>
      <c r="H659" s="543"/>
      <c r="I659" s="543"/>
      <c r="J659" s="543"/>
      <c r="K659" s="543"/>
      <c r="L659" s="543"/>
      <c r="M659" s="543"/>
      <c r="N659" s="543"/>
      <c r="O659" s="543"/>
      <c r="P659" s="543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22.5" customHeight="1">
      <c r="A660" s="2"/>
      <c r="B660" s="2"/>
      <c r="C660" s="617"/>
      <c r="D660" s="543"/>
      <c r="E660" s="543"/>
      <c r="F660" s="543"/>
      <c r="G660" s="543"/>
      <c r="H660" s="543"/>
      <c r="I660" s="543"/>
      <c r="J660" s="543"/>
      <c r="K660" s="543"/>
      <c r="L660" s="543"/>
      <c r="M660" s="543"/>
      <c r="N660" s="543"/>
      <c r="O660" s="543"/>
      <c r="P660" s="543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22.5" customHeight="1">
      <c r="A661" s="2"/>
      <c r="B661" s="2"/>
      <c r="C661" s="617"/>
      <c r="D661" s="543"/>
      <c r="E661" s="543"/>
      <c r="F661" s="543"/>
      <c r="G661" s="543"/>
      <c r="H661" s="543"/>
      <c r="I661" s="543"/>
      <c r="J661" s="543"/>
      <c r="K661" s="543"/>
      <c r="L661" s="543"/>
      <c r="M661" s="543"/>
      <c r="N661" s="543"/>
      <c r="O661" s="543"/>
      <c r="P661" s="543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22.5" customHeight="1">
      <c r="A662" s="2"/>
      <c r="B662" s="2"/>
      <c r="C662" s="617"/>
      <c r="D662" s="543"/>
      <c r="E662" s="543"/>
      <c r="F662" s="543"/>
      <c r="G662" s="543"/>
      <c r="H662" s="543"/>
      <c r="I662" s="543"/>
      <c r="J662" s="543"/>
      <c r="K662" s="543"/>
      <c r="L662" s="543"/>
      <c r="M662" s="543"/>
      <c r="N662" s="543"/>
      <c r="O662" s="543"/>
      <c r="P662" s="543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22.5" customHeight="1">
      <c r="A663" s="2"/>
      <c r="B663" s="2"/>
      <c r="C663" s="617"/>
      <c r="D663" s="543"/>
      <c r="E663" s="543"/>
      <c r="F663" s="543"/>
      <c r="G663" s="543"/>
      <c r="H663" s="543"/>
      <c r="I663" s="543"/>
      <c r="J663" s="543"/>
      <c r="K663" s="543"/>
      <c r="L663" s="543"/>
      <c r="M663" s="543"/>
      <c r="N663" s="543"/>
      <c r="O663" s="543"/>
      <c r="P663" s="543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22.5" customHeight="1">
      <c r="A664" s="2"/>
      <c r="B664" s="2"/>
      <c r="C664" s="617"/>
      <c r="D664" s="543"/>
      <c r="E664" s="543"/>
      <c r="F664" s="543"/>
      <c r="G664" s="543"/>
      <c r="H664" s="543"/>
      <c r="I664" s="543"/>
      <c r="J664" s="543"/>
      <c r="K664" s="543"/>
      <c r="L664" s="543"/>
      <c r="M664" s="543"/>
      <c r="N664" s="543"/>
      <c r="O664" s="543"/>
      <c r="P664" s="543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22.5" customHeight="1">
      <c r="A665" s="2"/>
      <c r="B665" s="2"/>
      <c r="C665" s="617"/>
      <c r="D665" s="543"/>
      <c r="E665" s="543"/>
      <c r="F665" s="543"/>
      <c r="G665" s="543"/>
      <c r="H665" s="543"/>
      <c r="I665" s="543"/>
      <c r="J665" s="543"/>
      <c r="K665" s="543"/>
      <c r="L665" s="543"/>
      <c r="M665" s="543"/>
      <c r="N665" s="543"/>
      <c r="O665" s="543"/>
      <c r="P665" s="543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22.5" customHeight="1">
      <c r="A666" s="2"/>
      <c r="B666" s="2"/>
      <c r="C666" s="617"/>
      <c r="D666" s="543"/>
      <c r="E666" s="543"/>
      <c r="F666" s="543"/>
      <c r="G666" s="543"/>
      <c r="H666" s="543"/>
      <c r="I666" s="543"/>
      <c r="J666" s="543"/>
      <c r="K666" s="543"/>
      <c r="L666" s="543"/>
      <c r="M666" s="543"/>
      <c r="N666" s="543"/>
      <c r="O666" s="543"/>
      <c r="P666" s="543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22.5" customHeight="1">
      <c r="A667" s="2"/>
      <c r="B667" s="2"/>
      <c r="C667" s="617"/>
      <c r="D667" s="543"/>
      <c r="E667" s="543"/>
      <c r="F667" s="543"/>
      <c r="G667" s="543"/>
      <c r="H667" s="543"/>
      <c r="I667" s="543"/>
      <c r="J667" s="543"/>
      <c r="K667" s="543"/>
      <c r="L667" s="543"/>
      <c r="M667" s="543"/>
      <c r="N667" s="543"/>
      <c r="O667" s="543"/>
      <c r="P667" s="543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22.5" customHeight="1">
      <c r="A668" s="2"/>
      <c r="B668" s="2"/>
      <c r="C668" s="617"/>
      <c r="D668" s="543"/>
      <c r="E668" s="543"/>
      <c r="F668" s="543"/>
      <c r="G668" s="543"/>
      <c r="H668" s="543"/>
      <c r="I668" s="543"/>
      <c r="J668" s="543"/>
      <c r="K668" s="543"/>
      <c r="L668" s="543"/>
      <c r="M668" s="543"/>
      <c r="N668" s="543"/>
      <c r="O668" s="543"/>
      <c r="P668" s="543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22.5" customHeight="1">
      <c r="A669" s="2"/>
      <c r="B669" s="2"/>
      <c r="C669" s="617"/>
      <c r="D669" s="543"/>
      <c r="E669" s="543"/>
      <c r="F669" s="543"/>
      <c r="G669" s="543"/>
      <c r="H669" s="543"/>
      <c r="I669" s="543"/>
      <c r="J669" s="543"/>
      <c r="K669" s="543"/>
      <c r="L669" s="543"/>
      <c r="M669" s="543"/>
      <c r="N669" s="543"/>
      <c r="O669" s="543"/>
      <c r="P669" s="543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22.5" customHeight="1">
      <c r="A670" s="2"/>
      <c r="B670" s="2"/>
      <c r="C670" s="617"/>
      <c r="D670" s="543"/>
      <c r="E670" s="543"/>
      <c r="F670" s="543"/>
      <c r="G670" s="543"/>
      <c r="H670" s="543"/>
      <c r="I670" s="543"/>
      <c r="J670" s="543"/>
      <c r="K670" s="543"/>
      <c r="L670" s="543"/>
      <c r="M670" s="543"/>
      <c r="N670" s="543"/>
      <c r="O670" s="543"/>
      <c r="P670" s="543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22.5" customHeight="1">
      <c r="A671" s="2"/>
      <c r="B671" s="2"/>
      <c r="C671" s="617"/>
      <c r="D671" s="543"/>
      <c r="E671" s="543"/>
      <c r="F671" s="543"/>
      <c r="G671" s="543"/>
      <c r="H671" s="543"/>
      <c r="I671" s="543"/>
      <c r="J671" s="543"/>
      <c r="K671" s="543"/>
      <c r="L671" s="543"/>
      <c r="M671" s="543"/>
      <c r="N671" s="543"/>
      <c r="O671" s="543"/>
      <c r="P671" s="543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22.5" customHeight="1">
      <c r="A672" s="2"/>
      <c r="B672" s="2"/>
      <c r="C672" s="617"/>
      <c r="D672" s="543"/>
      <c r="E672" s="543"/>
      <c r="F672" s="543"/>
      <c r="G672" s="543"/>
      <c r="H672" s="543"/>
      <c r="I672" s="543"/>
      <c r="J672" s="543"/>
      <c r="K672" s="543"/>
      <c r="L672" s="543"/>
      <c r="M672" s="543"/>
      <c r="N672" s="543"/>
      <c r="O672" s="543"/>
      <c r="P672" s="543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22.5" customHeight="1">
      <c r="A673" s="2"/>
      <c r="B673" s="2"/>
      <c r="C673" s="617"/>
      <c r="D673" s="543"/>
      <c r="E673" s="543"/>
      <c r="F673" s="543"/>
      <c r="G673" s="543"/>
      <c r="H673" s="543"/>
      <c r="I673" s="543"/>
      <c r="J673" s="543"/>
      <c r="K673" s="543"/>
      <c r="L673" s="543"/>
      <c r="M673" s="543"/>
      <c r="N673" s="543"/>
      <c r="O673" s="543"/>
      <c r="P673" s="543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22.5" customHeight="1">
      <c r="A674" s="2"/>
      <c r="B674" s="2"/>
      <c r="C674" s="617"/>
      <c r="D674" s="543"/>
      <c r="E674" s="543"/>
      <c r="F674" s="543"/>
      <c r="G674" s="543"/>
      <c r="H674" s="543"/>
      <c r="I674" s="543"/>
      <c r="J674" s="543"/>
      <c r="K674" s="543"/>
      <c r="L674" s="543"/>
      <c r="M674" s="543"/>
      <c r="N674" s="543"/>
      <c r="O674" s="543"/>
      <c r="P674" s="543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22.5" customHeight="1">
      <c r="A675" s="2"/>
      <c r="B675" s="2"/>
      <c r="C675" s="617"/>
      <c r="D675" s="543"/>
      <c r="E675" s="543"/>
      <c r="F675" s="543"/>
      <c r="G675" s="543"/>
      <c r="H675" s="543"/>
      <c r="I675" s="543"/>
      <c r="J675" s="543"/>
      <c r="K675" s="543"/>
      <c r="L675" s="543"/>
      <c r="M675" s="543"/>
      <c r="N675" s="543"/>
      <c r="O675" s="543"/>
      <c r="P675" s="543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22.5" customHeight="1">
      <c r="A676" s="2"/>
      <c r="B676" s="2"/>
      <c r="C676" s="617"/>
      <c r="D676" s="543"/>
      <c r="E676" s="543"/>
      <c r="F676" s="543"/>
      <c r="G676" s="543"/>
      <c r="H676" s="543"/>
      <c r="I676" s="543"/>
      <c r="J676" s="543"/>
      <c r="K676" s="543"/>
      <c r="L676" s="543"/>
      <c r="M676" s="543"/>
      <c r="N676" s="543"/>
      <c r="O676" s="543"/>
      <c r="P676" s="543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22.5" customHeight="1">
      <c r="A677" s="2"/>
      <c r="B677" s="2"/>
      <c r="C677" s="617"/>
      <c r="D677" s="543"/>
      <c r="E677" s="543"/>
      <c r="F677" s="543"/>
      <c r="G677" s="543"/>
      <c r="H677" s="543"/>
      <c r="I677" s="543"/>
      <c r="J677" s="543"/>
      <c r="K677" s="543"/>
      <c r="L677" s="543"/>
      <c r="M677" s="543"/>
      <c r="N677" s="543"/>
      <c r="O677" s="543"/>
      <c r="P677" s="543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22.5" customHeight="1">
      <c r="A678" s="2"/>
      <c r="B678" s="2"/>
      <c r="C678" s="617"/>
      <c r="D678" s="543"/>
      <c r="E678" s="543"/>
      <c r="F678" s="543"/>
      <c r="G678" s="543"/>
      <c r="H678" s="543"/>
      <c r="I678" s="543"/>
      <c r="J678" s="543"/>
      <c r="K678" s="543"/>
      <c r="L678" s="543"/>
      <c r="M678" s="543"/>
      <c r="N678" s="543"/>
      <c r="O678" s="543"/>
      <c r="P678" s="543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22.5" customHeight="1">
      <c r="A679" s="2"/>
      <c r="B679" s="2"/>
      <c r="C679" s="617"/>
      <c r="D679" s="543"/>
      <c r="E679" s="543"/>
      <c r="F679" s="543"/>
      <c r="G679" s="543"/>
      <c r="H679" s="543"/>
      <c r="I679" s="543"/>
      <c r="J679" s="543"/>
      <c r="K679" s="543"/>
      <c r="L679" s="543"/>
      <c r="M679" s="543"/>
      <c r="N679" s="543"/>
      <c r="O679" s="543"/>
      <c r="P679" s="543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22.5" customHeight="1">
      <c r="A680" s="2"/>
      <c r="B680" s="2"/>
      <c r="C680" s="617"/>
      <c r="D680" s="543"/>
      <c r="E680" s="543"/>
      <c r="F680" s="543"/>
      <c r="G680" s="543"/>
      <c r="H680" s="543"/>
      <c r="I680" s="543"/>
      <c r="J680" s="543"/>
      <c r="K680" s="543"/>
      <c r="L680" s="543"/>
      <c r="M680" s="543"/>
      <c r="N680" s="543"/>
      <c r="O680" s="543"/>
      <c r="P680" s="543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22.5" customHeight="1">
      <c r="A681" s="2"/>
      <c r="B681" s="2"/>
      <c r="C681" s="617"/>
      <c r="D681" s="543"/>
      <c r="E681" s="543"/>
      <c r="F681" s="543"/>
      <c r="G681" s="543"/>
      <c r="H681" s="543"/>
      <c r="I681" s="543"/>
      <c r="J681" s="543"/>
      <c r="K681" s="543"/>
      <c r="L681" s="543"/>
      <c r="M681" s="543"/>
      <c r="N681" s="543"/>
      <c r="O681" s="543"/>
      <c r="P681" s="543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22.5" customHeight="1">
      <c r="A682" s="2"/>
      <c r="B682" s="2"/>
      <c r="C682" s="617"/>
      <c r="D682" s="543"/>
      <c r="E682" s="543"/>
      <c r="F682" s="543"/>
      <c r="G682" s="543"/>
      <c r="H682" s="543"/>
      <c r="I682" s="543"/>
      <c r="J682" s="543"/>
      <c r="K682" s="543"/>
      <c r="L682" s="543"/>
      <c r="M682" s="543"/>
      <c r="N682" s="543"/>
      <c r="O682" s="543"/>
      <c r="P682" s="543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22.5" customHeight="1">
      <c r="A683" s="2"/>
      <c r="B683" s="2"/>
      <c r="C683" s="617"/>
      <c r="D683" s="543"/>
      <c r="E683" s="543"/>
      <c r="F683" s="543"/>
      <c r="G683" s="543"/>
      <c r="H683" s="543"/>
      <c r="I683" s="543"/>
      <c r="J683" s="543"/>
      <c r="K683" s="543"/>
      <c r="L683" s="543"/>
      <c r="M683" s="543"/>
      <c r="N683" s="543"/>
      <c r="O683" s="543"/>
      <c r="P683" s="543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22.5" customHeight="1">
      <c r="A684" s="2"/>
      <c r="B684" s="2"/>
      <c r="C684" s="617"/>
      <c r="D684" s="543"/>
      <c r="E684" s="543"/>
      <c r="F684" s="543"/>
      <c r="G684" s="543"/>
      <c r="H684" s="543"/>
      <c r="I684" s="543"/>
      <c r="J684" s="543"/>
      <c r="K684" s="543"/>
      <c r="L684" s="543"/>
      <c r="M684" s="543"/>
      <c r="N684" s="543"/>
      <c r="O684" s="543"/>
      <c r="P684" s="543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22.5" customHeight="1">
      <c r="A685" s="2"/>
      <c r="B685" s="2"/>
      <c r="C685" s="617"/>
      <c r="D685" s="543"/>
      <c r="E685" s="543"/>
      <c r="F685" s="543"/>
      <c r="G685" s="543"/>
      <c r="H685" s="543"/>
      <c r="I685" s="543"/>
      <c r="J685" s="543"/>
      <c r="K685" s="543"/>
      <c r="L685" s="543"/>
      <c r="M685" s="543"/>
      <c r="N685" s="543"/>
      <c r="O685" s="543"/>
      <c r="P685" s="543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22.5" customHeight="1">
      <c r="A686" s="2"/>
      <c r="B686" s="2"/>
      <c r="C686" s="617"/>
      <c r="D686" s="543"/>
      <c r="E686" s="543"/>
      <c r="F686" s="543"/>
      <c r="G686" s="543"/>
      <c r="H686" s="543"/>
      <c r="I686" s="543"/>
      <c r="J686" s="543"/>
      <c r="K686" s="543"/>
      <c r="L686" s="543"/>
      <c r="M686" s="543"/>
      <c r="N686" s="543"/>
      <c r="O686" s="543"/>
      <c r="P686" s="543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22.5" customHeight="1">
      <c r="A687" s="2"/>
      <c r="B687" s="2"/>
      <c r="C687" s="617"/>
      <c r="D687" s="543"/>
      <c r="E687" s="543"/>
      <c r="F687" s="543"/>
      <c r="G687" s="543"/>
      <c r="H687" s="543"/>
      <c r="I687" s="543"/>
      <c r="J687" s="543"/>
      <c r="K687" s="543"/>
      <c r="L687" s="543"/>
      <c r="M687" s="543"/>
      <c r="N687" s="543"/>
      <c r="O687" s="543"/>
      <c r="P687" s="543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22.5" customHeight="1">
      <c r="A688" s="2"/>
      <c r="B688" s="2"/>
      <c r="C688" s="617"/>
      <c r="D688" s="543"/>
      <c r="E688" s="543"/>
      <c r="F688" s="543"/>
      <c r="G688" s="543"/>
      <c r="H688" s="543"/>
      <c r="I688" s="543"/>
      <c r="J688" s="543"/>
      <c r="K688" s="543"/>
      <c r="L688" s="543"/>
      <c r="M688" s="543"/>
      <c r="N688" s="543"/>
      <c r="O688" s="543"/>
      <c r="P688" s="543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22.5" customHeight="1">
      <c r="A689" s="2"/>
      <c r="B689" s="2"/>
      <c r="C689" s="617"/>
      <c r="D689" s="543"/>
      <c r="E689" s="543"/>
      <c r="F689" s="543"/>
      <c r="G689" s="543"/>
      <c r="H689" s="543"/>
      <c r="I689" s="543"/>
      <c r="J689" s="543"/>
      <c r="K689" s="543"/>
      <c r="L689" s="543"/>
      <c r="M689" s="543"/>
      <c r="N689" s="543"/>
      <c r="O689" s="543"/>
      <c r="P689" s="543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22.5" customHeight="1">
      <c r="A690" s="2"/>
      <c r="B690" s="2"/>
      <c r="C690" s="617"/>
      <c r="D690" s="543"/>
      <c r="E690" s="543"/>
      <c r="F690" s="543"/>
      <c r="G690" s="543"/>
      <c r="H690" s="543"/>
      <c r="I690" s="543"/>
      <c r="J690" s="543"/>
      <c r="K690" s="543"/>
      <c r="L690" s="543"/>
      <c r="M690" s="543"/>
      <c r="N690" s="543"/>
      <c r="O690" s="543"/>
      <c r="P690" s="543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22.5" customHeight="1">
      <c r="A691" s="2"/>
      <c r="B691" s="2"/>
      <c r="C691" s="617"/>
      <c r="D691" s="543"/>
      <c r="E691" s="543"/>
      <c r="F691" s="543"/>
      <c r="G691" s="543"/>
      <c r="H691" s="543"/>
      <c r="I691" s="543"/>
      <c r="J691" s="543"/>
      <c r="K691" s="543"/>
      <c r="L691" s="543"/>
      <c r="M691" s="543"/>
      <c r="N691" s="543"/>
      <c r="O691" s="543"/>
      <c r="P691" s="543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22.5" customHeight="1">
      <c r="A692" s="2"/>
      <c r="B692" s="2"/>
      <c r="C692" s="617"/>
      <c r="D692" s="543"/>
      <c r="E692" s="543"/>
      <c r="F692" s="543"/>
      <c r="G692" s="543"/>
      <c r="H692" s="543"/>
      <c r="I692" s="543"/>
      <c r="J692" s="543"/>
      <c r="K692" s="543"/>
      <c r="L692" s="543"/>
      <c r="M692" s="543"/>
      <c r="N692" s="543"/>
      <c r="O692" s="543"/>
      <c r="P692" s="543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22.5" customHeight="1">
      <c r="A693" s="2"/>
      <c r="B693" s="2"/>
      <c r="C693" s="617"/>
      <c r="D693" s="543"/>
      <c r="E693" s="543"/>
      <c r="F693" s="543"/>
      <c r="G693" s="543"/>
      <c r="H693" s="543"/>
      <c r="I693" s="543"/>
      <c r="J693" s="543"/>
      <c r="K693" s="543"/>
      <c r="L693" s="543"/>
      <c r="M693" s="543"/>
      <c r="N693" s="543"/>
      <c r="O693" s="543"/>
      <c r="P693" s="543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22.5" customHeight="1">
      <c r="A694" s="2"/>
      <c r="B694" s="2"/>
      <c r="C694" s="617"/>
      <c r="D694" s="543"/>
      <c r="E694" s="543"/>
      <c r="F694" s="543"/>
      <c r="G694" s="543"/>
      <c r="H694" s="543"/>
      <c r="I694" s="543"/>
      <c r="J694" s="543"/>
      <c r="K694" s="543"/>
      <c r="L694" s="543"/>
      <c r="M694" s="543"/>
      <c r="N694" s="543"/>
      <c r="O694" s="543"/>
      <c r="P694" s="543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22.5" customHeight="1">
      <c r="A695" s="2"/>
      <c r="B695" s="2"/>
      <c r="C695" s="617"/>
      <c r="D695" s="543"/>
      <c r="E695" s="543"/>
      <c r="F695" s="543"/>
      <c r="G695" s="543"/>
      <c r="H695" s="543"/>
      <c r="I695" s="543"/>
      <c r="J695" s="543"/>
      <c r="K695" s="543"/>
      <c r="L695" s="543"/>
      <c r="M695" s="543"/>
      <c r="N695" s="543"/>
      <c r="O695" s="543"/>
      <c r="P695" s="543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22.5" customHeight="1">
      <c r="A696" s="2"/>
      <c r="B696" s="2"/>
      <c r="C696" s="617"/>
      <c r="D696" s="543"/>
      <c r="E696" s="543"/>
      <c r="F696" s="543"/>
      <c r="G696" s="543"/>
      <c r="H696" s="543"/>
      <c r="I696" s="543"/>
      <c r="J696" s="543"/>
      <c r="K696" s="543"/>
      <c r="L696" s="543"/>
      <c r="M696" s="543"/>
      <c r="N696" s="543"/>
      <c r="O696" s="543"/>
      <c r="P696" s="543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22.5" customHeight="1">
      <c r="A697" s="2"/>
      <c r="B697" s="2"/>
      <c r="C697" s="617"/>
      <c r="D697" s="543"/>
      <c r="E697" s="543"/>
      <c r="F697" s="543"/>
      <c r="G697" s="543"/>
      <c r="H697" s="543"/>
      <c r="I697" s="543"/>
      <c r="J697" s="543"/>
      <c r="K697" s="543"/>
      <c r="L697" s="543"/>
      <c r="M697" s="543"/>
      <c r="N697" s="543"/>
      <c r="O697" s="543"/>
      <c r="P697" s="543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22.5" customHeight="1">
      <c r="A698" s="2"/>
      <c r="B698" s="2"/>
      <c r="C698" s="617"/>
      <c r="D698" s="543"/>
      <c r="E698" s="543"/>
      <c r="F698" s="543"/>
      <c r="G698" s="543"/>
      <c r="H698" s="543"/>
      <c r="I698" s="543"/>
      <c r="J698" s="543"/>
      <c r="K698" s="543"/>
      <c r="L698" s="543"/>
      <c r="M698" s="543"/>
      <c r="N698" s="543"/>
      <c r="O698" s="543"/>
      <c r="P698" s="543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22.5" customHeight="1">
      <c r="A699" s="2"/>
      <c r="B699" s="2"/>
      <c r="C699" s="617"/>
      <c r="D699" s="543"/>
      <c r="E699" s="543"/>
      <c r="F699" s="543"/>
      <c r="G699" s="543"/>
      <c r="H699" s="543"/>
      <c r="I699" s="543"/>
      <c r="J699" s="543"/>
      <c r="K699" s="543"/>
      <c r="L699" s="543"/>
      <c r="M699" s="543"/>
      <c r="N699" s="543"/>
      <c r="O699" s="543"/>
      <c r="P699" s="543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22.5" customHeight="1">
      <c r="A700" s="2"/>
      <c r="B700" s="2"/>
      <c r="C700" s="617"/>
      <c r="D700" s="543"/>
      <c r="E700" s="543"/>
      <c r="F700" s="543"/>
      <c r="G700" s="543"/>
      <c r="H700" s="543"/>
      <c r="I700" s="543"/>
      <c r="J700" s="543"/>
      <c r="K700" s="543"/>
      <c r="L700" s="543"/>
      <c r="M700" s="543"/>
      <c r="N700" s="543"/>
      <c r="O700" s="543"/>
      <c r="P700" s="543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22.5" customHeight="1">
      <c r="A701" s="2"/>
      <c r="B701" s="2"/>
      <c r="C701" s="617"/>
      <c r="D701" s="543"/>
      <c r="E701" s="543"/>
      <c r="F701" s="543"/>
      <c r="G701" s="543"/>
      <c r="H701" s="543"/>
      <c r="I701" s="543"/>
      <c r="J701" s="543"/>
      <c r="K701" s="543"/>
      <c r="L701" s="543"/>
      <c r="M701" s="543"/>
      <c r="N701" s="543"/>
      <c r="O701" s="543"/>
      <c r="P701" s="543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22.5" customHeight="1">
      <c r="A702" s="2"/>
      <c r="B702" s="2"/>
      <c r="C702" s="617"/>
      <c r="D702" s="543"/>
      <c r="E702" s="543"/>
      <c r="F702" s="543"/>
      <c r="G702" s="543"/>
      <c r="H702" s="543"/>
      <c r="I702" s="543"/>
      <c r="J702" s="543"/>
      <c r="K702" s="543"/>
      <c r="L702" s="543"/>
      <c r="M702" s="543"/>
      <c r="N702" s="543"/>
      <c r="O702" s="543"/>
      <c r="P702" s="543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22.5" customHeight="1">
      <c r="A703" s="2"/>
      <c r="B703" s="2"/>
      <c r="C703" s="617"/>
      <c r="D703" s="543"/>
      <c r="E703" s="543"/>
      <c r="F703" s="543"/>
      <c r="G703" s="543"/>
      <c r="H703" s="543"/>
      <c r="I703" s="543"/>
      <c r="J703" s="543"/>
      <c r="K703" s="543"/>
      <c r="L703" s="543"/>
      <c r="M703" s="543"/>
      <c r="N703" s="543"/>
      <c r="O703" s="543"/>
      <c r="P703" s="543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22.5" customHeight="1">
      <c r="A704" s="2"/>
      <c r="B704" s="2"/>
      <c r="C704" s="617"/>
      <c r="D704" s="543"/>
      <c r="E704" s="543"/>
      <c r="F704" s="543"/>
      <c r="G704" s="543"/>
      <c r="H704" s="543"/>
      <c r="I704" s="543"/>
      <c r="J704" s="543"/>
      <c r="K704" s="543"/>
      <c r="L704" s="543"/>
      <c r="M704" s="543"/>
      <c r="N704" s="543"/>
      <c r="O704" s="543"/>
      <c r="P704" s="543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22.5" customHeight="1">
      <c r="A705" s="2"/>
      <c r="B705" s="2"/>
      <c r="C705" s="617"/>
      <c r="D705" s="543"/>
      <c r="E705" s="543"/>
      <c r="F705" s="543"/>
      <c r="G705" s="543"/>
      <c r="H705" s="543"/>
      <c r="I705" s="543"/>
      <c r="J705" s="543"/>
      <c r="K705" s="543"/>
      <c r="L705" s="543"/>
      <c r="M705" s="543"/>
      <c r="N705" s="543"/>
      <c r="O705" s="543"/>
      <c r="P705" s="543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22.5" customHeight="1">
      <c r="A706" s="2"/>
      <c r="B706" s="2"/>
      <c r="C706" s="617"/>
      <c r="D706" s="543"/>
      <c r="E706" s="543"/>
      <c r="F706" s="543"/>
      <c r="G706" s="543"/>
      <c r="H706" s="543"/>
      <c r="I706" s="543"/>
      <c r="J706" s="543"/>
      <c r="K706" s="543"/>
      <c r="L706" s="543"/>
      <c r="M706" s="543"/>
      <c r="N706" s="543"/>
      <c r="O706" s="543"/>
      <c r="P706" s="543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22.5" customHeight="1">
      <c r="A707" s="2"/>
      <c r="B707" s="2"/>
      <c r="C707" s="617"/>
      <c r="D707" s="543"/>
      <c r="E707" s="543"/>
      <c r="F707" s="543"/>
      <c r="G707" s="543"/>
      <c r="H707" s="543"/>
      <c r="I707" s="543"/>
      <c r="J707" s="543"/>
      <c r="K707" s="543"/>
      <c r="L707" s="543"/>
      <c r="M707" s="543"/>
      <c r="N707" s="543"/>
      <c r="O707" s="543"/>
      <c r="P707" s="543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22.5" customHeight="1">
      <c r="A708" s="2"/>
      <c r="B708" s="2"/>
      <c r="C708" s="617"/>
      <c r="D708" s="543"/>
      <c r="E708" s="543"/>
      <c r="F708" s="543"/>
      <c r="G708" s="543"/>
      <c r="H708" s="543"/>
      <c r="I708" s="543"/>
      <c r="J708" s="543"/>
      <c r="K708" s="543"/>
      <c r="L708" s="543"/>
      <c r="M708" s="543"/>
      <c r="N708" s="543"/>
      <c r="O708" s="543"/>
      <c r="P708" s="543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22.5" customHeight="1">
      <c r="A709" s="2"/>
      <c r="B709" s="2"/>
      <c r="C709" s="617"/>
      <c r="D709" s="543"/>
      <c r="E709" s="543"/>
      <c r="F709" s="543"/>
      <c r="G709" s="543"/>
      <c r="H709" s="543"/>
      <c r="I709" s="543"/>
      <c r="J709" s="543"/>
      <c r="K709" s="543"/>
      <c r="L709" s="543"/>
      <c r="M709" s="543"/>
      <c r="N709" s="543"/>
      <c r="O709" s="543"/>
      <c r="P709" s="543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22.5" customHeight="1">
      <c r="A710" s="2"/>
      <c r="B710" s="2"/>
      <c r="C710" s="617"/>
      <c r="D710" s="543"/>
      <c r="E710" s="543"/>
      <c r="F710" s="543"/>
      <c r="G710" s="543"/>
      <c r="H710" s="543"/>
      <c r="I710" s="543"/>
      <c r="J710" s="543"/>
      <c r="K710" s="543"/>
      <c r="L710" s="543"/>
      <c r="M710" s="543"/>
      <c r="N710" s="543"/>
      <c r="O710" s="543"/>
      <c r="P710" s="543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22.5" customHeight="1">
      <c r="A711" s="2"/>
      <c r="B711" s="2"/>
      <c r="C711" s="617"/>
      <c r="D711" s="543"/>
      <c r="E711" s="543"/>
      <c r="F711" s="543"/>
      <c r="G711" s="543"/>
      <c r="H711" s="543"/>
      <c r="I711" s="543"/>
      <c r="J711" s="543"/>
      <c r="K711" s="543"/>
      <c r="L711" s="543"/>
      <c r="M711" s="543"/>
      <c r="N711" s="543"/>
      <c r="O711" s="543"/>
      <c r="P711" s="543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22.5" customHeight="1">
      <c r="A712" s="2"/>
      <c r="B712" s="2"/>
      <c r="C712" s="617"/>
      <c r="D712" s="543"/>
      <c r="E712" s="543"/>
      <c r="F712" s="543"/>
      <c r="G712" s="543"/>
      <c r="H712" s="543"/>
      <c r="I712" s="543"/>
      <c r="J712" s="543"/>
      <c r="K712" s="543"/>
      <c r="L712" s="543"/>
      <c r="M712" s="543"/>
      <c r="N712" s="543"/>
      <c r="O712" s="543"/>
      <c r="P712" s="543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22.5" customHeight="1">
      <c r="A713" s="2"/>
      <c r="B713" s="2"/>
      <c r="C713" s="617"/>
      <c r="D713" s="543"/>
      <c r="E713" s="543"/>
      <c r="F713" s="543"/>
      <c r="G713" s="543"/>
      <c r="H713" s="543"/>
      <c r="I713" s="543"/>
      <c r="J713" s="543"/>
      <c r="K713" s="543"/>
      <c r="L713" s="543"/>
      <c r="M713" s="543"/>
      <c r="N713" s="543"/>
      <c r="O713" s="543"/>
      <c r="P713" s="543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22.5" customHeight="1">
      <c r="A714" s="2"/>
      <c r="B714" s="2"/>
      <c r="C714" s="617"/>
      <c r="D714" s="543"/>
      <c r="E714" s="543"/>
      <c r="F714" s="543"/>
      <c r="G714" s="543"/>
      <c r="H714" s="543"/>
      <c r="I714" s="543"/>
      <c r="J714" s="543"/>
      <c r="K714" s="543"/>
      <c r="L714" s="543"/>
      <c r="M714" s="543"/>
      <c r="N714" s="543"/>
      <c r="O714" s="543"/>
      <c r="P714" s="543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22.5" customHeight="1">
      <c r="A715" s="2"/>
      <c r="B715" s="2"/>
      <c r="C715" s="617"/>
      <c r="D715" s="543"/>
      <c r="E715" s="543"/>
      <c r="F715" s="543"/>
      <c r="G715" s="543"/>
      <c r="H715" s="543"/>
      <c r="I715" s="543"/>
      <c r="J715" s="543"/>
      <c r="K715" s="543"/>
      <c r="L715" s="543"/>
      <c r="M715" s="543"/>
      <c r="N715" s="543"/>
      <c r="O715" s="543"/>
      <c r="P715" s="543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22.5" customHeight="1">
      <c r="A716" s="2"/>
      <c r="B716" s="2"/>
      <c r="C716" s="617"/>
      <c r="D716" s="543"/>
      <c r="E716" s="543"/>
      <c r="F716" s="543"/>
      <c r="G716" s="543"/>
      <c r="H716" s="543"/>
      <c r="I716" s="543"/>
      <c r="J716" s="543"/>
      <c r="K716" s="543"/>
      <c r="L716" s="543"/>
      <c r="M716" s="543"/>
      <c r="N716" s="543"/>
      <c r="O716" s="543"/>
      <c r="P716" s="543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22.5" customHeight="1">
      <c r="A717" s="2"/>
      <c r="B717" s="2"/>
      <c r="C717" s="617"/>
      <c r="D717" s="543"/>
      <c r="E717" s="543"/>
      <c r="F717" s="543"/>
      <c r="G717" s="543"/>
      <c r="H717" s="543"/>
      <c r="I717" s="543"/>
      <c r="J717" s="543"/>
      <c r="K717" s="543"/>
      <c r="L717" s="543"/>
      <c r="M717" s="543"/>
      <c r="N717" s="543"/>
      <c r="O717" s="543"/>
      <c r="P717" s="543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22.5" customHeight="1">
      <c r="A718" s="2"/>
      <c r="B718" s="2"/>
      <c r="C718" s="617"/>
      <c r="D718" s="543"/>
      <c r="E718" s="543"/>
      <c r="F718" s="543"/>
      <c r="G718" s="543"/>
      <c r="H718" s="543"/>
      <c r="I718" s="543"/>
      <c r="J718" s="543"/>
      <c r="K718" s="543"/>
      <c r="L718" s="543"/>
      <c r="M718" s="543"/>
      <c r="N718" s="543"/>
      <c r="O718" s="543"/>
      <c r="P718" s="543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22.5" customHeight="1">
      <c r="A719" s="2"/>
      <c r="B719" s="2"/>
      <c r="C719" s="617"/>
      <c r="D719" s="543"/>
      <c r="E719" s="543"/>
      <c r="F719" s="543"/>
      <c r="G719" s="543"/>
      <c r="H719" s="543"/>
      <c r="I719" s="543"/>
      <c r="J719" s="543"/>
      <c r="K719" s="543"/>
      <c r="L719" s="543"/>
      <c r="M719" s="543"/>
      <c r="N719" s="543"/>
      <c r="O719" s="543"/>
      <c r="P719" s="543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22.5" customHeight="1">
      <c r="A720" s="2"/>
      <c r="B720" s="2"/>
      <c r="C720" s="617"/>
      <c r="D720" s="543"/>
      <c r="E720" s="543"/>
      <c r="F720" s="543"/>
      <c r="G720" s="543"/>
      <c r="H720" s="543"/>
      <c r="I720" s="543"/>
      <c r="J720" s="543"/>
      <c r="K720" s="543"/>
      <c r="L720" s="543"/>
      <c r="M720" s="543"/>
      <c r="N720" s="543"/>
      <c r="O720" s="543"/>
      <c r="P720" s="543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22.5" customHeight="1">
      <c r="A721" s="2"/>
      <c r="B721" s="2"/>
      <c r="C721" s="617"/>
      <c r="D721" s="543"/>
      <c r="E721" s="543"/>
      <c r="F721" s="543"/>
      <c r="G721" s="543"/>
      <c r="H721" s="543"/>
      <c r="I721" s="543"/>
      <c r="J721" s="543"/>
      <c r="K721" s="543"/>
      <c r="L721" s="543"/>
      <c r="M721" s="543"/>
      <c r="N721" s="543"/>
      <c r="O721" s="543"/>
      <c r="P721" s="543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22.5" customHeight="1">
      <c r="A722" s="2"/>
      <c r="B722" s="2"/>
      <c r="C722" s="617"/>
      <c r="D722" s="543"/>
      <c r="E722" s="543"/>
      <c r="F722" s="543"/>
      <c r="G722" s="543"/>
      <c r="H722" s="543"/>
      <c r="I722" s="543"/>
      <c r="J722" s="543"/>
      <c r="K722" s="543"/>
      <c r="L722" s="543"/>
      <c r="M722" s="543"/>
      <c r="N722" s="543"/>
      <c r="O722" s="543"/>
      <c r="P722" s="543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22.5" customHeight="1">
      <c r="A723" s="2"/>
      <c r="B723" s="2"/>
      <c r="C723" s="617"/>
      <c r="D723" s="543"/>
      <c r="E723" s="543"/>
      <c r="F723" s="543"/>
      <c r="G723" s="543"/>
      <c r="H723" s="543"/>
      <c r="I723" s="543"/>
      <c r="J723" s="543"/>
      <c r="K723" s="543"/>
      <c r="L723" s="543"/>
      <c r="M723" s="543"/>
      <c r="N723" s="543"/>
      <c r="O723" s="543"/>
      <c r="P723" s="543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22.5" customHeight="1">
      <c r="A724" s="2"/>
      <c r="B724" s="2"/>
      <c r="C724" s="617"/>
      <c r="D724" s="543"/>
      <c r="E724" s="543"/>
      <c r="F724" s="543"/>
      <c r="G724" s="543"/>
      <c r="H724" s="543"/>
      <c r="I724" s="543"/>
      <c r="J724" s="543"/>
      <c r="K724" s="543"/>
      <c r="L724" s="543"/>
      <c r="M724" s="543"/>
      <c r="N724" s="543"/>
      <c r="O724" s="543"/>
      <c r="P724" s="543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22.5" customHeight="1">
      <c r="A725" s="2"/>
      <c r="B725" s="2"/>
      <c r="C725" s="617"/>
      <c r="D725" s="543"/>
      <c r="E725" s="543"/>
      <c r="F725" s="543"/>
      <c r="G725" s="543"/>
      <c r="H725" s="543"/>
      <c r="I725" s="543"/>
      <c r="J725" s="543"/>
      <c r="K725" s="543"/>
      <c r="L725" s="543"/>
      <c r="M725" s="543"/>
      <c r="N725" s="543"/>
      <c r="O725" s="543"/>
      <c r="P725" s="543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22.5" customHeight="1">
      <c r="A726" s="2"/>
      <c r="B726" s="2"/>
      <c r="C726" s="617"/>
      <c r="D726" s="543"/>
      <c r="E726" s="543"/>
      <c r="F726" s="543"/>
      <c r="G726" s="543"/>
      <c r="H726" s="543"/>
      <c r="I726" s="543"/>
      <c r="J726" s="543"/>
      <c r="K726" s="543"/>
      <c r="L726" s="543"/>
      <c r="M726" s="543"/>
      <c r="N726" s="543"/>
      <c r="O726" s="543"/>
      <c r="P726" s="543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22.5" customHeight="1">
      <c r="A727" s="2"/>
      <c r="B727" s="2"/>
      <c r="C727" s="617"/>
      <c r="D727" s="543"/>
      <c r="E727" s="543"/>
      <c r="F727" s="543"/>
      <c r="G727" s="543"/>
      <c r="H727" s="543"/>
      <c r="I727" s="543"/>
      <c r="J727" s="543"/>
      <c r="K727" s="543"/>
      <c r="L727" s="543"/>
      <c r="M727" s="543"/>
      <c r="N727" s="543"/>
      <c r="O727" s="543"/>
      <c r="P727" s="543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22.5" customHeight="1">
      <c r="A728" s="2"/>
      <c r="B728" s="2"/>
      <c r="C728" s="617"/>
      <c r="D728" s="543"/>
      <c r="E728" s="543"/>
      <c r="F728" s="543"/>
      <c r="G728" s="543"/>
      <c r="H728" s="543"/>
      <c r="I728" s="543"/>
      <c r="J728" s="543"/>
      <c r="K728" s="543"/>
      <c r="L728" s="543"/>
      <c r="M728" s="543"/>
      <c r="N728" s="543"/>
      <c r="O728" s="543"/>
      <c r="P728" s="543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22.5" customHeight="1">
      <c r="A729" s="2"/>
      <c r="B729" s="2"/>
      <c r="C729" s="617"/>
      <c r="D729" s="543"/>
      <c r="E729" s="543"/>
      <c r="F729" s="543"/>
      <c r="G729" s="543"/>
      <c r="H729" s="543"/>
      <c r="I729" s="543"/>
      <c r="J729" s="543"/>
      <c r="K729" s="543"/>
      <c r="L729" s="543"/>
      <c r="M729" s="543"/>
      <c r="N729" s="543"/>
      <c r="O729" s="543"/>
      <c r="P729" s="543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22.5" customHeight="1">
      <c r="A730" s="2"/>
      <c r="B730" s="2"/>
      <c r="C730" s="617"/>
      <c r="D730" s="543"/>
      <c r="E730" s="543"/>
      <c r="F730" s="543"/>
      <c r="G730" s="543"/>
      <c r="H730" s="543"/>
      <c r="I730" s="543"/>
      <c r="J730" s="543"/>
      <c r="K730" s="543"/>
      <c r="L730" s="543"/>
      <c r="M730" s="543"/>
      <c r="N730" s="543"/>
      <c r="O730" s="543"/>
      <c r="P730" s="543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22.5" customHeight="1">
      <c r="A731" s="2"/>
      <c r="B731" s="2"/>
      <c r="C731" s="617"/>
      <c r="D731" s="543"/>
      <c r="E731" s="543"/>
      <c r="F731" s="543"/>
      <c r="G731" s="543"/>
      <c r="H731" s="543"/>
      <c r="I731" s="543"/>
      <c r="J731" s="543"/>
      <c r="K731" s="543"/>
      <c r="L731" s="543"/>
      <c r="M731" s="543"/>
      <c r="N731" s="543"/>
      <c r="O731" s="543"/>
      <c r="P731" s="543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22.5" customHeight="1">
      <c r="A732" s="2"/>
      <c r="B732" s="2"/>
      <c r="C732" s="617"/>
      <c r="D732" s="543"/>
      <c r="E732" s="543"/>
      <c r="F732" s="543"/>
      <c r="G732" s="543"/>
      <c r="H732" s="543"/>
      <c r="I732" s="543"/>
      <c r="J732" s="543"/>
      <c r="K732" s="543"/>
      <c r="L732" s="543"/>
      <c r="M732" s="543"/>
      <c r="N732" s="543"/>
      <c r="O732" s="543"/>
      <c r="P732" s="543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22.5" customHeight="1">
      <c r="A733" s="2"/>
      <c r="B733" s="2"/>
      <c r="C733" s="617"/>
      <c r="D733" s="543"/>
      <c r="E733" s="543"/>
      <c r="F733" s="543"/>
      <c r="G733" s="543"/>
      <c r="H733" s="543"/>
      <c r="I733" s="543"/>
      <c r="J733" s="543"/>
      <c r="K733" s="543"/>
      <c r="L733" s="543"/>
      <c r="M733" s="543"/>
      <c r="N733" s="543"/>
      <c r="O733" s="543"/>
      <c r="P733" s="543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22.5" customHeight="1">
      <c r="A734" s="2"/>
      <c r="B734" s="2"/>
      <c r="C734" s="617"/>
      <c r="D734" s="543"/>
      <c r="E734" s="543"/>
      <c r="F734" s="543"/>
      <c r="G734" s="543"/>
      <c r="H734" s="543"/>
      <c r="I734" s="543"/>
      <c r="J734" s="543"/>
      <c r="K734" s="543"/>
      <c r="L734" s="543"/>
      <c r="M734" s="543"/>
      <c r="N734" s="543"/>
      <c r="O734" s="543"/>
      <c r="P734" s="543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22.5" customHeight="1">
      <c r="A735" s="2"/>
      <c r="B735" s="2"/>
      <c r="C735" s="617"/>
      <c r="D735" s="543"/>
      <c r="E735" s="543"/>
      <c r="F735" s="543"/>
      <c r="G735" s="543"/>
      <c r="H735" s="543"/>
      <c r="I735" s="543"/>
      <c r="J735" s="543"/>
      <c r="K735" s="543"/>
      <c r="L735" s="543"/>
      <c r="M735" s="543"/>
      <c r="N735" s="543"/>
      <c r="O735" s="543"/>
      <c r="P735" s="543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22.5" customHeight="1">
      <c r="A736" s="2"/>
      <c r="B736" s="2"/>
      <c r="C736" s="617"/>
      <c r="D736" s="543"/>
      <c r="E736" s="543"/>
      <c r="F736" s="543"/>
      <c r="G736" s="543"/>
      <c r="H736" s="543"/>
      <c r="I736" s="543"/>
      <c r="J736" s="543"/>
      <c r="K736" s="543"/>
      <c r="L736" s="543"/>
      <c r="M736" s="543"/>
      <c r="N736" s="543"/>
      <c r="O736" s="543"/>
      <c r="P736" s="543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22.5" customHeight="1">
      <c r="A737" s="2"/>
      <c r="B737" s="2"/>
      <c r="C737" s="617"/>
      <c r="D737" s="543"/>
      <c r="E737" s="543"/>
      <c r="F737" s="543"/>
      <c r="G737" s="543"/>
      <c r="H737" s="543"/>
      <c r="I737" s="543"/>
      <c r="J737" s="543"/>
      <c r="K737" s="543"/>
      <c r="L737" s="543"/>
      <c r="M737" s="543"/>
      <c r="N737" s="543"/>
      <c r="O737" s="543"/>
      <c r="P737" s="543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22.5" customHeight="1">
      <c r="A738" s="2"/>
      <c r="B738" s="2"/>
      <c r="C738" s="617"/>
      <c r="D738" s="543"/>
      <c r="E738" s="543"/>
      <c r="F738" s="543"/>
      <c r="G738" s="543"/>
      <c r="H738" s="543"/>
      <c r="I738" s="543"/>
      <c r="J738" s="543"/>
      <c r="K738" s="543"/>
      <c r="L738" s="543"/>
      <c r="M738" s="543"/>
      <c r="N738" s="543"/>
      <c r="O738" s="543"/>
      <c r="P738" s="543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22.5" customHeight="1">
      <c r="A739" s="2"/>
      <c r="B739" s="2"/>
      <c r="C739" s="617"/>
      <c r="D739" s="543"/>
      <c r="E739" s="543"/>
      <c r="F739" s="543"/>
      <c r="G739" s="543"/>
      <c r="H739" s="543"/>
      <c r="I739" s="543"/>
      <c r="J739" s="543"/>
      <c r="K739" s="543"/>
      <c r="L739" s="543"/>
      <c r="M739" s="543"/>
      <c r="N739" s="543"/>
      <c r="O739" s="543"/>
      <c r="P739" s="543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22.5" customHeight="1">
      <c r="A740" s="2"/>
      <c r="B740" s="2"/>
      <c r="C740" s="617"/>
      <c r="D740" s="543"/>
      <c r="E740" s="543"/>
      <c r="F740" s="543"/>
      <c r="G740" s="543"/>
      <c r="H740" s="543"/>
      <c r="I740" s="543"/>
      <c r="J740" s="543"/>
      <c r="K740" s="543"/>
      <c r="L740" s="543"/>
      <c r="M740" s="543"/>
      <c r="N740" s="543"/>
      <c r="O740" s="543"/>
      <c r="P740" s="543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22.5" customHeight="1">
      <c r="A741" s="2"/>
      <c r="B741" s="2"/>
      <c r="C741" s="617"/>
      <c r="D741" s="543"/>
      <c r="E741" s="543"/>
      <c r="F741" s="543"/>
      <c r="G741" s="543"/>
      <c r="H741" s="543"/>
      <c r="I741" s="543"/>
      <c r="J741" s="543"/>
      <c r="K741" s="543"/>
      <c r="L741" s="543"/>
      <c r="M741" s="543"/>
      <c r="N741" s="543"/>
      <c r="O741" s="543"/>
      <c r="P741" s="543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22.5" customHeight="1">
      <c r="A742" s="2"/>
      <c r="B742" s="2"/>
      <c r="C742" s="617"/>
      <c r="D742" s="543"/>
      <c r="E742" s="543"/>
      <c r="F742" s="543"/>
      <c r="G742" s="543"/>
      <c r="H742" s="543"/>
      <c r="I742" s="543"/>
      <c r="J742" s="543"/>
      <c r="K742" s="543"/>
      <c r="L742" s="543"/>
      <c r="M742" s="543"/>
      <c r="N742" s="543"/>
      <c r="O742" s="543"/>
      <c r="P742" s="543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22.5" customHeight="1">
      <c r="A743" s="2"/>
      <c r="B743" s="2"/>
      <c r="C743" s="617"/>
      <c r="D743" s="543"/>
      <c r="E743" s="543"/>
      <c r="F743" s="543"/>
      <c r="G743" s="543"/>
      <c r="H743" s="543"/>
      <c r="I743" s="543"/>
      <c r="J743" s="543"/>
      <c r="K743" s="543"/>
      <c r="L743" s="543"/>
      <c r="M743" s="543"/>
      <c r="N743" s="543"/>
      <c r="O743" s="543"/>
      <c r="P743" s="543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22.5" customHeight="1">
      <c r="A744" s="2"/>
      <c r="B744" s="2"/>
      <c r="C744" s="617"/>
      <c r="D744" s="543"/>
      <c r="E744" s="543"/>
      <c r="F744" s="543"/>
      <c r="G744" s="543"/>
      <c r="H744" s="543"/>
      <c r="I744" s="543"/>
      <c r="J744" s="543"/>
      <c r="K744" s="543"/>
      <c r="L744" s="543"/>
      <c r="M744" s="543"/>
      <c r="N744" s="543"/>
      <c r="O744" s="543"/>
      <c r="P744" s="543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22.5" customHeight="1">
      <c r="A745" s="2"/>
      <c r="B745" s="2"/>
      <c r="C745" s="617"/>
      <c r="D745" s="543"/>
      <c r="E745" s="543"/>
      <c r="F745" s="543"/>
      <c r="G745" s="543"/>
      <c r="H745" s="543"/>
      <c r="I745" s="543"/>
      <c r="J745" s="543"/>
      <c r="K745" s="543"/>
      <c r="L745" s="543"/>
      <c r="M745" s="543"/>
      <c r="N745" s="543"/>
      <c r="O745" s="543"/>
      <c r="P745" s="543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22.5" customHeight="1">
      <c r="A746" s="2"/>
      <c r="B746" s="2"/>
      <c r="C746" s="617"/>
      <c r="D746" s="543"/>
      <c r="E746" s="543"/>
      <c r="F746" s="543"/>
      <c r="G746" s="543"/>
      <c r="H746" s="543"/>
      <c r="I746" s="543"/>
      <c r="J746" s="543"/>
      <c r="K746" s="543"/>
      <c r="L746" s="543"/>
      <c r="M746" s="543"/>
      <c r="N746" s="543"/>
      <c r="O746" s="543"/>
      <c r="P746" s="543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22.5" customHeight="1">
      <c r="A747" s="2"/>
      <c r="B747" s="2"/>
      <c r="C747" s="617"/>
      <c r="D747" s="543"/>
      <c r="E747" s="543"/>
      <c r="F747" s="543"/>
      <c r="G747" s="543"/>
      <c r="H747" s="543"/>
      <c r="I747" s="543"/>
      <c r="J747" s="543"/>
      <c r="K747" s="543"/>
      <c r="L747" s="543"/>
      <c r="M747" s="543"/>
      <c r="N747" s="543"/>
      <c r="O747" s="543"/>
      <c r="P747" s="543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22.5" customHeight="1">
      <c r="A748" s="2"/>
      <c r="B748" s="2"/>
      <c r="C748" s="617"/>
      <c r="D748" s="543"/>
      <c r="E748" s="543"/>
      <c r="F748" s="543"/>
      <c r="G748" s="543"/>
      <c r="H748" s="543"/>
      <c r="I748" s="543"/>
      <c r="J748" s="543"/>
      <c r="K748" s="543"/>
      <c r="L748" s="543"/>
      <c r="M748" s="543"/>
      <c r="N748" s="543"/>
      <c r="O748" s="543"/>
      <c r="P748" s="543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22.5" customHeight="1">
      <c r="A749" s="2"/>
      <c r="B749" s="2"/>
      <c r="C749" s="617"/>
      <c r="D749" s="543"/>
      <c r="E749" s="543"/>
      <c r="F749" s="543"/>
      <c r="G749" s="543"/>
      <c r="H749" s="543"/>
      <c r="I749" s="543"/>
      <c r="J749" s="543"/>
      <c r="K749" s="543"/>
      <c r="L749" s="543"/>
      <c r="M749" s="543"/>
      <c r="N749" s="543"/>
      <c r="O749" s="543"/>
      <c r="P749" s="543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22.5" customHeight="1">
      <c r="A750" s="2"/>
      <c r="B750" s="2"/>
      <c r="C750" s="617"/>
      <c r="D750" s="543"/>
      <c r="E750" s="543"/>
      <c r="F750" s="543"/>
      <c r="G750" s="543"/>
      <c r="H750" s="543"/>
      <c r="I750" s="543"/>
      <c r="J750" s="543"/>
      <c r="K750" s="543"/>
      <c r="L750" s="543"/>
      <c r="M750" s="543"/>
      <c r="N750" s="543"/>
      <c r="O750" s="543"/>
      <c r="P750" s="543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22.5" customHeight="1">
      <c r="A751" s="2"/>
      <c r="B751" s="2"/>
      <c r="C751" s="617"/>
      <c r="D751" s="543"/>
      <c r="E751" s="543"/>
      <c r="F751" s="543"/>
      <c r="G751" s="543"/>
      <c r="H751" s="543"/>
      <c r="I751" s="543"/>
      <c r="J751" s="543"/>
      <c r="K751" s="543"/>
      <c r="L751" s="543"/>
      <c r="M751" s="543"/>
      <c r="N751" s="543"/>
      <c r="O751" s="543"/>
      <c r="P751" s="543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22.5" customHeight="1">
      <c r="A752" s="2"/>
      <c r="B752" s="2"/>
      <c r="C752" s="617"/>
      <c r="D752" s="543"/>
      <c r="E752" s="543"/>
      <c r="F752" s="543"/>
      <c r="G752" s="543"/>
      <c r="H752" s="543"/>
      <c r="I752" s="543"/>
      <c r="J752" s="543"/>
      <c r="K752" s="543"/>
      <c r="L752" s="543"/>
      <c r="M752" s="543"/>
      <c r="N752" s="543"/>
      <c r="O752" s="543"/>
      <c r="P752" s="543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22.5" customHeight="1">
      <c r="A753" s="2"/>
      <c r="B753" s="2"/>
      <c r="C753" s="617"/>
      <c r="D753" s="543"/>
      <c r="E753" s="543"/>
      <c r="F753" s="543"/>
      <c r="G753" s="543"/>
      <c r="H753" s="543"/>
      <c r="I753" s="543"/>
      <c r="J753" s="543"/>
      <c r="K753" s="543"/>
      <c r="L753" s="543"/>
      <c r="M753" s="543"/>
      <c r="N753" s="543"/>
      <c r="O753" s="543"/>
      <c r="P753" s="543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22.5" customHeight="1">
      <c r="A754" s="2"/>
      <c r="B754" s="2"/>
      <c r="C754" s="617"/>
      <c r="D754" s="543"/>
      <c r="E754" s="543"/>
      <c r="F754" s="543"/>
      <c r="G754" s="543"/>
      <c r="H754" s="543"/>
      <c r="I754" s="543"/>
      <c r="J754" s="543"/>
      <c r="K754" s="543"/>
      <c r="L754" s="543"/>
      <c r="M754" s="543"/>
      <c r="N754" s="543"/>
      <c r="O754" s="543"/>
      <c r="P754" s="543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22.5" customHeight="1">
      <c r="A755" s="2"/>
      <c r="B755" s="2"/>
      <c r="C755" s="617"/>
      <c r="D755" s="543"/>
      <c r="E755" s="543"/>
      <c r="F755" s="543"/>
      <c r="G755" s="543"/>
      <c r="H755" s="543"/>
      <c r="I755" s="543"/>
      <c r="J755" s="543"/>
      <c r="K755" s="543"/>
      <c r="L755" s="543"/>
      <c r="M755" s="543"/>
      <c r="N755" s="543"/>
      <c r="O755" s="543"/>
      <c r="P755" s="543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22.5" customHeight="1">
      <c r="A756" s="2"/>
      <c r="B756" s="2"/>
      <c r="C756" s="617"/>
      <c r="D756" s="543"/>
      <c r="E756" s="543"/>
      <c r="F756" s="543"/>
      <c r="G756" s="543"/>
      <c r="H756" s="543"/>
      <c r="I756" s="543"/>
      <c r="J756" s="543"/>
      <c r="K756" s="543"/>
      <c r="L756" s="543"/>
      <c r="M756" s="543"/>
      <c r="N756" s="543"/>
      <c r="O756" s="543"/>
      <c r="P756" s="543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22.5" customHeight="1">
      <c r="A757" s="2"/>
      <c r="B757" s="2"/>
      <c r="C757" s="617"/>
      <c r="D757" s="543"/>
      <c r="E757" s="543"/>
      <c r="F757" s="543"/>
      <c r="G757" s="543"/>
      <c r="H757" s="543"/>
      <c r="I757" s="543"/>
      <c r="J757" s="543"/>
      <c r="K757" s="543"/>
      <c r="L757" s="543"/>
      <c r="M757" s="543"/>
      <c r="N757" s="543"/>
      <c r="O757" s="543"/>
      <c r="P757" s="543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22.5" customHeight="1">
      <c r="A758" s="2"/>
      <c r="B758" s="2"/>
      <c r="C758" s="617"/>
      <c r="D758" s="543"/>
      <c r="E758" s="543"/>
      <c r="F758" s="543"/>
      <c r="G758" s="543"/>
      <c r="H758" s="543"/>
      <c r="I758" s="543"/>
      <c r="J758" s="543"/>
      <c r="K758" s="543"/>
      <c r="L758" s="543"/>
      <c r="M758" s="543"/>
      <c r="N758" s="543"/>
      <c r="O758" s="543"/>
      <c r="P758" s="543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22.5" customHeight="1">
      <c r="A759" s="2"/>
      <c r="B759" s="2"/>
      <c r="C759" s="617"/>
      <c r="D759" s="543"/>
      <c r="E759" s="543"/>
      <c r="F759" s="543"/>
      <c r="G759" s="543"/>
      <c r="H759" s="543"/>
      <c r="I759" s="543"/>
      <c r="J759" s="543"/>
      <c r="K759" s="543"/>
      <c r="L759" s="543"/>
      <c r="M759" s="543"/>
      <c r="N759" s="543"/>
      <c r="O759" s="543"/>
      <c r="P759" s="543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22.5" customHeight="1">
      <c r="A760" s="2"/>
      <c r="B760" s="2"/>
      <c r="C760" s="617"/>
      <c r="D760" s="543"/>
      <c r="E760" s="543"/>
      <c r="F760" s="543"/>
      <c r="G760" s="543"/>
      <c r="H760" s="543"/>
      <c r="I760" s="543"/>
      <c r="J760" s="543"/>
      <c r="K760" s="543"/>
      <c r="L760" s="543"/>
      <c r="M760" s="543"/>
      <c r="N760" s="543"/>
      <c r="O760" s="543"/>
      <c r="P760" s="543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22.5" customHeight="1">
      <c r="A761" s="2"/>
      <c r="B761" s="2"/>
      <c r="C761" s="617"/>
      <c r="D761" s="543"/>
      <c r="E761" s="543"/>
      <c r="F761" s="543"/>
      <c r="G761" s="543"/>
      <c r="H761" s="543"/>
      <c r="I761" s="543"/>
      <c r="J761" s="543"/>
      <c r="K761" s="543"/>
      <c r="L761" s="543"/>
      <c r="M761" s="543"/>
      <c r="N761" s="543"/>
      <c r="O761" s="543"/>
      <c r="P761" s="543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22.5" customHeight="1">
      <c r="A762" s="2"/>
      <c r="B762" s="2"/>
      <c r="C762" s="617"/>
      <c r="D762" s="543"/>
      <c r="E762" s="543"/>
      <c r="F762" s="543"/>
      <c r="G762" s="543"/>
      <c r="H762" s="543"/>
      <c r="I762" s="543"/>
      <c r="J762" s="543"/>
      <c r="K762" s="543"/>
      <c r="L762" s="543"/>
      <c r="M762" s="543"/>
      <c r="N762" s="543"/>
      <c r="O762" s="543"/>
      <c r="P762" s="543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22.5" customHeight="1">
      <c r="A763" s="2"/>
      <c r="B763" s="2"/>
      <c r="C763" s="617"/>
      <c r="D763" s="543"/>
      <c r="E763" s="543"/>
      <c r="F763" s="543"/>
      <c r="G763" s="543"/>
      <c r="H763" s="543"/>
      <c r="I763" s="543"/>
      <c r="J763" s="543"/>
      <c r="K763" s="543"/>
      <c r="L763" s="543"/>
      <c r="M763" s="543"/>
      <c r="N763" s="543"/>
      <c r="O763" s="543"/>
      <c r="P763" s="543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22.5" customHeight="1">
      <c r="A764" s="2"/>
      <c r="B764" s="2"/>
      <c r="C764" s="617"/>
      <c r="D764" s="543"/>
      <c r="E764" s="543"/>
      <c r="F764" s="543"/>
      <c r="G764" s="543"/>
      <c r="H764" s="543"/>
      <c r="I764" s="543"/>
      <c r="J764" s="543"/>
      <c r="K764" s="543"/>
      <c r="L764" s="543"/>
      <c r="M764" s="543"/>
      <c r="N764" s="543"/>
      <c r="O764" s="543"/>
      <c r="P764" s="543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22.5" customHeight="1">
      <c r="A765" s="2"/>
      <c r="B765" s="2"/>
      <c r="C765" s="617"/>
      <c r="D765" s="543"/>
      <c r="E765" s="543"/>
      <c r="F765" s="543"/>
      <c r="G765" s="543"/>
      <c r="H765" s="543"/>
      <c r="I765" s="543"/>
      <c r="J765" s="543"/>
      <c r="K765" s="543"/>
      <c r="L765" s="543"/>
      <c r="M765" s="543"/>
      <c r="N765" s="543"/>
      <c r="O765" s="543"/>
      <c r="P765" s="543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22.5" customHeight="1">
      <c r="A766" s="2"/>
      <c r="B766" s="2"/>
      <c r="C766" s="617"/>
      <c r="D766" s="543"/>
      <c r="E766" s="543"/>
      <c r="F766" s="543"/>
      <c r="G766" s="543"/>
      <c r="H766" s="543"/>
      <c r="I766" s="543"/>
      <c r="J766" s="543"/>
      <c r="K766" s="543"/>
      <c r="L766" s="543"/>
      <c r="M766" s="543"/>
      <c r="N766" s="543"/>
      <c r="O766" s="543"/>
      <c r="P766" s="543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22.5" customHeight="1">
      <c r="A767" s="2"/>
      <c r="B767" s="2"/>
      <c r="C767" s="617"/>
      <c r="D767" s="543"/>
      <c r="E767" s="543"/>
      <c r="F767" s="543"/>
      <c r="G767" s="543"/>
      <c r="H767" s="543"/>
      <c r="I767" s="543"/>
      <c r="J767" s="543"/>
      <c r="K767" s="543"/>
      <c r="L767" s="543"/>
      <c r="M767" s="543"/>
      <c r="N767" s="543"/>
      <c r="O767" s="543"/>
      <c r="P767" s="543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22.5" customHeight="1">
      <c r="A768" s="2"/>
      <c r="B768" s="2"/>
      <c r="C768" s="617"/>
      <c r="D768" s="543"/>
      <c r="E768" s="543"/>
      <c r="F768" s="543"/>
      <c r="G768" s="543"/>
      <c r="H768" s="543"/>
      <c r="I768" s="543"/>
      <c r="J768" s="543"/>
      <c r="K768" s="543"/>
      <c r="L768" s="543"/>
      <c r="M768" s="543"/>
      <c r="N768" s="543"/>
      <c r="O768" s="543"/>
      <c r="P768" s="543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22.5" customHeight="1">
      <c r="A769" s="2"/>
      <c r="B769" s="2"/>
      <c r="C769" s="617"/>
      <c r="D769" s="543"/>
      <c r="E769" s="543"/>
      <c r="F769" s="543"/>
      <c r="G769" s="543"/>
      <c r="H769" s="543"/>
      <c r="I769" s="543"/>
      <c r="J769" s="543"/>
      <c r="K769" s="543"/>
      <c r="L769" s="543"/>
      <c r="M769" s="543"/>
      <c r="N769" s="543"/>
      <c r="O769" s="543"/>
      <c r="P769" s="543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22.5" customHeight="1">
      <c r="A770" s="2"/>
      <c r="B770" s="2"/>
      <c r="C770" s="617"/>
      <c r="D770" s="543"/>
      <c r="E770" s="543"/>
      <c r="F770" s="543"/>
      <c r="G770" s="543"/>
      <c r="H770" s="543"/>
      <c r="I770" s="543"/>
      <c r="J770" s="543"/>
      <c r="K770" s="543"/>
      <c r="L770" s="543"/>
      <c r="M770" s="543"/>
      <c r="N770" s="543"/>
      <c r="O770" s="543"/>
      <c r="P770" s="543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22.5" customHeight="1">
      <c r="A771" s="2"/>
      <c r="B771" s="2"/>
      <c r="C771" s="617"/>
      <c r="D771" s="543"/>
      <c r="E771" s="543"/>
      <c r="F771" s="543"/>
      <c r="G771" s="543"/>
      <c r="H771" s="543"/>
      <c r="I771" s="543"/>
      <c r="J771" s="543"/>
      <c r="K771" s="543"/>
      <c r="L771" s="543"/>
      <c r="M771" s="543"/>
      <c r="N771" s="543"/>
      <c r="O771" s="543"/>
      <c r="P771" s="543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22.5" customHeight="1">
      <c r="A772" s="2"/>
      <c r="B772" s="2"/>
      <c r="C772" s="617"/>
      <c r="D772" s="543"/>
      <c r="E772" s="543"/>
      <c r="F772" s="543"/>
      <c r="G772" s="543"/>
      <c r="H772" s="543"/>
      <c r="I772" s="543"/>
      <c r="J772" s="543"/>
      <c r="K772" s="543"/>
      <c r="L772" s="543"/>
      <c r="M772" s="543"/>
      <c r="N772" s="543"/>
      <c r="O772" s="543"/>
      <c r="P772" s="543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22.5" customHeight="1">
      <c r="A773" s="2"/>
      <c r="B773" s="2"/>
      <c r="C773" s="617"/>
      <c r="D773" s="543"/>
      <c r="E773" s="543"/>
      <c r="F773" s="543"/>
      <c r="G773" s="543"/>
      <c r="H773" s="543"/>
      <c r="I773" s="543"/>
      <c r="J773" s="543"/>
      <c r="K773" s="543"/>
      <c r="L773" s="543"/>
      <c r="M773" s="543"/>
      <c r="N773" s="543"/>
      <c r="O773" s="543"/>
      <c r="P773" s="543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22.5" customHeight="1">
      <c r="A774" s="2"/>
      <c r="B774" s="2"/>
      <c r="C774" s="617"/>
      <c r="D774" s="543"/>
      <c r="E774" s="543"/>
      <c r="F774" s="543"/>
      <c r="G774" s="543"/>
      <c r="H774" s="543"/>
      <c r="I774" s="543"/>
      <c r="J774" s="543"/>
      <c r="K774" s="543"/>
      <c r="L774" s="543"/>
      <c r="M774" s="543"/>
      <c r="N774" s="543"/>
      <c r="O774" s="543"/>
      <c r="P774" s="543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22.5" customHeight="1">
      <c r="A775" s="2"/>
      <c r="B775" s="2"/>
      <c r="C775" s="617"/>
      <c r="D775" s="543"/>
      <c r="E775" s="543"/>
      <c r="F775" s="543"/>
      <c r="G775" s="543"/>
      <c r="H775" s="543"/>
      <c r="I775" s="543"/>
      <c r="J775" s="543"/>
      <c r="K775" s="543"/>
      <c r="L775" s="543"/>
      <c r="M775" s="543"/>
      <c r="N775" s="543"/>
      <c r="O775" s="543"/>
      <c r="P775" s="543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22.5" customHeight="1">
      <c r="A776" s="2"/>
      <c r="B776" s="2"/>
      <c r="C776" s="617"/>
      <c r="D776" s="543"/>
      <c r="E776" s="543"/>
      <c r="F776" s="543"/>
      <c r="G776" s="543"/>
      <c r="H776" s="543"/>
      <c r="I776" s="543"/>
      <c r="J776" s="543"/>
      <c r="K776" s="543"/>
      <c r="L776" s="543"/>
      <c r="M776" s="543"/>
      <c r="N776" s="543"/>
      <c r="O776" s="543"/>
      <c r="P776" s="543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22.5" customHeight="1">
      <c r="A777" s="2"/>
      <c r="B777" s="2"/>
      <c r="C777" s="617"/>
      <c r="D777" s="543"/>
      <c r="E777" s="543"/>
      <c r="F777" s="543"/>
      <c r="G777" s="543"/>
      <c r="H777" s="543"/>
      <c r="I777" s="543"/>
      <c r="J777" s="543"/>
      <c r="K777" s="543"/>
      <c r="L777" s="543"/>
      <c r="M777" s="543"/>
      <c r="N777" s="543"/>
      <c r="O777" s="543"/>
      <c r="P777" s="543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22.5" customHeight="1">
      <c r="A778" s="2"/>
      <c r="B778" s="2"/>
      <c r="C778" s="617"/>
      <c r="D778" s="543"/>
      <c r="E778" s="543"/>
      <c r="F778" s="543"/>
      <c r="G778" s="543"/>
      <c r="H778" s="543"/>
      <c r="I778" s="543"/>
      <c r="J778" s="543"/>
      <c r="K778" s="543"/>
      <c r="L778" s="543"/>
      <c r="M778" s="543"/>
      <c r="N778" s="543"/>
      <c r="O778" s="543"/>
      <c r="P778" s="543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22.5" customHeight="1">
      <c r="A779" s="2"/>
      <c r="B779" s="2"/>
      <c r="C779" s="617"/>
      <c r="D779" s="543"/>
      <c r="E779" s="543"/>
      <c r="F779" s="543"/>
      <c r="G779" s="543"/>
      <c r="H779" s="543"/>
      <c r="I779" s="543"/>
      <c r="J779" s="543"/>
      <c r="K779" s="543"/>
      <c r="L779" s="543"/>
      <c r="M779" s="543"/>
      <c r="N779" s="543"/>
      <c r="O779" s="543"/>
      <c r="P779" s="543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22.5" customHeight="1">
      <c r="A780" s="2"/>
      <c r="B780" s="2"/>
      <c r="C780" s="617"/>
      <c r="D780" s="543"/>
      <c r="E780" s="543"/>
      <c r="F780" s="543"/>
      <c r="G780" s="543"/>
      <c r="H780" s="543"/>
      <c r="I780" s="543"/>
      <c r="J780" s="543"/>
      <c r="K780" s="543"/>
      <c r="L780" s="543"/>
      <c r="M780" s="543"/>
      <c r="N780" s="543"/>
      <c r="O780" s="543"/>
      <c r="P780" s="543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22.5" customHeight="1">
      <c r="A781" s="2"/>
      <c r="B781" s="2"/>
      <c r="C781" s="617"/>
      <c r="D781" s="543"/>
      <c r="E781" s="543"/>
      <c r="F781" s="543"/>
      <c r="G781" s="543"/>
      <c r="H781" s="543"/>
      <c r="I781" s="543"/>
      <c r="J781" s="543"/>
      <c r="K781" s="543"/>
      <c r="L781" s="543"/>
      <c r="M781" s="543"/>
      <c r="N781" s="543"/>
      <c r="O781" s="543"/>
      <c r="P781" s="543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22.5" customHeight="1">
      <c r="A782" s="2"/>
      <c r="B782" s="2"/>
      <c r="C782" s="617"/>
      <c r="D782" s="543"/>
      <c r="E782" s="543"/>
      <c r="F782" s="543"/>
      <c r="G782" s="543"/>
      <c r="H782" s="543"/>
      <c r="I782" s="543"/>
      <c r="J782" s="543"/>
      <c r="K782" s="543"/>
      <c r="L782" s="543"/>
      <c r="M782" s="543"/>
      <c r="N782" s="543"/>
      <c r="O782" s="543"/>
      <c r="P782" s="543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22.5" customHeight="1">
      <c r="A783" s="2"/>
      <c r="B783" s="2"/>
      <c r="C783" s="617"/>
      <c r="D783" s="543"/>
      <c r="E783" s="543"/>
      <c r="F783" s="543"/>
      <c r="G783" s="543"/>
      <c r="H783" s="543"/>
      <c r="I783" s="543"/>
      <c r="J783" s="543"/>
      <c r="K783" s="543"/>
      <c r="L783" s="543"/>
      <c r="M783" s="543"/>
      <c r="N783" s="543"/>
      <c r="O783" s="543"/>
      <c r="P783" s="543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22.5" customHeight="1">
      <c r="A784" s="2"/>
      <c r="B784" s="2"/>
      <c r="C784" s="617"/>
      <c r="D784" s="543"/>
      <c r="E784" s="543"/>
      <c r="F784" s="543"/>
      <c r="G784" s="543"/>
      <c r="H784" s="543"/>
      <c r="I784" s="543"/>
      <c r="J784" s="543"/>
      <c r="K784" s="543"/>
      <c r="L784" s="543"/>
      <c r="M784" s="543"/>
      <c r="N784" s="543"/>
      <c r="O784" s="543"/>
      <c r="P784" s="543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22.5" customHeight="1">
      <c r="A785" s="2"/>
      <c r="B785" s="2"/>
      <c r="C785" s="617"/>
      <c r="D785" s="543"/>
      <c r="E785" s="543"/>
      <c r="F785" s="543"/>
      <c r="G785" s="543"/>
      <c r="H785" s="543"/>
      <c r="I785" s="543"/>
      <c r="J785" s="543"/>
      <c r="K785" s="543"/>
      <c r="L785" s="543"/>
      <c r="M785" s="543"/>
      <c r="N785" s="543"/>
      <c r="O785" s="543"/>
      <c r="P785" s="543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22.5" customHeight="1">
      <c r="A786" s="2"/>
      <c r="B786" s="2"/>
      <c r="C786" s="617"/>
      <c r="D786" s="543"/>
      <c r="E786" s="543"/>
      <c r="F786" s="543"/>
      <c r="G786" s="543"/>
      <c r="H786" s="543"/>
      <c r="I786" s="543"/>
      <c r="J786" s="543"/>
      <c r="K786" s="543"/>
      <c r="L786" s="543"/>
      <c r="M786" s="543"/>
      <c r="N786" s="543"/>
      <c r="O786" s="543"/>
      <c r="P786" s="543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22.5" customHeight="1">
      <c r="A787" s="2"/>
      <c r="B787" s="2"/>
      <c r="C787" s="617"/>
      <c r="D787" s="543"/>
      <c r="E787" s="543"/>
      <c r="F787" s="543"/>
      <c r="G787" s="543"/>
      <c r="H787" s="543"/>
      <c r="I787" s="543"/>
      <c r="J787" s="543"/>
      <c r="K787" s="543"/>
      <c r="L787" s="543"/>
      <c r="M787" s="543"/>
      <c r="N787" s="543"/>
      <c r="O787" s="543"/>
      <c r="P787" s="543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22.5" customHeight="1">
      <c r="A788" s="2"/>
      <c r="B788" s="2"/>
      <c r="C788" s="617"/>
      <c r="D788" s="543"/>
      <c r="E788" s="543"/>
      <c r="F788" s="543"/>
      <c r="G788" s="543"/>
      <c r="H788" s="543"/>
      <c r="I788" s="543"/>
      <c r="J788" s="543"/>
      <c r="K788" s="543"/>
      <c r="L788" s="543"/>
      <c r="M788" s="543"/>
      <c r="N788" s="543"/>
      <c r="O788" s="543"/>
      <c r="P788" s="543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22.5" customHeight="1">
      <c r="A789" s="2"/>
      <c r="B789" s="2"/>
      <c r="C789" s="617"/>
      <c r="D789" s="543"/>
      <c r="E789" s="543"/>
      <c r="F789" s="543"/>
      <c r="G789" s="543"/>
      <c r="H789" s="543"/>
      <c r="I789" s="543"/>
      <c r="J789" s="543"/>
      <c r="K789" s="543"/>
      <c r="L789" s="543"/>
      <c r="M789" s="543"/>
      <c r="N789" s="543"/>
      <c r="O789" s="543"/>
      <c r="P789" s="543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22.5" customHeight="1">
      <c r="A790" s="2"/>
      <c r="B790" s="2"/>
      <c r="C790" s="617"/>
      <c r="D790" s="543"/>
      <c r="E790" s="543"/>
      <c r="F790" s="543"/>
      <c r="G790" s="543"/>
      <c r="H790" s="543"/>
      <c r="I790" s="543"/>
      <c r="J790" s="543"/>
      <c r="K790" s="543"/>
      <c r="L790" s="543"/>
      <c r="M790" s="543"/>
      <c r="N790" s="543"/>
      <c r="O790" s="543"/>
      <c r="P790" s="543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22.5" customHeight="1">
      <c r="A791" s="2"/>
      <c r="B791" s="2"/>
      <c r="C791" s="617"/>
      <c r="D791" s="543"/>
      <c r="E791" s="543"/>
      <c r="F791" s="543"/>
      <c r="G791" s="543"/>
      <c r="H791" s="543"/>
      <c r="I791" s="543"/>
      <c r="J791" s="543"/>
      <c r="K791" s="543"/>
      <c r="L791" s="543"/>
      <c r="M791" s="543"/>
      <c r="N791" s="543"/>
      <c r="O791" s="543"/>
      <c r="P791" s="543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22.5" customHeight="1">
      <c r="A792" s="2"/>
      <c r="B792" s="2"/>
      <c r="C792" s="617"/>
      <c r="D792" s="543"/>
      <c r="E792" s="543"/>
      <c r="F792" s="543"/>
      <c r="G792" s="543"/>
      <c r="H792" s="543"/>
      <c r="I792" s="543"/>
      <c r="J792" s="543"/>
      <c r="K792" s="543"/>
      <c r="L792" s="543"/>
      <c r="M792" s="543"/>
      <c r="N792" s="543"/>
      <c r="O792" s="543"/>
      <c r="P792" s="543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22.5" customHeight="1">
      <c r="A793" s="2"/>
      <c r="B793" s="2"/>
      <c r="C793" s="617"/>
      <c r="D793" s="543"/>
      <c r="E793" s="543"/>
      <c r="F793" s="543"/>
      <c r="G793" s="543"/>
      <c r="H793" s="543"/>
      <c r="I793" s="543"/>
      <c r="J793" s="543"/>
      <c r="K793" s="543"/>
      <c r="L793" s="543"/>
      <c r="M793" s="543"/>
      <c r="N793" s="543"/>
      <c r="O793" s="543"/>
      <c r="P793" s="543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22.5" customHeight="1">
      <c r="A794" s="2"/>
      <c r="B794" s="2"/>
      <c r="C794" s="617"/>
      <c r="D794" s="543"/>
      <c r="E794" s="543"/>
      <c r="F794" s="543"/>
      <c r="G794" s="543"/>
      <c r="H794" s="543"/>
      <c r="I794" s="543"/>
      <c r="J794" s="543"/>
      <c r="K794" s="543"/>
      <c r="L794" s="543"/>
      <c r="M794" s="543"/>
      <c r="N794" s="543"/>
      <c r="O794" s="543"/>
      <c r="P794" s="543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22.5" customHeight="1">
      <c r="A795" s="2"/>
      <c r="B795" s="2"/>
      <c r="C795" s="617"/>
      <c r="D795" s="543"/>
      <c r="E795" s="543"/>
      <c r="F795" s="543"/>
      <c r="G795" s="543"/>
      <c r="H795" s="543"/>
      <c r="I795" s="543"/>
      <c r="J795" s="543"/>
      <c r="K795" s="543"/>
      <c r="L795" s="543"/>
      <c r="M795" s="543"/>
      <c r="N795" s="543"/>
      <c r="O795" s="543"/>
      <c r="P795" s="543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22.5" customHeight="1">
      <c r="A796" s="2"/>
      <c r="B796" s="2"/>
      <c r="C796" s="617"/>
      <c r="D796" s="543"/>
      <c r="E796" s="543"/>
      <c r="F796" s="543"/>
      <c r="G796" s="543"/>
      <c r="H796" s="543"/>
      <c r="I796" s="543"/>
      <c r="J796" s="543"/>
      <c r="K796" s="543"/>
      <c r="L796" s="543"/>
      <c r="M796" s="543"/>
      <c r="N796" s="543"/>
      <c r="O796" s="543"/>
      <c r="P796" s="543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22.5" customHeight="1">
      <c r="A797" s="2"/>
      <c r="B797" s="2"/>
      <c r="C797" s="617"/>
      <c r="D797" s="543"/>
      <c r="E797" s="543"/>
      <c r="F797" s="543"/>
      <c r="G797" s="543"/>
      <c r="H797" s="543"/>
      <c r="I797" s="543"/>
      <c r="J797" s="543"/>
      <c r="K797" s="543"/>
      <c r="L797" s="543"/>
      <c r="M797" s="543"/>
      <c r="N797" s="543"/>
      <c r="O797" s="543"/>
      <c r="P797" s="543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22.5" customHeight="1">
      <c r="A798" s="2"/>
      <c r="B798" s="2"/>
      <c r="C798" s="617"/>
      <c r="D798" s="543"/>
      <c r="E798" s="543"/>
      <c r="F798" s="543"/>
      <c r="G798" s="543"/>
      <c r="H798" s="543"/>
      <c r="I798" s="543"/>
      <c r="J798" s="543"/>
      <c r="K798" s="543"/>
      <c r="L798" s="543"/>
      <c r="M798" s="543"/>
      <c r="N798" s="543"/>
      <c r="O798" s="543"/>
      <c r="P798" s="543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22.5" customHeight="1">
      <c r="A799" s="2"/>
      <c r="B799" s="2"/>
      <c r="C799" s="617"/>
      <c r="D799" s="543"/>
      <c r="E799" s="543"/>
      <c r="F799" s="543"/>
      <c r="G799" s="543"/>
      <c r="H799" s="543"/>
      <c r="I799" s="543"/>
      <c r="J799" s="543"/>
      <c r="K799" s="543"/>
      <c r="L799" s="543"/>
      <c r="M799" s="543"/>
      <c r="N799" s="543"/>
      <c r="O799" s="543"/>
      <c r="P799" s="543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22.5" customHeight="1">
      <c r="A800" s="2"/>
      <c r="B800" s="2"/>
      <c r="C800" s="617"/>
      <c r="D800" s="543"/>
      <c r="E800" s="543"/>
      <c r="F800" s="543"/>
      <c r="G800" s="543"/>
      <c r="H800" s="543"/>
      <c r="I800" s="543"/>
      <c r="J800" s="543"/>
      <c r="K800" s="543"/>
      <c r="L800" s="543"/>
      <c r="M800" s="543"/>
      <c r="N800" s="543"/>
      <c r="O800" s="543"/>
      <c r="P800" s="543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22.5" customHeight="1">
      <c r="A801" s="2"/>
      <c r="B801" s="2"/>
      <c r="C801" s="617"/>
      <c r="D801" s="543"/>
      <c r="E801" s="543"/>
      <c r="F801" s="543"/>
      <c r="G801" s="543"/>
      <c r="H801" s="543"/>
      <c r="I801" s="543"/>
      <c r="J801" s="543"/>
      <c r="K801" s="543"/>
      <c r="L801" s="543"/>
      <c r="M801" s="543"/>
      <c r="N801" s="543"/>
      <c r="O801" s="543"/>
      <c r="P801" s="543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22.5" customHeight="1">
      <c r="A802" s="2"/>
      <c r="B802" s="2"/>
      <c r="C802" s="617"/>
      <c r="D802" s="543"/>
      <c r="E802" s="543"/>
      <c r="F802" s="543"/>
      <c r="G802" s="543"/>
      <c r="H802" s="543"/>
      <c r="I802" s="543"/>
      <c r="J802" s="543"/>
      <c r="K802" s="543"/>
      <c r="L802" s="543"/>
      <c r="M802" s="543"/>
      <c r="N802" s="543"/>
      <c r="O802" s="543"/>
      <c r="P802" s="543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22.5" customHeight="1">
      <c r="A803" s="2"/>
      <c r="B803" s="2"/>
      <c r="C803" s="617"/>
      <c r="D803" s="543"/>
      <c r="E803" s="543"/>
      <c r="F803" s="543"/>
      <c r="G803" s="543"/>
      <c r="H803" s="543"/>
      <c r="I803" s="543"/>
      <c r="J803" s="543"/>
      <c r="K803" s="543"/>
      <c r="L803" s="543"/>
      <c r="M803" s="543"/>
      <c r="N803" s="543"/>
      <c r="O803" s="543"/>
      <c r="P803" s="543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22.5" customHeight="1">
      <c r="A804" s="2"/>
      <c r="B804" s="2"/>
      <c r="C804" s="617"/>
      <c r="D804" s="543"/>
      <c r="E804" s="543"/>
      <c r="F804" s="543"/>
      <c r="G804" s="543"/>
      <c r="H804" s="543"/>
      <c r="I804" s="543"/>
      <c r="J804" s="543"/>
      <c r="K804" s="543"/>
      <c r="L804" s="543"/>
      <c r="M804" s="543"/>
      <c r="N804" s="543"/>
      <c r="O804" s="543"/>
      <c r="P804" s="543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22.5" customHeight="1">
      <c r="A805" s="2"/>
      <c r="B805" s="2"/>
      <c r="C805" s="617"/>
      <c r="D805" s="543"/>
      <c r="E805" s="543"/>
      <c r="F805" s="543"/>
      <c r="G805" s="543"/>
      <c r="H805" s="543"/>
      <c r="I805" s="543"/>
      <c r="J805" s="543"/>
      <c r="K805" s="543"/>
      <c r="L805" s="543"/>
      <c r="M805" s="543"/>
      <c r="N805" s="543"/>
      <c r="O805" s="543"/>
      <c r="P805" s="543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22.5" customHeight="1">
      <c r="A806" s="2"/>
      <c r="B806" s="2"/>
      <c r="C806" s="617"/>
      <c r="D806" s="543"/>
      <c r="E806" s="543"/>
      <c r="F806" s="543"/>
      <c r="G806" s="543"/>
      <c r="H806" s="543"/>
      <c r="I806" s="543"/>
      <c r="J806" s="543"/>
      <c r="K806" s="543"/>
      <c r="L806" s="543"/>
      <c r="M806" s="543"/>
      <c r="N806" s="543"/>
      <c r="O806" s="543"/>
      <c r="P806" s="543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22.5" customHeight="1">
      <c r="A807" s="2"/>
      <c r="B807" s="2"/>
      <c r="C807" s="617"/>
      <c r="D807" s="543"/>
      <c r="E807" s="543"/>
      <c r="F807" s="543"/>
      <c r="G807" s="543"/>
      <c r="H807" s="543"/>
      <c r="I807" s="543"/>
      <c r="J807" s="543"/>
      <c r="K807" s="543"/>
      <c r="L807" s="543"/>
      <c r="M807" s="543"/>
      <c r="N807" s="543"/>
      <c r="O807" s="543"/>
      <c r="P807" s="543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22.5" customHeight="1">
      <c r="A808" s="2"/>
      <c r="B808" s="2"/>
      <c r="C808" s="617"/>
      <c r="D808" s="543"/>
      <c r="E808" s="543"/>
      <c r="F808" s="543"/>
      <c r="G808" s="543"/>
      <c r="H808" s="543"/>
      <c r="I808" s="543"/>
      <c r="J808" s="543"/>
      <c r="K808" s="543"/>
      <c r="L808" s="543"/>
      <c r="M808" s="543"/>
      <c r="N808" s="543"/>
      <c r="O808" s="543"/>
      <c r="P808" s="543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22.5" customHeight="1">
      <c r="A809" s="2"/>
      <c r="B809" s="2"/>
      <c r="C809" s="617"/>
      <c r="D809" s="543"/>
      <c r="E809" s="543"/>
      <c r="F809" s="543"/>
      <c r="G809" s="543"/>
      <c r="H809" s="543"/>
      <c r="I809" s="543"/>
      <c r="J809" s="543"/>
      <c r="K809" s="543"/>
      <c r="L809" s="543"/>
      <c r="M809" s="543"/>
      <c r="N809" s="543"/>
      <c r="O809" s="543"/>
      <c r="P809" s="543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22.5" customHeight="1">
      <c r="A810" s="2"/>
      <c r="B810" s="2"/>
      <c r="C810" s="617"/>
      <c r="D810" s="543"/>
      <c r="E810" s="543"/>
      <c r="F810" s="543"/>
      <c r="G810" s="543"/>
      <c r="H810" s="543"/>
      <c r="I810" s="543"/>
      <c r="J810" s="543"/>
      <c r="K810" s="543"/>
      <c r="L810" s="543"/>
      <c r="M810" s="543"/>
      <c r="N810" s="543"/>
      <c r="O810" s="543"/>
      <c r="P810" s="543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22.5" customHeight="1">
      <c r="A811" s="2"/>
      <c r="B811" s="2"/>
      <c r="C811" s="617"/>
      <c r="D811" s="543"/>
      <c r="E811" s="543"/>
      <c r="F811" s="543"/>
      <c r="G811" s="543"/>
      <c r="H811" s="543"/>
      <c r="I811" s="543"/>
      <c r="J811" s="543"/>
      <c r="K811" s="543"/>
      <c r="L811" s="543"/>
      <c r="M811" s="543"/>
      <c r="N811" s="543"/>
      <c r="O811" s="543"/>
      <c r="P811" s="543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22.5" customHeight="1">
      <c r="A812" s="2"/>
      <c r="B812" s="2"/>
      <c r="C812" s="617"/>
      <c r="D812" s="543"/>
      <c r="E812" s="543"/>
      <c r="F812" s="543"/>
      <c r="G812" s="543"/>
      <c r="H812" s="543"/>
      <c r="I812" s="543"/>
      <c r="J812" s="543"/>
      <c r="K812" s="543"/>
      <c r="L812" s="543"/>
      <c r="M812" s="543"/>
      <c r="N812" s="543"/>
      <c r="O812" s="543"/>
      <c r="P812" s="543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22.5" customHeight="1">
      <c r="A813" s="2"/>
      <c r="B813" s="2"/>
      <c r="C813" s="617"/>
      <c r="D813" s="543"/>
      <c r="E813" s="543"/>
      <c r="F813" s="543"/>
      <c r="G813" s="543"/>
      <c r="H813" s="543"/>
      <c r="I813" s="543"/>
      <c r="J813" s="543"/>
      <c r="K813" s="543"/>
      <c r="L813" s="543"/>
      <c r="M813" s="543"/>
      <c r="N813" s="543"/>
      <c r="O813" s="543"/>
      <c r="P813" s="543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22.5" customHeight="1">
      <c r="A814" s="2"/>
      <c r="B814" s="2"/>
      <c r="C814" s="617"/>
      <c r="D814" s="543"/>
      <c r="E814" s="543"/>
      <c r="F814" s="543"/>
      <c r="G814" s="543"/>
      <c r="H814" s="543"/>
      <c r="I814" s="543"/>
      <c r="J814" s="543"/>
      <c r="K814" s="543"/>
      <c r="L814" s="543"/>
      <c r="M814" s="543"/>
      <c r="N814" s="543"/>
      <c r="O814" s="543"/>
      <c r="P814" s="543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22.5" customHeight="1">
      <c r="A815" s="2"/>
      <c r="B815" s="2"/>
      <c r="C815" s="617"/>
      <c r="D815" s="543"/>
      <c r="E815" s="543"/>
      <c r="F815" s="543"/>
      <c r="G815" s="543"/>
      <c r="H815" s="543"/>
      <c r="I815" s="543"/>
      <c r="J815" s="543"/>
      <c r="K815" s="543"/>
      <c r="L815" s="543"/>
      <c r="M815" s="543"/>
      <c r="N815" s="543"/>
      <c r="O815" s="543"/>
      <c r="P815" s="543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22.5" customHeight="1">
      <c r="A816" s="2"/>
      <c r="B816" s="2"/>
      <c r="C816" s="617"/>
      <c r="D816" s="543"/>
      <c r="E816" s="543"/>
      <c r="F816" s="543"/>
      <c r="G816" s="543"/>
      <c r="H816" s="543"/>
      <c r="I816" s="543"/>
      <c r="J816" s="543"/>
      <c r="K816" s="543"/>
      <c r="L816" s="543"/>
      <c r="M816" s="543"/>
      <c r="N816" s="543"/>
      <c r="O816" s="543"/>
      <c r="P816" s="543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22.5" customHeight="1">
      <c r="A817" s="2"/>
      <c r="B817" s="2"/>
      <c r="C817" s="617"/>
      <c r="D817" s="543"/>
      <c r="E817" s="543"/>
      <c r="F817" s="543"/>
      <c r="G817" s="543"/>
      <c r="H817" s="543"/>
      <c r="I817" s="543"/>
      <c r="J817" s="543"/>
      <c r="K817" s="543"/>
      <c r="L817" s="543"/>
      <c r="M817" s="543"/>
      <c r="N817" s="543"/>
      <c r="O817" s="543"/>
      <c r="P817" s="543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22.5" customHeight="1">
      <c r="A818" s="2"/>
      <c r="B818" s="2"/>
      <c r="C818" s="617"/>
      <c r="D818" s="543"/>
      <c r="E818" s="543"/>
      <c r="F818" s="543"/>
      <c r="G818" s="543"/>
      <c r="H818" s="543"/>
      <c r="I818" s="543"/>
      <c r="J818" s="543"/>
      <c r="K818" s="543"/>
      <c r="L818" s="543"/>
      <c r="M818" s="543"/>
      <c r="N818" s="543"/>
      <c r="O818" s="543"/>
      <c r="P818" s="543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22.5" customHeight="1">
      <c r="A819" s="2"/>
      <c r="B819" s="2"/>
      <c r="C819" s="617"/>
      <c r="D819" s="543"/>
      <c r="E819" s="543"/>
      <c r="F819" s="543"/>
      <c r="G819" s="543"/>
      <c r="H819" s="543"/>
      <c r="I819" s="543"/>
      <c r="J819" s="543"/>
      <c r="K819" s="543"/>
      <c r="L819" s="543"/>
      <c r="M819" s="543"/>
      <c r="N819" s="543"/>
      <c r="O819" s="543"/>
      <c r="P819" s="543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22.5" customHeight="1">
      <c r="A820" s="2"/>
      <c r="B820" s="2"/>
      <c r="C820" s="617"/>
      <c r="D820" s="543"/>
      <c r="E820" s="543"/>
      <c r="F820" s="543"/>
      <c r="G820" s="543"/>
      <c r="H820" s="543"/>
      <c r="I820" s="543"/>
      <c r="J820" s="543"/>
      <c r="K820" s="543"/>
      <c r="L820" s="543"/>
      <c r="M820" s="543"/>
      <c r="N820" s="543"/>
      <c r="O820" s="543"/>
      <c r="P820" s="543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22.5" customHeight="1">
      <c r="A821" s="2"/>
      <c r="B821" s="2"/>
      <c r="C821" s="617"/>
      <c r="D821" s="543"/>
      <c r="E821" s="543"/>
      <c r="F821" s="543"/>
      <c r="G821" s="543"/>
      <c r="H821" s="543"/>
      <c r="I821" s="543"/>
      <c r="J821" s="543"/>
      <c r="K821" s="543"/>
      <c r="L821" s="543"/>
      <c r="M821" s="543"/>
      <c r="N821" s="543"/>
      <c r="O821" s="543"/>
      <c r="P821" s="543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22.5" customHeight="1">
      <c r="A822" s="2"/>
      <c r="B822" s="2"/>
      <c r="C822" s="617"/>
      <c r="D822" s="543"/>
      <c r="E822" s="543"/>
      <c r="F822" s="543"/>
      <c r="G822" s="543"/>
      <c r="H822" s="543"/>
      <c r="I822" s="543"/>
      <c r="J822" s="543"/>
      <c r="K822" s="543"/>
      <c r="L822" s="543"/>
      <c r="M822" s="543"/>
      <c r="N822" s="543"/>
      <c r="O822" s="543"/>
      <c r="P822" s="543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22.5" customHeight="1">
      <c r="A823" s="2"/>
      <c r="B823" s="2"/>
      <c r="C823" s="617"/>
      <c r="D823" s="543"/>
      <c r="E823" s="543"/>
      <c r="F823" s="543"/>
      <c r="G823" s="543"/>
      <c r="H823" s="543"/>
      <c r="I823" s="543"/>
      <c r="J823" s="543"/>
      <c r="K823" s="543"/>
      <c r="L823" s="543"/>
      <c r="M823" s="543"/>
      <c r="N823" s="543"/>
      <c r="O823" s="543"/>
      <c r="P823" s="543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22.5" customHeight="1">
      <c r="A824" s="2"/>
      <c r="B824" s="2"/>
      <c r="C824" s="617"/>
      <c r="D824" s="543"/>
      <c r="E824" s="543"/>
      <c r="F824" s="543"/>
      <c r="G824" s="543"/>
      <c r="H824" s="543"/>
      <c r="I824" s="543"/>
      <c r="J824" s="543"/>
      <c r="K824" s="543"/>
      <c r="L824" s="543"/>
      <c r="M824" s="543"/>
      <c r="N824" s="543"/>
      <c r="O824" s="543"/>
      <c r="P824" s="543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22.5" customHeight="1">
      <c r="A825" s="2"/>
      <c r="B825" s="2"/>
      <c r="C825" s="617"/>
      <c r="D825" s="543"/>
      <c r="E825" s="543"/>
      <c r="F825" s="543"/>
      <c r="G825" s="543"/>
      <c r="H825" s="543"/>
      <c r="I825" s="543"/>
      <c r="J825" s="543"/>
      <c r="K825" s="543"/>
      <c r="L825" s="543"/>
      <c r="M825" s="543"/>
      <c r="N825" s="543"/>
      <c r="O825" s="543"/>
      <c r="P825" s="543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22.5" customHeight="1">
      <c r="A826" s="2"/>
      <c r="B826" s="2"/>
      <c r="C826" s="617"/>
      <c r="D826" s="543"/>
      <c r="E826" s="543"/>
      <c r="F826" s="543"/>
      <c r="G826" s="543"/>
      <c r="H826" s="543"/>
      <c r="I826" s="543"/>
      <c r="J826" s="543"/>
      <c r="K826" s="543"/>
      <c r="L826" s="543"/>
      <c r="M826" s="543"/>
      <c r="N826" s="543"/>
      <c r="O826" s="543"/>
      <c r="P826" s="543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22.5" customHeight="1">
      <c r="A827" s="2"/>
      <c r="B827" s="2"/>
      <c r="C827" s="617"/>
      <c r="D827" s="543"/>
      <c r="E827" s="543"/>
      <c r="F827" s="543"/>
      <c r="G827" s="543"/>
      <c r="H827" s="543"/>
      <c r="I827" s="543"/>
      <c r="J827" s="543"/>
      <c r="K827" s="543"/>
      <c r="L827" s="543"/>
      <c r="M827" s="543"/>
      <c r="N827" s="543"/>
      <c r="O827" s="543"/>
      <c r="P827" s="543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22.5" customHeight="1">
      <c r="A828" s="2"/>
      <c r="B828" s="2"/>
      <c r="C828" s="617"/>
      <c r="D828" s="543"/>
      <c r="E828" s="543"/>
      <c r="F828" s="543"/>
      <c r="G828" s="543"/>
      <c r="H828" s="543"/>
      <c r="I828" s="543"/>
      <c r="J828" s="543"/>
      <c r="K828" s="543"/>
      <c r="L828" s="543"/>
      <c r="M828" s="543"/>
      <c r="N828" s="543"/>
      <c r="O828" s="543"/>
      <c r="P828" s="543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22.5" customHeight="1">
      <c r="A829" s="2"/>
      <c r="B829" s="2"/>
      <c r="C829" s="617"/>
      <c r="D829" s="543"/>
      <c r="E829" s="543"/>
      <c r="F829" s="543"/>
      <c r="G829" s="543"/>
      <c r="H829" s="543"/>
      <c r="I829" s="543"/>
      <c r="J829" s="543"/>
      <c r="K829" s="543"/>
      <c r="L829" s="543"/>
      <c r="M829" s="543"/>
      <c r="N829" s="543"/>
      <c r="O829" s="543"/>
      <c r="P829" s="543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22.5" customHeight="1">
      <c r="A830" s="2"/>
      <c r="B830" s="2"/>
      <c r="C830" s="617"/>
      <c r="D830" s="543"/>
      <c r="E830" s="543"/>
      <c r="F830" s="543"/>
      <c r="G830" s="543"/>
      <c r="H830" s="543"/>
      <c r="I830" s="543"/>
      <c r="J830" s="543"/>
      <c r="K830" s="543"/>
      <c r="L830" s="543"/>
      <c r="M830" s="543"/>
      <c r="N830" s="543"/>
      <c r="O830" s="543"/>
      <c r="P830" s="543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22.5" customHeight="1">
      <c r="A831" s="2"/>
      <c r="B831" s="2"/>
      <c r="C831" s="617"/>
      <c r="D831" s="543"/>
      <c r="E831" s="543"/>
      <c r="F831" s="543"/>
      <c r="G831" s="543"/>
      <c r="H831" s="543"/>
      <c r="I831" s="543"/>
      <c r="J831" s="543"/>
      <c r="K831" s="543"/>
      <c r="L831" s="543"/>
      <c r="M831" s="543"/>
      <c r="N831" s="543"/>
      <c r="O831" s="543"/>
      <c r="P831" s="543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22.5" customHeight="1">
      <c r="A832" s="2"/>
      <c r="B832" s="2"/>
      <c r="C832" s="617"/>
      <c r="D832" s="543"/>
      <c r="E832" s="543"/>
      <c r="F832" s="543"/>
      <c r="G832" s="543"/>
      <c r="H832" s="543"/>
      <c r="I832" s="543"/>
      <c r="J832" s="543"/>
      <c r="K832" s="543"/>
      <c r="L832" s="543"/>
      <c r="M832" s="543"/>
      <c r="N832" s="543"/>
      <c r="O832" s="543"/>
      <c r="P832" s="543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22.5" customHeight="1">
      <c r="A833" s="2"/>
      <c r="B833" s="2"/>
      <c r="C833" s="617"/>
      <c r="D833" s="543"/>
      <c r="E833" s="543"/>
      <c r="F833" s="543"/>
      <c r="G833" s="543"/>
      <c r="H833" s="543"/>
      <c r="I833" s="543"/>
      <c r="J833" s="543"/>
      <c r="K833" s="543"/>
      <c r="L833" s="543"/>
      <c r="M833" s="543"/>
      <c r="N833" s="543"/>
      <c r="O833" s="543"/>
      <c r="P833" s="543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22.5" customHeight="1">
      <c r="A834" s="2"/>
      <c r="B834" s="2"/>
      <c r="C834" s="617"/>
      <c r="D834" s="543"/>
      <c r="E834" s="543"/>
      <c r="F834" s="543"/>
      <c r="G834" s="543"/>
      <c r="H834" s="543"/>
      <c r="I834" s="543"/>
      <c r="J834" s="543"/>
      <c r="K834" s="543"/>
      <c r="L834" s="543"/>
      <c r="M834" s="543"/>
      <c r="N834" s="543"/>
      <c r="O834" s="543"/>
      <c r="P834" s="543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22.5" customHeight="1">
      <c r="A835" s="2"/>
      <c r="B835" s="2"/>
      <c r="C835" s="617"/>
      <c r="D835" s="543"/>
      <c r="E835" s="543"/>
      <c r="F835" s="543"/>
      <c r="G835" s="543"/>
      <c r="H835" s="543"/>
      <c r="I835" s="543"/>
      <c r="J835" s="543"/>
      <c r="K835" s="543"/>
      <c r="L835" s="543"/>
      <c r="M835" s="543"/>
      <c r="N835" s="543"/>
      <c r="O835" s="543"/>
      <c r="P835" s="543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22.5" customHeight="1">
      <c r="A836" s="2"/>
      <c r="B836" s="2"/>
      <c r="C836" s="617"/>
      <c r="D836" s="543"/>
      <c r="E836" s="543"/>
      <c r="F836" s="543"/>
      <c r="G836" s="543"/>
      <c r="H836" s="543"/>
      <c r="I836" s="543"/>
      <c r="J836" s="543"/>
      <c r="K836" s="543"/>
      <c r="L836" s="543"/>
      <c r="M836" s="543"/>
      <c r="N836" s="543"/>
      <c r="O836" s="543"/>
      <c r="P836" s="543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22.5" customHeight="1">
      <c r="A837" s="2"/>
      <c r="B837" s="2"/>
      <c r="C837" s="617"/>
      <c r="D837" s="543"/>
      <c r="E837" s="543"/>
      <c r="F837" s="543"/>
      <c r="G837" s="543"/>
      <c r="H837" s="543"/>
      <c r="I837" s="543"/>
      <c r="J837" s="543"/>
      <c r="K837" s="543"/>
      <c r="L837" s="543"/>
      <c r="M837" s="543"/>
      <c r="N837" s="543"/>
      <c r="O837" s="543"/>
      <c r="P837" s="543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22.5" customHeight="1">
      <c r="A838" s="2"/>
      <c r="B838" s="2"/>
      <c r="C838" s="617"/>
      <c r="D838" s="543"/>
      <c r="E838" s="543"/>
      <c r="F838" s="543"/>
      <c r="G838" s="543"/>
      <c r="H838" s="543"/>
      <c r="I838" s="543"/>
      <c r="J838" s="543"/>
      <c r="K838" s="543"/>
      <c r="L838" s="543"/>
      <c r="M838" s="543"/>
      <c r="N838" s="543"/>
      <c r="O838" s="543"/>
      <c r="P838" s="543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22.5" customHeight="1">
      <c r="A839" s="2"/>
      <c r="B839" s="2"/>
      <c r="C839" s="617"/>
      <c r="D839" s="543"/>
      <c r="E839" s="543"/>
      <c r="F839" s="543"/>
      <c r="G839" s="543"/>
      <c r="H839" s="543"/>
      <c r="I839" s="543"/>
      <c r="J839" s="543"/>
      <c r="K839" s="543"/>
      <c r="L839" s="543"/>
      <c r="M839" s="543"/>
      <c r="N839" s="543"/>
      <c r="O839" s="543"/>
      <c r="P839" s="543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22.5" customHeight="1">
      <c r="A840" s="2"/>
      <c r="B840" s="2"/>
      <c r="C840" s="617"/>
      <c r="D840" s="543"/>
      <c r="E840" s="543"/>
      <c r="F840" s="543"/>
      <c r="G840" s="543"/>
      <c r="H840" s="543"/>
      <c r="I840" s="543"/>
      <c r="J840" s="543"/>
      <c r="K840" s="543"/>
      <c r="L840" s="543"/>
      <c r="M840" s="543"/>
      <c r="N840" s="543"/>
      <c r="O840" s="543"/>
      <c r="P840" s="543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22.5" customHeight="1">
      <c r="A841" s="2"/>
      <c r="B841" s="2"/>
      <c r="C841" s="617"/>
      <c r="D841" s="543"/>
      <c r="E841" s="543"/>
      <c r="F841" s="543"/>
      <c r="G841" s="543"/>
      <c r="H841" s="543"/>
      <c r="I841" s="543"/>
      <c r="J841" s="543"/>
      <c r="K841" s="543"/>
      <c r="L841" s="543"/>
      <c r="M841" s="543"/>
      <c r="N841" s="543"/>
      <c r="O841" s="543"/>
      <c r="P841" s="543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22.5" customHeight="1">
      <c r="A842" s="2"/>
      <c r="B842" s="2"/>
      <c r="C842" s="617"/>
      <c r="D842" s="543"/>
      <c r="E842" s="543"/>
      <c r="F842" s="543"/>
      <c r="G842" s="543"/>
      <c r="H842" s="543"/>
      <c r="I842" s="543"/>
      <c r="J842" s="543"/>
      <c r="K842" s="543"/>
      <c r="L842" s="543"/>
      <c r="M842" s="543"/>
      <c r="N842" s="543"/>
      <c r="O842" s="543"/>
      <c r="P842" s="543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22.5" customHeight="1">
      <c r="A843" s="2"/>
      <c r="B843" s="2"/>
      <c r="C843" s="617"/>
      <c r="D843" s="543"/>
      <c r="E843" s="543"/>
      <c r="F843" s="543"/>
      <c r="G843" s="543"/>
      <c r="H843" s="543"/>
      <c r="I843" s="543"/>
      <c r="J843" s="543"/>
      <c r="K843" s="543"/>
      <c r="L843" s="543"/>
      <c r="M843" s="543"/>
      <c r="N843" s="543"/>
      <c r="O843" s="543"/>
      <c r="P843" s="543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22.5" customHeight="1">
      <c r="A844" s="2"/>
      <c r="B844" s="2"/>
      <c r="C844" s="617"/>
      <c r="D844" s="543"/>
      <c r="E844" s="543"/>
      <c r="F844" s="543"/>
      <c r="G844" s="543"/>
      <c r="H844" s="543"/>
      <c r="I844" s="543"/>
      <c r="J844" s="543"/>
      <c r="K844" s="543"/>
      <c r="L844" s="543"/>
      <c r="M844" s="543"/>
      <c r="N844" s="543"/>
      <c r="O844" s="543"/>
      <c r="P844" s="543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22.5" customHeight="1">
      <c r="A845" s="2"/>
      <c r="B845" s="2"/>
      <c r="C845" s="617"/>
      <c r="D845" s="543"/>
      <c r="E845" s="543"/>
      <c r="F845" s="543"/>
      <c r="G845" s="543"/>
      <c r="H845" s="543"/>
      <c r="I845" s="543"/>
      <c r="J845" s="543"/>
      <c r="K845" s="543"/>
      <c r="L845" s="543"/>
      <c r="M845" s="543"/>
      <c r="N845" s="543"/>
      <c r="O845" s="543"/>
      <c r="P845" s="543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22.5" customHeight="1">
      <c r="A846" s="2"/>
      <c r="B846" s="2"/>
      <c r="C846" s="617"/>
      <c r="D846" s="543"/>
      <c r="E846" s="543"/>
      <c r="F846" s="543"/>
      <c r="G846" s="543"/>
      <c r="H846" s="543"/>
      <c r="I846" s="543"/>
      <c r="J846" s="543"/>
      <c r="K846" s="543"/>
      <c r="L846" s="543"/>
      <c r="M846" s="543"/>
      <c r="N846" s="543"/>
      <c r="O846" s="543"/>
      <c r="P846" s="543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22.5" customHeight="1">
      <c r="A847" s="2"/>
      <c r="B847" s="2"/>
      <c r="C847" s="617"/>
      <c r="D847" s="543"/>
      <c r="E847" s="543"/>
      <c r="F847" s="543"/>
      <c r="G847" s="543"/>
      <c r="H847" s="543"/>
      <c r="I847" s="543"/>
      <c r="J847" s="543"/>
      <c r="K847" s="543"/>
      <c r="L847" s="543"/>
      <c r="M847" s="543"/>
      <c r="N847" s="543"/>
      <c r="O847" s="543"/>
      <c r="P847" s="543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22.5" customHeight="1">
      <c r="A848" s="2"/>
      <c r="B848" s="2"/>
      <c r="C848" s="617"/>
      <c r="D848" s="543"/>
      <c r="E848" s="543"/>
      <c r="F848" s="543"/>
      <c r="G848" s="543"/>
      <c r="H848" s="543"/>
      <c r="I848" s="543"/>
      <c r="J848" s="543"/>
      <c r="K848" s="543"/>
      <c r="L848" s="543"/>
      <c r="M848" s="543"/>
      <c r="N848" s="543"/>
      <c r="O848" s="543"/>
      <c r="P848" s="543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22.5" customHeight="1">
      <c r="A849" s="2"/>
      <c r="B849" s="2"/>
      <c r="C849" s="617"/>
      <c r="D849" s="543"/>
      <c r="E849" s="543"/>
      <c r="F849" s="543"/>
      <c r="G849" s="543"/>
      <c r="H849" s="543"/>
      <c r="I849" s="543"/>
      <c r="J849" s="543"/>
      <c r="K849" s="543"/>
      <c r="L849" s="543"/>
      <c r="M849" s="543"/>
      <c r="N849" s="543"/>
      <c r="O849" s="543"/>
      <c r="P849" s="543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22.5" customHeight="1">
      <c r="A850" s="2"/>
      <c r="B850" s="2"/>
      <c r="C850" s="617"/>
      <c r="D850" s="543"/>
      <c r="E850" s="543"/>
      <c r="F850" s="543"/>
      <c r="G850" s="543"/>
      <c r="H850" s="543"/>
      <c r="I850" s="543"/>
      <c r="J850" s="543"/>
      <c r="K850" s="543"/>
      <c r="L850" s="543"/>
      <c r="M850" s="543"/>
      <c r="N850" s="543"/>
      <c r="O850" s="543"/>
      <c r="P850" s="543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22.5" customHeight="1">
      <c r="A851" s="2"/>
      <c r="B851" s="2"/>
      <c r="C851" s="617"/>
      <c r="D851" s="543"/>
      <c r="E851" s="543"/>
      <c r="F851" s="543"/>
      <c r="G851" s="543"/>
      <c r="H851" s="543"/>
      <c r="I851" s="543"/>
      <c r="J851" s="543"/>
      <c r="K851" s="543"/>
      <c r="L851" s="543"/>
      <c r="M851" s="543"/>
      <c r="N851" s="543"/>
      <c r="O851" s="543"/>
      <c r="P851" s="543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22.5" customHeight="1">
      <c r="A852" s="2"/>
      <c r="B852" s="2"/>
      <c r="C852" s="617"/>
      <c r="D852" s="543"/>
      <c r="E852" s="543"/>
      <c r="F852" s="543"/>
      <c r="G852" s="543"/>
      <c r="H852" s="543"/>
      <c r="I852" s="543"/>
      <c r="J852" s="543"/>
      <c r="K852" s="543"/>
      <c r="L852" s="543"/>
      <c r="M852" s="543"/>
      <c r="N852" s="543"/>
      <c r="O852" s="543"/>
      <c r="P852" s="543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22.5" customHeight="1">
      <c r="A853" s="2"/>
      <c r="B853" s="2"/>
      <c r="C853" s="617"/>
      <c r="D853" s="543"/>
      <c r="E853" s="543"/>
      <c r="F853" s="543"/>
      <c r="G853" s="543"/>
      <c r="H853" s="543"/>
      <c r="I853" s="543"/>
      <c r="J853" s="543"/>
      <c r="K853" s="543"/>
      <c r="L853" s="543"/>
      <c r="M853" s="543"/>
      <c r="N853" s="543"/>
      <c r="O853" s="543"/>
      <c r="P853" s="543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22.5" customHeight="1">
      <c r="A854" s="2"/>
      <c r="B854" s="2"/>
      <c r="C854" s="617"/>
      <c r="D854" s="543"/>
      <c r="E854" s="543"/>
      <c r="F854" s="543"/>
      <c r="G854" s="543"/>
      <c r="H854" s="543"/>
      <c r="I854" s="543"/>
      <c r="J854" s="543"/>
      <c r="K854" s="543"/>
      <c r="L854" s="543"/>
      <c r="M854" s="543"/>
      <c r="N854" s="543"/>
      <c r="O854" s="543"/>
      <c r="P854" s="543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22.5" customHeight="1">
      <c r="A855" s="2"/>
      <c r="B855" s="2"/>
      <c r="C855" s="617"/>
      <c r="D855" s="543"/>
      <c r="E855" s="543"/>
      <c r="F855" s="543"/>
      <c r="G855" s="543"/>
      <c r="H855" s="543"/>
      <c r="I855" s="543"/>
      <c r="J855" s="543"/>
      <c r="K855" s="543"/>
      <c r="L855" s="543"/>
      <c r="M855" s="543"/>
      <c r="N855" s="543"/>
      <c r="O855" s="543"/>
      <c r="P855" s="543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22.5" customHeight="1">
      <c r="A856" s="2"/>
      <c r="B856" s="2"/>
      <c r="C856" s="617"/>
      <c r="D856" s="543"/>
      <c r="E856" s="543"/>
      <c r="F856" s="543"/>
      <c r="G856" s="543"/>
      <c r="H856" s="543"/>
      <c r="I856" s="543"/>
      <c r="J856" s="543"/>
      <c r="K856" s="543"/>
      <c r="L856" s="543"/>
      <c r="M856" s="543"/>
      <c r="N856" s="543"/>
      <c r="O856" s="543"/>
      <c r="P856" s="543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22.5" customHeight="1">
      <c r="A857" s="2"/>
      <c r="B857" s="2"/>
      <c r="C857" s="617"/>
      <c r="D857" s="543"/>
      <c r="E857" s="543"/>
      <c r="F857" s="543"/>
      <c r="G857" s="543"/>
      <c r="H857" s="543"/>
      <c r="I857" s="543"/>
      <c r="J857" s="543"/>
      <c r="K857" s="543"/>
      <c r="L857" s="543"/>
      <c r="M857" s="543"/>
      <c r="N857" s="543"/>
      <c r="O857" s="543"/>
      <c r="P857" s="543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22.5" customHeight="1">
      <c r="A858" s="2"/>
      <c r="B858" s="2"/>
      <c r="C858" s="617"/>
      <c r="D858" s="543"/>
      <c r="E858" s="543"/>
      <c r="F858" s="543"/>
      <c r="G858" s="543"/>
      <c r="H858" s="543"/>
      <c r="I858" s="543"/>
      <c r="J858" s="543"/>
      <c r="K858" s="543"/>
      <c r="L858" s="543"/>
      <c r="M858" s="543"/>
      <c r="N858" s="543"/>
      <c r="O858" s="543"/>
      <c r="P858" s="543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22.5" customHeight="1">
      <c r="A859" s="2"/>
      <c r="B859" s="2"/>
      <c r="C859" s="617"/>
      <c r="D859" s="543"/>
      <c r="E859" s="543"/>
      <c r="F859" s="543"/>
      <c r="G859" s="543"/>
      <c r="H859" s="543"/>
      <c r="I859" s="543"/>
      <c r="J859" s="543"/>
      <c r="K859" s="543"/>
      <c r="L859" s="543"/>
      <c r="M859" s="543"/>
      <c r="N859" s="543"/>
      <c r="O859" s="543"/>
      <c r="P859" s="543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22.5" customHeight="1">
      <c r="A860" s="2"/>
      <c r="B860" s="2"/>
      <c r="C860" s="617"/>
      <c r="D860" s="543"/>
      <c r="E860" s="543"/>
      <c r="F860" s="543"/>
      <c r="G860" s="543"/>
      <c r="H860" s="543"/>
      <c r="I860" s="543"/>
      <c r="J860" s="543"/>
      <c r="K860" s="543"/>
      <c r="L860" s="543"/>
      <c r="M860" s="543"/>
      <c r="N860" s="543"/>
      <c r="O860" s="543"/>
      <c r="P860" s="543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22.5" customHeight="1">
      <c r="A861" s="2"/>
      <c r="B861" s="2"/>
      <c r="C861" s="617"/>
      <c r="D861" s="543"/>
      <c r="E861" s="543"/>
      <c r="F861" s="543"/>
      <c r="G861" s="543"/>
      <c r="H861" s="543"/>
      <c r="I861" s="543"/>
      <c r="J861" s="543"/>
      <c r="K861" s="543"/>
      <c r="L861" s="543"/>
      <c r="M861" s="543"/>
      <c r="N861" s="543"/>
      <c r="O861" s="543"/>
      <c r="P861" s="543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22.5" customHeight="1">
      <c r="A862" s="2"/>
      <c r="B862" s="2"/>
      <c r="C862" s="617"/>
      <c r="D862" s="543"/>
      <c r="E862" s="543"/>
      <c r="F862" s="543"/>
      <c r="G862" s="543"/>
      <c r="H862" s="543"/>
      <c r="I862" s="543"/>
      <c r="J862" s="543"/>
      <c r="K862" s="543"/>
      <c r="L862" s="543"/>
      <c r="M862" s="543"/>
      <c r="N862" s="543"/>
      <c r="O862" s="543"/>
      <c r="P862" s="543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22.5" customHeight="1">
      <c r="A863" s="2"/>
      <c r="B863" s="2"/>
      <c r="C863" s="617"/>
      <c r="D863" s="543"/>
      <c r="E863" s="543"/>
      <c r="F863" s="543"/>
      <c r="G863" s="543"/>
      <c r="H863" s="543"/>
      <c r="I863" s="543"/>
      <c r="J863" s="543"/>
      <c r="K863" s="543"/>
      <c r="L863" s="543"/>
      <c r="M863" s="543"/>
      <c r="N863" s="543"/>
      <c r="O863" s="543"/>
      <c r="P863" s="543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22.5" customHeight="1">
      <c r="A864" s="2"/>
      <c r="B864" s="2"/>
      <c r="C864" s="617"/>
      <c r="D864" s="543"/>
      <c r="E864" s="543"/>
      <c r="F864" s="543"/>
      <c r="G864" s="543"/>
      <c r="H864" s="543"/>
      <c r="I864" s="543"/>
      <c r="J864" s="543"/>
      <c r="K864" s="543"/>
      <c r="L864" s="543"/>
      <c r="M864" s="543"/>
      <c r="N864" s="543"/>
      <c r="O864" s="543"/>
      <c r="P864" s="543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22.5" customHeight="1">
      <c r="A865" s="2"/>
      <c r="B865" s="2"/>
      <c r="C865" s="617"/>
      <c r="D865" s="543"/>
      <c r="E865" s="543"/>
      <c r="F865" s="543"/>
      <c r="G865" s="543"/>
      <c r="H865" s="543"/>
      <c r="I865" s="543"/>
      <c r="J865" s="543"/>
      <c r="K865" s="543"/>
      <c r="L865" s="543"/>
      <c r="M865" s="543"/>
      <c r="N865" s="543"/>
      <c r="O865" s="543"/>
      <c r="P865" s="543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22.5" customHeight="1">
      <c r="A866" s="2"/>
      <c r="B866" s="2"/>
      <c r="C866" s="617"/>
      <c r="D866" s="543"/>
      <c r="E866" s="543"/>
      <c r="F866" s="543"/>
      <c r="G866" s="543"/>
      <c r="H866" s="543"/>
      <c r="I866" s="543"/>
      <c r="J866" s="543"/>
      <c r="K866" s="543"/>
      <c r="L866" s="543"/>
      <c r="M866" s="543"/>
      <c r="N866" s="543"/>
      <c r="O866" s="543"/>
      <c r="P866" s="543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22.5" customHeight="1">
      <c r="A867" s="2"/>
      <c r="B867" s="2"/>
      <c r="C867" s="617"/>
      <c r="D867" s="543"/>
      <c r="E867" s="543"/>
      <c r="F867" s="543"/>
      <c r="G867" s="543"/>
      <c r="H867" s="543"/>
      <c r="I867" s="543"/>
      <c r="J867" s="543"/>
      <c r="K867" s="543"/>
      <c r="L867" s="543"/>
      <c r="M867" s="543"/>
      <c r="N867" s="543"/>
      <c r="O867" s="543"/>
      <c r="P867" s="543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22.5" customHeight="1">
      <c r="A868" s="2"/>
      <c r="B868" s="2"/>
      <c r="C868" s="617"/>
      <c r="D868" s="543"/>
      <c r="E868" s="543"/>
      <c r="F868" s="543"/>
      <c r="G868" s="543"/>
      <c r="H868" s="543"/>
      <c r="I868" s="543"/>
      <c r="J868" s="543"/>
      <c r="K868" s="543"/>
      <c r="L868" s="543"/>
      <c r="M868" s="543"/>
      <c r="N868" s="543"/>
      <c r="O868" s="543"/>
      <c r="P868" s="543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22.5" customHeight="1">
      <c r="A869" s="2"/>
      <c r="B869" s="2"/>
      <c r="C869" s="617"/>
      <c r="D869" s="543"/>
      <c r="E869" s="543"/>
      <c r="F869" s="543"/>
      <c r="G869" s="543"/>
      <c r="H869" s="543"/>
      <c r="I869" s="543"/>
      <c r="J869" s="543"/>
      <c r="K869" s="543"/>
      <c r="L869" s="543"/>
      <c r="M869" s="543"/>
      <c r="N869" s="543"/>
      <c r="O869" s="543"/>
      <c r="P869" s="543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22.5" customHeight="1">
      <c r="A870" s="2"/>
      <c r="B870" s="2"/>
      <c r="C870" s="617"/>
      <c r="D870" s="543"/>
      <c r="E870" s="543"/>
      <c r="F870" s="543"/>
      <c r="G870" s="543"/>
      <c r="H870" s="543"/>
      <c r="I870" s="543"/>
      <c r="J870" s="543"/>
      <c r="K870" s="543"/>
      <c r="L870" s="543"/>
      <c r="M870" s="543"/>
      <c r="N870" s="543"/>
      <c r="O870" s="543"/>
      <c r="P870" s="543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22.5" customHeight="1">
      <c r="A871" s="2"/>
      <c r="B871" s="2"/>
      <c r="C871" s="617"/>
      <c r="D871" s="543"/>
      <c r="E871" s="543"/>
      <c r="F871" s="543"/>
      <c r="G871" s="543"/>
      <c r="H871" s="543"/>
      <c r="I871" s="543"/>
      <c r="J871" s="543"/>
      <c r="K871" s="543"/>
      <c r="L871" s="543"/>
      <c r="M871" s="543"/>
      <c r="N871" s="543"/>
      <c r="O871" s="543"/>
      <c r="P871" s="543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22.5" customHeight="1">
      <c r="A872" s="2"/>
      <c r="B872" s="2"/>
      <c r="C872" s="617"/>
      <c r="D872" s="543"/>
      <c r="E872" s="543"/>
      <c r="F872" s="543"/>
      <c r="G872" s="543"/>
      <c r="H872" s="543"/>
      <c r="I872" s="543"/>
      <c r="J872" s="543"/>
      <c r="K872" s="543"/>
      <c r="L872" s="543"/>
      <c r="M872" s="543"/>
      <c r="N872" s="543"/>
      <c r="O872" s="543"/>
      <c r="P872" s="543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22.5" customHeight="1">
      <c r="A873" s="2"/>
      <c r="B873" s="2"/>
      <c r="C873" s="617"/>
      <c r="D873" s="543"/>
      <c r="E873" s="543"/>
      <c r="F873" s="543"/>
      <c r="G873" s="543"/>
      <c r="H873" s="543"/>
      <c r="I873" s="543"/>
      <c r="J873" s="543"/>
      <c r="K873" s="543"/>
      <c r="L873" s="543"/>
      <c r="M873" s="543"/>
      <c r="N873" s="543"/>
      <c r="O873" s="543"/>
      <c r="P873" s="543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22.5" customHeight="1">
      <c r="A874" s="2"/>
      <c r="B874" s="2"/>
      <c r="C874" s="617"/>
      <c r="D874" s="543"/>
      <c r="E874" s="543"/>
      <c r="F874" s="543"/>
      <c r="G874" s="543"/>
      <c r="H874" s="543"/>
      <c r="I874" s="543"/>
      <c r="J874" s="543"/>
      <c r="K874" s="543"/>
      <c r="L874" s="543"/>
      <c r="M874" s="543"/>
      <c r="N874" s="543"/>
      <c r="O874" s="543"/>
      <c r="P874" s="543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22.5" customHeight="1">
      <c r="A875" s="2"/>
      <c r="B875" s="2"/>
      <c r="C875" s="617"/>
      <c r="D875" s="543"/>
      <c r="E875" s="543"/>
      <c r="F875" s="543"/>
      <c r="G875" s="543"/>
      <c r="H875" s="543"/>
      <c r="I875" s="543"/>
      <c r="J875" s="543"/>
      <c r="K875" s="543"/>
      <c r="L875" s="543"/>
      <c r="M875" s="543"/>
      <c r="N875" s="543"/>
      <c r="O875" s="543"/>
      <c r="P875" s="543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22.5" customHeight="1">
      <c r="A876" s="2"/>
      <c r="B876" s="2"/>
      <c r="C876" s="617"/>
      <c r="D876" s="543"/>
      <c r="E876" s="543"/>
      <c r="F876" s="543"/>
      <c r="G876" s="543"/>
      <c r="H876" s="543"/>
      <c r="I876" s="543"/>
      <c r="J876" s="543"/>
      <c r="K876" s="543"/>
      <c r="L876" s="543"/>
      <c r="M876" s="543"/>
      <c r="N876" s="543"/>
      <c r="O876" s="543"/>
      <c r="P876" s="543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22.5" customHeight="1">
      <c r="A877" s="2"/>
      <c r="B877" s="2"/>
      <c r="C877" s="617"/>
      <c r="D877" s="543"/>
      <c r="E877" s="543"/>
      <c r="F877" s="543"/>
      <c r="G877" s="543"/>
      <c r="H877" s="543"/>
      <c r="I877" s="543"/>
      <c r="J877" s="543"/>
      <c r="K877" s="543"/>
      <c r="L877" s="543"/>
      <c r="M877" s="543"/>
      <c r="N877" s="543"/>
      <c r="O877" s="543"/>
      <c r="P877" s="543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22.5" customHeight="1">
      <c r="A878" s="2"/>
      <c r="B878" s="2"/>
      <c r="C878" s="617"/>
      <c r="D878" s="543"/>
      <c r="E878" s="543"/>
      <c r="F878" s="543"/>
      <c r="G878" s="543"/>
      <c r="H878" s="543"/>
      <c r="I878" s="543"/>
      <c r="J878" s="543"/>
      <c r="K878" s="543"/>
      <c r="L878" s="543"/>
      <c r="M878" s="543"/>
      <c r="N878" s="543"/>
      <c r="O878" s="543"/>
      <c r="P878" s="543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22.5" customHeight="1">
      <c r="A879" s="2"/>
      <c r="B879" s="2"/>
      <c r="C879" s="617"/>
      <c r="D879" s="543"/>
      <c r="E879" s="543"/>
      <c r="F879" s="543"/>
      <c r="G879" s="543"/>
      <c r="H879" s="543"/>
      <c r="I879" s="543"/>
      <c r="J879" s="543"/>
      <c r="K879" s="543"/>
      <c r="L879" s="543"/>
      <c r="M879" s="543"/>
      <c r="N879" s="543"/>
      <c r="O879" s="543"/>
      <c r="P879" s="543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22.5" customHeight="1">
      <c r="A880" s="2"/>
      <c r="B880" s="2"/>
      <c r="C880" s="617"/>
      <c r="D880" s="543"/>
      <c r="E880" s="543"/>
      <c r="F880" s="543"/>
      <c r="G880" s="543"/>
      <c r="H880" s="543"/>
      <c r="I880" s="543"/>
      <c r="J880" s="543"/>
      <c r="K880" s="543"/>
      <c r="L880" s="543"/>
      <c r="M880" s="543"/>
      <c r="N880" s="543"/>
      <c r="O880" s="543"/>
      <c r="P880" s="543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22.5" customHeight="1">
      <c r="A881" s="2"/>
      <c r="B881" s="2"/>
      <c r="C881" s="617"/>
      <c r="D881" s="543"/>
      <c r="E881" s="543"/>
      <c r="F881" s="543"/>
      <c r="G881" s="543"/>
      <c r="H881" s="543"/>
      <c r="I881" s="543"/>
      <c r="J881" s="543"/>
      <c r="K881" s="543"/>
      <c r="L881" s="543"/>
      <c r="M881" s="543"/>
      <c r="N881" s="543"/>
      <c r="O881" s="543"/>
      <c r="P881" s="543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22.5" customHeight="1">
      <c r="A882" s="2"/>
      <c r="B882" s="2"/>
      <c r="C882" s="617"/>
      <c r="D882" s="543"/>
      <c r="E882" s="543"/>
      <c r="F882" s="543"/>
      <c r="G882" s="543"/>
      <c r="H882" s="543"/>
      <c r="I882" s="543"/>
      <c r="J882" s="543"/>
      <c r="K882" s="543"/>
      <c r="L882" s="543"/>
      <c r="M882" s="543"/>
      <c r="N882" s="543"/>
      <c r="O882" s="543"/>
      <c r="P882" s="543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22.5" customHeight="1">
      <c r="A883" s="2"/>
      <c r="B883" s="2"/>
      <c r="C883" s="617"/>
      <c r="D883" s="543"/>
      <c r="E883" s="543"/>
      <c r="F883" s="543"/>
      <c r="G883" s="543"/>
      <c r="H883" s="543"/>
      <c r="I883" s="543"/>
      <c r="J883" s="543"/>
      <c r="K883" s="543"/>
      <c r="L883" s="543"/>
      <c r="M883" s="543"/>
      <c r="N883" s="543"/>
      <c r="O883" s="543"/>
      <c r="P883" s="543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22.5" customHeight="1">
      <c r="A884" s="2"/>
      <c r="B884" s="2"/>
      <c r="C884" s="617"/>
      <c r="D884" s="543"/>
      <c r="E884" s="543"/>
      <c r="F884" s="543"/>
      <c r="G884" s="543"/>
      <c r="H884" s="543"/>
      <c r="I884" s="543"/>
      <c r="J884" s="543"/>
      <c r="K884" s="543"/>
      <c r="L884" s="543"/>
      <c r="M884" s="543"/>
      <c r="N884" s="543"/>
      <c r="O884" s="543"/>
      <c r="P884" s="543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22.5" customHeight="1">
      <c r="A885" s="2"/>
      <c r="B885" s="2"/>
      <c r="C885" s="617"/>
      <c r="D885" s="543"/>
      <c r="E885" s="543"/>
      <c r="F885" s="543"/>
      <c r="G885" s="543"/>
      <c r="H885" s="543"/>
      <c r="I885" s="543"/>
      <c r="J885" s="543"/>
      <c r="K885" s="543"/>
      <c r="L885" s="543"/>
      <c r="M885" s="543"/>
      <c r="N885" s="543"/>
      <c r="O885" s="543"/>
      <c r="P885" s="543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22.5" customHeight="1">
      <c r="A886" s="2"/>
      <c r="B886" s="2"/>
      <c r="C886" s="617"/>
      <c r="D886" s="543"/>
      <c r="E886" s="543"/>
      <c r="F886" s="543"/>
      <c r="G886" s="543"/>
      <c r="H886" s="543"/>
      <c r="I886" s="543"/>
      <c r="J886" s="543"/>
      <c r="K886" s="543"/>
      <c r="L886" s="543"/>
      <c r="M886" s="543"/>
      <c r="N886" s="543"/>
      <c r="O886" s="543"/>
      <c r="P886" s="543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22.5" customHeight="1">
      <c r="A887" s="2"/>
      <c r="B887" s="2"/>
      <c r="C887" s="617"/>
      <c r="D887" s="543"/>
      <c r="E887" s="543"/>
      <c r="F887" s="543"/>
      <c r="G887" s="543"/>
      <c r="H887" s="543"/>
      <c r="I887" s="543"/>
      <c r="J887" s="543"/>
      <c r="K887" s="543"/>
      <c r="L887" s="543"/>
      <c r="M887" s="543"/>
      <c r="N887" s="543"/>
      <c r="O887" s="543"/>
      <c r="P887" s="543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22.5" customHeight="1">
      <c r="A888" s="2"/>
      <c r="B888" s="2"/>
      <c r="C888" s="617"/>
      <c r="D888" s="543"/>
      <c r="E888" s="543"/>
      <c r="F888" s="543"/>
      <c r="G888" s="543"/>
      <c r="H888" s="543"/>
      <c r="I888" s="543"/>
      <c r="J888" s="543"/>
      <c r="K888" s="543"/>
      <c r="L888" s="543"/>
      <c r="M888" s="543"/>
      <c r="N888" s="543"/>
      <c r="O888" s="543"/>
      <c r="P888" s="543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22.5" customHeight="1">
      <c r="A889" s="2"/>
      <c r="B889" s="2"/>
      <c r="C889" s="617"/>
      <c r="D889" s="543"/>
      <c r="E889" s="543"/>
      <c r="F889" s="543"/>
      <c r="G889" s="543"/>
      <c r="H889" s="543"/>
      <c r="I889" s="543"/>
      <c r="J889" s="543"/>
      <c r="K889" s="543"/>
      <c r="L889" s="543"/>
      <c r="M889" s="543"/>
      <c r="N889" s="543"/>
      <c r="O889" s="543"/>
      <c r="P889" s="543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22.5" customHeight="1">
      <c r="A890" s="2"/>
      <c r="B890" s="2"/>
      <c r="C890" s="617"/>
      <c r="D890" s="543"/>
      <c r="E890" s="543"/>
      <c r="F890" s="543"/>
      <c r="G890" s="543"/>
      <c r="H890" s="543"/>
      <c r="I890" s="543"/>
      <c r="J890" s="543"/>
      <c r="K890" s="543"/>
      <c r="L890" s="543"/>
      <c r="M890" s="543"/>
      <c r="N890" s="543"/>
      <c r="O890" s="543"/>
      <c r="P890" s="543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22.5" customHeight="1">
      <c r="A891" s="2"/>
      <c r="B891" s="2"/>
      <c r="C891" s="617"/>
      <c r="D891" s="543"/>
      <c r="E891" s="543"/>
      <c r="F891" s="543"/>
      <c r="G891" s="543"/>
      <c r="H891" s="543"/>
      <c r="I891" s="543"/>
      <c r="J891" s="543"/>
      <c r="K891" s="543"/>
      <c r="L891" s="543"/>
      <c r="M891" s="543"/>
      <c r="N891" s="543"/>
      <c r="O891" s="543"/>
      <c r="P891" s="543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22.5" customHeight="1">
      <c r="A892" s="2"/>
      <c r="B892" s="2"/>
      <c r="C892" s="617"/>
      <c r="D892" s="543"/>
      <c r="E892" s="543"/>
      <c r="F892" s="543"/>
      <c r="G892" s="543"/>
      <c r="H892" s="543"/>
      <c r="I892" s="543"/>
      <c r="J892" s="543"/>
      <c r="K892" s="543"/>
      <c r="L892" s="543"/>
      <c r="M892" s="543"/>
      <c r="N892" s="543"/>
      <c r="O892" s="543"/>
      <c r="P892" s="543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22.5" customHeight="1">
      <c r="A893" s="2"/>
      <c r="B893" s="2"/>
      <c r="C893" s="617"/>
      <c r="D893" s="543"/>
      <c r="E893" s="543"/>
      <c r="F893" s="543"/>
      <c r="G893" s="543"/>
      <c r="H893" s="543"/>
      <c r="I893" s="543"/>
      <c r="J893" s="543"/>
      <c r="K893" s="543"/>
      <c r="L893" s="543"/>
      <c r="M893" s="543"/>
      <c r="N893" s="543"/>
      <c r="O893" s="543"/>
      <c r="P893" s="543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22.5" customHeight="1">
      <c r="A894" s="2"/>
      <c r="B894" s="2"/>
      <c r="C894" s="617"/>
      <c r="D894" s="543"/>
      <c r="E894" s="543"/>
      <c r="F894" s="543"/>
      <c r="G894" s="543"/>
      <c r="H894" s="543"/>
      <c r="I894" s="543"/>
      <c r="J894" s="543"/>
      <c r="K894" s="543"/>
      <c r="L894" s="543"/>
      <c r="M894" s="543"/>
      <c r="N894" s="543"/>
      <c r="O894" s="543"/>
      <c r="P894" s="543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22.5" customHeight="1">
      <c r="A895" s="2"/>
      <c r="B895" s="2"/>
      <c r="C895" s="617"/>
      <c r="D895" s="543"/>
      <c r="E895" s="543"/>
      <c r="F895" s="543"/>
      <c r="G895" s="543"/>
      <c r="H895" s="543"/>
      <c r="I895" s="543"/>
      <c r="J895" s="543"/>
      <c r="K895" s="543"/>
      <c r="L895" s="543"/>
      <c r="M895" s="543"/>
      <c r="N895" s="543"/>
      <c r="O895" s="543"/>
      <c r="P895" s="543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22.5" customHeight="1">
      <c r="A896" s="2"/>
      <c r="B896" s="2"/>
      <c r="C896" s="617"/>
      <c r="D896" s="543"/>
      <c r="E896" s="543"/>
      <c r="F896" s="543"/>
      <c r="G896" s="543"/>
      <c r="H896" s="543"/>
      <c r="I896" s="543"/>
      <c r="J896" s="543"/>
      <c r="K896" s="543"/>
      <c r="L896" s="543"/>
      <c r="M896" s="543"/>
      <c r="N896" s="543"/>
      <c r="O896" s="543"/>
      <c r="P896" s="543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22.5" customHeight="1">
      <c r="A897" s="2"/>
      <c r="B897" s="2"/>
      <c r="C897" s="617"/>
      <c r="D897" s="543"/>
      <c r="E897" s="543"/>
      <c r="F897" s="543"/>
      <c r="G897" s="543"/>
      <c r="H897" s="543"/>
      <c r="I897" s="543"/>
      <c r="J897" s="543"/>
      <c r="K897" s="543"/>
      <c r="L897" s="543"/>
      <c r="M897" s="543"/>
      <c r="N897" s="543"/>
      <c r="O897" s="543"/>
      <c r="P897" s="543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22.5" customHeight="1">
      <c r="A898" s="2"/>
      <c r="B898" s="2"/>
      <c r="C898" s="617"/>
      <c r="D898" s="543"/>
      <c r="E898" s="543"/>
      <c r="F898" s="543"/>
      <c r="G898" s="543"/>
      <c r="H898" s="543"/>
      <c r="I898" s="543"/>
      <c r="J898" s="543"/>
      <c r="K898" s="543"/>
      <c r="L898" s="543"/>
      <c r="M898" s="543"/>
      <c r="N898" s="543"/>
      <c r="O898" s="543"/>
      <c r="P898" s="543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22.5" customHeight="1">
      <c r="A899" s="2"/>
      <c r="B899" s="2"/>
      <c r="C899" s="617"/>
      <c r="D899" s="543"/>
      <c r="E899" s="543"/>
      <c r="F899" s="543"/>
      <c r="G899" s="543"/>
      <c r="H899" s="543"/>
      <c r="I899" s="543"/>
      <c r="J899" s="543"/>
      <c r="K899" s="543"/>
      <c r="L899" s="543"/>
      <c r="M899" s="543"/>
      <c r="N899" s="543"/>
      <c r="O899" s="543"/>
      <c r="P899" s="543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22.5" customHeight="1">
      <c r="A900" s="2"/>
      <c r="B900" s="2"/>
      <c r="C900" s="617"/>
      <c r="D900" s="543"/>
      <c r="E900" s="543"/>
      <c r="F900" s="543"/>
      <c r="G900" s="543"/>
      <c r="H900" s="543"/>
      <c r="I900" s="543"/>
      <c r="J900" s="543"/>
      <c r="K900" s="543"/>
      <c r="L900" s="543"/>
      <c r="M900" s="543"/>
      <c r="N900" s="543"/>
      <c r="O900" s="543"/>
      <c r="P900" s="543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22.5" customHeight="1">
      <c r="A901" s="2"/>
      <c r="B901" s="2"/>
      <c r="C901" s="617"/>
      <c r="D901" s="543"/>
      <c r="E901" s="543"/>
      <c r="F901" s="543"/>
      <c r="G901" s="543"/>
      <c r="H901" s="543"/>
      <c r="I901" s="543"/>
      <c r="J901" s="543"/>
      <c r="K901" s="543"/>
      <c r="L901" s="543"/>
      <c r="M901" s="543"/>
      <c r="N901" s="543"/>
      <c r="O901" s="543"/>
      <c r="P901" s="543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22.5" customHeight="1">
      <c r="A902" s="2"/>
      <c r="B902" s="2"/>
      <c r="C902" s="617"/>
      <c r="D902" s="543"/>
      <c r="E902" s="543"/>
      <c r="F902" s="543"/>
      <c r="G902" s="543"/>
      <c r="H902" s="543"/>
      <c r="I902" s="543"/>
      <c r="J902" s="543"/>
      <c r="K902" s="543"/>
      <c r="L902" s="543"/>
      <c r="M902" s="543"/>
      <c r="N902" s="543"/>
      <c r="O902" s="543"/>
      <c r="P902" s="543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22.5" customHeight="1">
      <c r="A903" s="2"/>
      <c r="B903" s="2"/>
      <c r="C903" s="617"/>
      <c r="D903" s="543"/>
      <c r="E903" s="543"/>
      <c r="F903" s="543"/>
      <c r="G903" s="543"/>
      <c r="H903" s="543"/>
      <c r="I903" s="543"/>
      <c r="J903" s="543"/>
      <c r="K903" s="543"/>
      <c r="L903" s="543"/>
      <c r="M903" s="543"/>
      <c r="N903" s="543"/>
      <c r="O903" s="543"/>
      <c r="P903" s="543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22.5" customHeight="1">
      <c r="A904" s="2"/>
      <c r="B904" s="2"/>
      <c r="C904" s="617"/>
      <c r="D904" s="543"/>
      <c r="E904" s="543"/>
      <c r="F904" s="543"/>
      <c r="G904" s="543"/>
      <c r="H904" s="543"/>
      <c r="I904" s="543"/>
      <c r="J904" s="543"/>
      <c r="K904" s="543"/>
      <c r="L904" s="543"/>
      <c r="M904" s="543"/>
      <c r="N904" s="543"/>
      <c r="O904" s="543"/>
      <c r="P904" s="543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22.5" customHeight="1">
      <c r="A905" s="2"/>
      <c r="B905" s="2"/>
      <c r="C905" s="617"/>
      <c r="D905" s="543"/>
      <c r="E905" s="543"/>
      <c r="F905" s="543"/>
      <c r="G905" s="543"/>
      <c r="H905" s="543"/>
      <c r="I905" s="543"/>
      <c r="J905" s="543"/>
      <c r="K905" s="543"/>
      <c r="L905" s="543"/>
      <c r="M905" s="543"/>
      <c r="N905" s="543"/>
      <c r="O905" s="543"/>
      <c r="P905" s="543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22.5" customHeight="1">
      <c r="A906" s="2"/>
      <c r="B906" s="2"/>
      <c r="C906" s="617"/>
      <c r="D906" s="543"/>
      <c r="E906" s="543"/>
      <c r="F906" s="543"/>
      <c r="G906" s="543"/>
      <c r="H906" s="543"/>
      <c r="I906" s="543"/>
      <c r="J906" s="543"/>
      <c r="K906" s="543"/>
      <c r="L906" s="543"/>
      <c r="M906" s="543"/>
      <c r="N906" s="543"/>
      <c r="O906" s="543"/>
      <c r="P906" s="543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22.5" customHeight="1">
      <c r="A907" s="2"/>
      <c r="B907" s="2"/>
      <c r="C907" s="617"/>
      <c r="D907" s="543"/>
      <c r="E907" s="543"/>
      <c r="F907" s="543"/>
      <c r="G907" s="543"/>
      <c r="H907" s="543"/>
      <c r="I907" s="543"/>
      <c r="J907" s="543"/>
      <c r="K907" s="543"/>
      <c r="L907" s="543"/>
      <c r="M907" s="543"/>
      <c r="N907" s="543"/>
      <c r="O907" s="543"/>
      <c r="P907" s="543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22.5" customHeight="1">
      <c r="A908" s="2"/>
      <c r="B908" s="2"/>
      <c r="C908" s="617"/>
      <c r="D908" s="543"/>
      <c r="E908" s="543"/>
      <c r="F908" s="543"/>
      <c r="G908" s="543"/>
      <c r="H908" s="543"/>
      <c r="I908" s="543"/>
      <c r="J908" s="543"/>
      <c r="K908" s="543"/>
      <c r="L908" s="543"/>
      <c r="M908" s="543"/>
      <c r="N908" s="543"/>
      <c r="O908" s="543"/>
      <c r="P908" s="543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22.5" customHeight="1">
      <c r="A909" s="2"/>
      <c r="B909" s="2"/>
      <c r="C909" s="617"/>
      <c r="D909" s="543"/>
      <c r="E909" s="543"/>
      <c r="F909" s="543"/>
      <c r="G909" s="543"/>
      <c r="H909" s="543"/>
      <c r="I909" s="543"/>
      <c r="J909" s="543"/>
      <c r="K909" s="543"/>
      <c r="L909" s="543"/>
      <c r="M909" s="543"/>
      <c r="N909" s="543"/>
      <c r="O909" s="543"/>
      <c r="P909" s="543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22.5" customHeight="1">
      <c r="A910" s="2"/>
      <c r="B910" s="2"/>
      <c r="C910" s="617"/>
      <c r="D910" s="543"/>
      <c r="E910" s="543"/>
      <c r="F910" s="543"/>
      <c r="G910" s="543"/>
      <c r="H910" s="543"/>
      <c r="I910" s="543"/>
      <c r="J910" s="543"/>
      <c r="K910" s="543"/>
      <c r="L910" s="543"/>
      <c r="M910" s="543"/>
      <c r="N910" s="543"/>
      <c r="O910" s="543"/>
      <c r="P910" s="543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22.5" customHeight="1">
      <c r="A911" s="2"/>
      <c r="B911" s="2"/>
      <c r="C911" s="617"/>
      <c r="D911" s="543"/>
      <c r="E911" s="543"/>
      <c r="F911" s="543"/>
      <c r="G911" s="543"/>
      <c r="H911" s="543"/>
      <c r="I911" s="543"/>
      <c r="J911" s="543"/>
      <c r="K911" s="543"/>
      <c r="L911" s="543"/>
      <c r="M911" s="543"/>
      <c r="N911" s="543"/>
      <c r="O911" s="543"/>
      <c r="P911" s="543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22.5" customHeight="1">
      <c r="A912" s="2"/>
      <c r="B912" s="2"/>
      <c r="C912" s="617"/>
      <c r="D912" s="543"/>
      <c r="E912" s="543"/>
      <c r="F912" s="543"/>
      <c r="G912" s="543"/>
      <c r="H912" s="543"/>
      <c r="I912" s="543"/>
      <c r="J912" s="543"/>
      <c r="K912" s="543"/>
      <c r="L912" s="543"/>
      <c r="M912" s="543"/>
      <c r="N912" s="543"/>
      <c r="O912" s="543"/>
      <c r="P912" s="543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22.5" customHeight="1">
      <c r="A913" s="2"/>
      <c r="B913" s="2"/>
      <c r="C913" s="617"/>
      <c r="D913" s="543"/>
      <c r="E913" s="543"/>
      <c r="F913" s="543"/>
      <c r="G913" s="543"/>
      <c r="H913" s="543"/>
      <c r="I913" s="543"/>
      <c r="J913" s="543"/>
      <c r="K913" s="543"/>
      <c r="L913" s="543"/>
      <c r="M913" s="543"/>
      <c r="N913" s="543"/>
      <c r="O913" s="543"/>
      <c r="P913" s="543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22.5" customHeight="1">
      <c r="A914" s="2"/>
      <c r="B914" s="2"/>
      <c r="C914" s="617"/>
      <c r="D914" s="543"/>
      <c r="E914" s="543"/>
      <c r="F914" s="543"/>
      <c r="G914" s="543"/>
      <c r="H914" s="543"/>
      <c r="I914" s="543"/>
      <c r="J914" s="543"/>
      <c r="K914" s="543"/>
      <c r="L914" s="543"/>
      <c r="M914" s="543"/>
      <c r="N914" s="543"/>
      <c r="O914" s="543"/>
      <c r="P914" s="543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22.5" customHeight="1">
      <c r="A915" s="2"/>
      <c r="B915" s="2"/>
      <c r="C915" s="617"/>
      <c r="D915" s="543"/>
      <c r="E915" s="543"/>
      <c r="F915" s="543"/>
      <c r="G915" s="543"/>
      <c r="H915" s="543"/>
      <c r="I915" s="543"/>
      <c r="J915" s="543"/>
      <c r="K915" s="543"/>
      <c r="L915" s="543"/>
      <c r="M915" s="543"/>
      <c r="N915" s="543"/>
      <c r="O915" s="543"/>
      <c r="P915" s="543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22.5" customHeight="1">
      <c r="A916" s="2"/>
      <c r="B916" s="2"/>
      <c r="C916" s="617"/>
      <c r="D916" s="543"/>
      <c r="E916" s="543"/>
      <c r="F916" s="543"/>
      <c r="G916" s="543"/>
      <c r="H916" s="543"/>
      <c r="I916" s="543"/>
      <c r="J916" s="543"/>
      <c r="K916" s="543"/>
      <c r="L916" s="543"/>
      <c r="M916" s="543"/>
      <c r="N916" s="543"/>
      <c r="O916" s="543"/>
      <c r="P916" s="543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22.5" customHeight="1">
      <c r="A917" s="2"/>
      <c r="B917" s="2"/>
      <c r="C917" s="617"/>
      <c r="D917" s="543"/>
      <c r="E917" s="543"/>
      <c r="F917" s="543"/>
      <c r="G917" s="543"/>
      <c r="H917" s="543"/>
      <c r="I917" s="543"/>
      <c r="J917" s="543"/>
      <c r="K917" s="543"/>
      <c r="L917" s="543"/>
      <c r="M917" s="543"/>
      <c r="N917" s="543"/>
      <c r="O917" s="543"/>
      <c r="P917" s="543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22.5" customHeight="1">
      <c r="A918" s="2"/>
      <c r="B918" s="2"/>
      <c r="C918" s="617"/>
      <c r="D918" s="543"/>
      <c r="E918" s="543"/>
      <c r="F918" s="543"/>
      <c r="G918" s="543"/>
      <c r="H918" s="543"/>
      <c r="I918" s="543"/>
      <c r="J918" s="543"/>
      <c r="K918" s="543"/>
      <c r="L918" s="543"/>
      <c r="M918" s="543"/>
      <c r="N918" s="543"/>
      <c r="O918" s="543"/>
      <c r="P918" s="543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22.5" customHeight="1">
      <c r="A919" s="2"/>
      <c r="B919" s="2"/>
      <c r="C919" s="617"/>
      <c r="D919" s="543"/>
      <c r="E919" s="543"/>
      <c r="F919" s="543"/>
      <c r="G919" s="543"/>
      <c r="H919" s="543"/>
      <c r="I919" s="543"/>
      <c r="J919" s="543"/>
      <c r="K919" s="543"/>
      <c r="L919" s="543"/>
      <c r="M919" s="543"/>
      <c r="N919" s="543"/>
      <c r="O919" s="543"/>
      <c r="P919" s="543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22.5" customHeight="1">
      <c r="A920" s="2"/>
      <c r="B920" s="2"/>
      <c r="C920" s="617"/>
      <c r="D920" s="543"/>
      <c r="E920" s="543"/>
      <c r="F920" s="543"/>
      <c r="G920" s="543"/>
      <c r="H920" s="543"/>
      <c r="I920" s="543"/>
      <c r="J920" s="543"/>
      <c r="K920" s="543"/>
      <c r="L920" s="543"/>
      <c r="M920" s="543"/>
      <c r="N920" s="543"/>
      <c r="O920" s="543"/>
      <c r="P920" s="543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22.5" customHeight="1">
      <c r="A921" s="2"/>
      <c r="B921" s="2"/>
      <c r="C921" s="617"/>
      <c r="D921" s="543"/>
      <c r="E921" s="543"/>
      <c r="F921" s="543"/>
      <c r="G921" s="543"/>
      <c r="H921" s="543"/>
      <c r="I921" s="543"/>
      <c r="J921" s="543"/>
      <c r="K921" s="543"/>
      <c r="L921" s="543"/>
      <c r="M921" s="543"/>
      <c r="N921" s="543"/>
      <c r="O921" s="543"/>
      <c r="P921" s="543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22.5" customHeight="1">
      <c r="A922" s="2"/>
      <c r="B922" s="2"/>
      <c r="C922" s="617"/>
      <c r="D922" s="543"/>
      <c r="E922" s="543"/>
      <c r="F922" s="543"/>
      <c r="G922" s="543"/>
      <c r="H922" s="543"/>
      <c r="I922" s="543"/>
      <c r="J922" s="543"/>
      <c r="K922" s="543"/>
      <c r="L922" s="543"/>
      <c r="M922" s="543"/>
      <c r="N922" s="543"/>
      <c r="O922" s="543"/>
      <c r="P922" s="543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22.5" customHeight="1">
      <c r="A923" s="2"/>
      <c r="B923" s="2"/>
      <c r="C923" s="617"/>
      <c r="D923" s="543"/>
      <c r="E923" s="543"/>
      <c r="F923" s="543"/>
      <c r="G923" s="543"/>
      <c r="H923" s="543"/>
      <c r="I923" s="543"/>
      <c r="J923" s="543"/>
      <c r="K923" s="543"/>
      <c r="L923" s="543"/>
      <c r="M923" s="543"/>
      <c r="N923" s="543"/>
      <c r="O923" s="543"/>
      <c r="P923" s="543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22.5" customHeight="1">
      <c r="A924" s="2"/>
      <c r="B924" s="2"/>
      <c r="C924" s="617"/>
      <c r="D924" s="543"/>
      <c r="E924" s="543"/>
      <c r="F924" s="543"/>
      <c r="G924" s="543"/>
      <c r="H924" s="543"/>
      <c r="I924" s="543"/>
      <c r="J924" s="543"/>
      <c r="K924" s="543"/>
      <c r="L924" s="543"/>
      <c r="M924" s="543"/>
      <c r="N924" s="543"/>
      <c r="O924" s="543"/>
      <c r="P924" s="543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22.5" customHeight="1">
      <c r="A925" s="2"/>
      <c r="B925" s="2"/>
      <c r="C925" s="617"/>
      <c r="D925" s="543"/>
      <c r="E925" s="543"/>
      <c r="F925" s="543"/>
      <c r="G925" s="543"/>
      <c r="H925" s="543"/>
      <c r="I925" s="543"/>
      <c r="J925" s="543"/>
      <c r="K925" s="543"/>
      <c r="L925" s="543"/>
      <c r="M925" s="543"/>
      <c r="N925" s="543"/>
      <c r="O925" s="543"/>
      <c r="P925" s="543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22.5" customHeight="1">
      <c r="A926" s="2"/>
      <c r="B926" s="2"/>
      <c r="C926" s="617"/>
      <c r="D926" s="543"/>
      <c r="E926" s="543"/>
      <c r="F926" s="543"/>
      <c r="G926" s="543"/>
      <c r="H926" s="543"/>
      <c r="I926" s="543"/>
      <c r="J926" s="543"/>
      <c r="K926" s="543"/>
      <c r="L926" s="543"/>
      <c r="M926" s="543"/>
      <c r="N926" s="543"/>
      <c r="O926" s="543"/>
      <c r="P926" s="543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22.5" customHeight="1">
      <c r="A927" s="2"/>
      <c r="B927" s="2"/>
      <c r="C927" s="617"/>
      <c r="D927" s="543"/>
      <c r="E927" s="543"/>
      <c r="F927" s="543"/>
      <c r="G927" s="543"/>
      <c r="H927" s="543"/>
      <c r="I927" s="543"/>
      <c r="J927" s="543"/>
      <c r="K927" s="543"/>
      <c r="L927" s="543"/>
      <c r="M927" s="543"/>
      <c r="N927" s="543"/>
      <c r="O927" s="543"/>
      <c r="P927" s="543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22.5" customHeight="1">
      <c r="A928" s="2"/>
      <c r="B928" s="2"/>
      <c r="C928" s="617"/>
      <c r="D928" s="543"/>
      <c r="E928" s="543"/>
      <c r="F928" s="543"/>
      <c r="G928" s="543"/>
      <c r="H928" s="543"/>
      <c r="I928" s="543"/>
      <c r="J928" s="543"/>
      <c r="K928" s="543"/>
      <c r="L928" s="543"/>
      <c r="M928" s="543"/>
      <c r="N928" s="543"/>
      <c r="O928" s="543"/>
      <c r="P928" s="543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22.5" customHeight="1">
      <c r="A929" s="2"/>
      <c r="B929" s="2"/>
      <c r="C929" s="617"/>
      <c r="D929" s="543"/>
      <c r="E929" s="543"/>
      <c r="F929" s="543"/>
      <c r="G929" s="543"/>
      <c r="H929" s="543"/>
      <c r="I929" s="543"/>
      <c r="J929" s="543"/>
      <c r="K929" s="543"/>
      <c r="L929" s="543"/>
      <c r="M929" s="543"/>
      <c r="N929" s="543"/>
      <c r="O929" s="543"/>
      <c r="P929" s="543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22.5" customHeight="1">
      <c r="A930" s="2"/>
      <c r="B930" s="2"/>
      <c r="C930" s="617"/>
      <c r="D930" s="543"/>
      <c r="E930" s="543"/>
      <c r="F930" s="543"/>
      <c r="G930" s="543"/>
      <c r="H930" s="543"/>
      <c r="I930" s="543"/>
      <c r="J930" s="543"/>
      <c r="K930" s="543"/>
      <c r="L930" s="543"/>
      <c r="M930" s="543"/>
      <c r="N930" s="543"/>
      <c r="O930" s="543"/>
      <c r="P930" s="543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22.5" customHeight="1">
      <c r="A931" s="2"/>
      <c r="B931" s="2"/>
      <c r="C931" s="617"/>
      <c r="D931" s="543"/>
      <c r="E931" s="543"/>
      <c r="F931" s="543"/>
      <c r="G931" s="543"/>
      <c r="H931" s="543"/>
      <c r="I931" s="543"/>
      <c r="J931" s="543"/>
      <c r="K931" s="543"/>
      <c r="L931" s="543"/>
      <c r="M931" s="543"/>
      <c r="N931" s="543"/>
      <c r="O931" s="543"/>
      <c r="P931" s="543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22.5" customHeight="1">
      <c r="A932" s="2"/>
      <c r="B932" s="2"/>
      <c r="C932" s="617"/>
      <c r="D932" s="543"/>
      <c r="E932" s="543"/>
      <c r="F932" s="543"/>
      <c r="G932" s="543"/>
      <c r="H932" s="543"/>
      <c r="I932" s="543"/>
      <c r="J932" s="543"/>
      <c r="K932" s="543"/>
      <c r="L932" s="543"/>
      <c r="M932" s="543"/>
      <c r="N932" s="543"/>
      <c r="O932" s="543"/>
      <c r="P932" s="543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22.5" customHeight="1">
      <c r="A933" s="2"/>
      <c r="B933" s="2"/>
      <c r="C933" s="617"/>
      <c r="D933" s="543"/>
      <c r="E933" s="543"/>
      <c r="F933" s="543"/>
      <c r="G933" s="543"/>
      <c r="H933" s="543"/>
      <c r="I933" s="543"/>
      <c r="J933" s="543"/>
      <c r="K933" s="543"/>
      <c r="L933" s="543"/>
      <c r="M933" s="543"/>
      <c r="N933" s="543"/>
      <c r="O933" s="543"/>
      <c r="P933" s="543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22.5" customHeight="1">
      <c r="A934" s="2"/>
      <c r="B934" s="2"/>
      <c r="C934" s="617"/>
      <c r="D934" s="543"/>
      <c r="E934" s="543"/>
      <c r="F934" s="543"/>
      <c r="G934" s="543"/>
      <c r="H934" s="543"/>
      <c r="I934" s="543"/>
      <c r="J934" s="543"/>
      <c r="K934" s="543"/>
      <c r="L934" s="543"/>
      <c r="M934" s="543"/>
      <c r="N934" s="543"/>
      <c r="O934" s="543"/>
      <c r="P934" s="543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22.5" customHeight="1">
      <c r="A935" s="2"/>
      <c r="B935" s="2"/>
      <c r="C935" s="617"/>
      <c r="D935" s="543"/>
      <c r="E935" s="543"/>
      <c r="F935" s="543"/>
      <c r="G935" s="543"/>
      <c r="H935" s="543"/>
      <c r="I935" s="543"/>
      <c r="J935" s="543"/>
      <c r="K935" s="543"/>
      <c r="L935" s="543"/>
      <c r="M935" s="543"/>
      <c r="N935" s="543"/>
      <c r="O935" s="543"/>
      <c r="P935" s="543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22.5" customHeight="1">
      <c r="A936" s="2"/>
      <c r="B936" s="2"/>
      <c r="C936" s="617"/>
      <c r="D936" s="543"/>
      <c r="E936" s="543"/>
      <c r="F936" s="543"/>
      <c r="G936" s="543"/>
      <c r="H936" s="543"/>
      <c r="I936" s="543"/>
      <c r="J936" s="543"/>
      <c r="K936" s="543"/>
      <c r="L936" s="543"/>
      <c r="M936" s="543"/>
      <c r="N936" s="543"/>
      <c r="O936" s="543"/>
      <c r="P936" s="543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22.5" customHeight="1">
      <c r="A937" s="2"/>
      <c r="B937" s="2"/>
      <c r="C937" s="617"/>
      <c r="D937" s="543"/>
      <c r="E937" s="543"/>
      <c r="F937" s="543"/>
      <c r="G937" s="543"/>
      <c r="H937" s="543"/>
      <c r="I937" s="543"/>
      <c r="J937" s="543"/>
      <c r="K937" s="543"/>
      <c r="L937" s="543"/>
      <c r="M937" s="543"/>
      <c r="N937" s="543"/>
      <c r="O937" s="543"/>
      <c r="P937" s="543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22.5" customHeight="1">
      <c r="A938" s="2"/>
      <c r="B938" s="2"/>
      <c r="C938" s="617"/>
      <c r="D938" s="543"/>
      <c r="E938" s="543"/>
      <c r="F938" s="543"/>
      <c r="G938" s="543"/>
      <c r="H938" s="543"/>
      <c r="I938" s="543"/>
      <c r="J938" s="543"/>
      <c r="K938" s="543"/>
      <c r="L938" s="543"/>
      <c r="M938" s="543"/>
      <c r="N938" s="543"/>
      <c r="O938" s="543"/>
      <c r="P938" s="543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22.5" customHeight="1">
      <c r="A939" s="2"/>
      <c r="B939" s="2"/>
      <c r="C939" s="617"/>
      <c r="D939" s="543"/>
      <c r="E939" s="543"/>
      <c r="F939" s="543"/>
      <c r="G939" s="543"/>
      <c r="H939" s="543"/>
      <c r="I939" s="543"/>
      <c r="J939" s="543"/>
      <c r="K939" s="543"/>
      <c r="L939" s="543"/>
      <c r="M939" s="543"/>
      <c r="N939" s="543"/>
      <c r="O939" s="543"/>
      <c r="P939" s="543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22.5" customHeight="1">
      <c r="A940" s="2"/>
      <c r="B940" s="2"/>
      <c r="C940" s="617"/>
      <c r="D940" s="543"/>
      <c r="E940" s="543"/>
      <c r="F940" s="543"/>
      <c r="G940" s="543"/>
      <c r="H940" s="543"/>
      <c r="I940" s="543"/>
      <c r="J940" s="543"/>
      <c r="K940" s="543"/>
      <c r="L940" s="543"/>
      <c r="M940" s="543"/>
      <c r="N940" s="543"/>
      <c r="O940" s="543"/>
      <c r="P940" s="543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22.5" customHeight="1">
      <c r="A941" s="2"/>
      <c r="B941" s="2"/>
      <c r="C941" s="617"/>
      <c r="D941" s="543"/>
      <c r="E941" s="543"/>
      <c r="F941" s="543"/>
      <c r="G941" s="543"/>
      <c r="H941" s="543"/>
      <c r="I941" s="543"/>
      <c r="J941" s="543"/>
      <c r="K941" s="543"/>
      <c r="L941" s="543"/>
      <c r="M941" s="543"/>
      <c r="N941" s="543"/>
      <c r="O941" s="543"/>
      <c r="P941" s="543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22.5" customHeight="1">
      <c r="A942" s="2"/>
      <c r="B942" s="2"/>
      <c r="C942" s="617"/>
      <c r="D942" s="543"/>
      <c r="E942" s="543"/>
      <c r="F942" s="543"/>
      <c r="G942" s="543"/>
      <c r="H942" s="543"/>
      <c r="I942" s="543"/>
      <c r="J942" s="543"/>
      <c r="K942" s="543"/>
      <c r="L942" s="543"/>
      <c r="M942" s="543"/>
      <c r="N942" s="543"/>
      <c r="O942" s="543"/>
      <c r="P942" s="543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22.5" customHeight="1">
      <c r="A943" s="2"/>
      <c r="B943" s="2"/>
      <c r="C943" s="617"/>
      <c r="D943" s="543"/>
      <c r="E943" s="543"/>
      <c r="F943" s="543"/>
      <c r="G943" s="543"/>
      <c r="H943" s="543"/>
      <c r="I943" s="543"/>
      <c r="J943" s="543"/>
      <c r="K943" s="543"/>
      <c r="L943" s="543"/>
      <c r="M943" s="543"/>
      <c r="N943" s="543"/>
      <c r="O943" s="543"/>
      <c r="P943" s="543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22.5" customHeight="1">
      <c r="A944" s="2"/>
      <c r="B944" s="2"/>
      <c r="C944" s="617"/>
      <c r="D944" s="543"/>
      <c r="E944" s="543"/>
      <c r="F944" s="543"/>
      <c r="G944" s="543"/>
      <c r="H944" s="543"/>
      <c r="I944" s="543"/>
      <c r="J944" s="543"/>
      <c r="K944" s="543"/>
      <c r="L944" s="543"/>
      <c r="M944" s="543"/>
      <c r="N944" s="543"/>
      <c r="O944" s="543"/>
      <c r="P944" s="543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22.5" customHeight="1">
      <c r="A945" s="2"/>
      <c r="B945" s="2"/>
      <c r="C945" s="617"/>
      <c r="D945" s="543"/>
      <c r="E945" s="543"/>
      <c r="F945" s="543"/>
      <c r="G945" s="543"/>
      <c r="H945" s="543"/>
      <c r="I945" s="543"/>
      <c r="J945" s="543"/>
      <c r="K945" s="543"/>
      <c r="L945" s="543"/>
      <c r="M945" s="543"/>
      <c r="N945" s="543"/>
      <c r="O945" s="543"/>
      <c r="P945" s="543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22.5" customHeight="1">
      <c r="A946" s="2"/>
      <c r="B946" s="2"/>
      <c r="C946" s="617"/>
      <c r="D946" s="543"/>
      <c r="E946" s="543"/>
      <c r="F946" s="543"/>
      <c r="G946" s="543"/>
      <c r="H946" s="543"/>
      <c r="I946" s="543"/>
      <c r="J946" s="543"/>
      <c r="K946" s="543"/>
      <c r="L946" s="543"/>
      <c r="M946" s="543"/>
      <c r="N946" s="543"/>
      <c r="O946" s="543"/>
      <c r="P946" s="543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22.5" customHeight="1">
      <c r="A947" s="2"/>
      <c r="B947" s="2"/>
      <c r="C947" s="617"/>
      <c r="D947" s="543"/>
      <c r="E947" s="543"/>
      <c r="F947" s="543"/>
      <c r="G947" s="543"/>
      <c r="H947" s="543"/>
      <c r="I947" s="543"/>
      <c r="J947" s="543"/>
      <c r="K947" s="543"/>
      <c r="L947" s="543"/>
      <c r="M947" s="543"/>
      <c r="N947" s="543"/>
      <c r="O947" s="543"/>
      <c r="P947" s="543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22.5" customHeight="1">
      <c r="A948" s="2"/>
      <c r="B948" s="2"/>
      <c r="C948" s="617"/>
      <c r="D948" s="543"/>
      <c r="E948" s="543"/>
      <c r="F948" s="543"/>
      <c r="G948" s="543"/>
      <c r="H948" s="543"/>
      <c r="I948" s="543"/>
      <c r="J948" s="543"/>
      <c r="K948" s="543"/>
      <c r="L948" s="543"/>
      <c r="M948" s="543"/>
      <c r="N948" s="543"/>
      <c r="O948" s="543"/>
      <c r="P948" s="543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22.5" customHeight="1">
      <c r="A949" s="2"/>
      <c r="B949" s="2"/>
      <c r="C949" s="617"/>
      <c r="D949" s="543"/>
      <c r="E949" s="543"/>
      <c r="F949" s="543"/>
      <c r="G949" s="543"/>
      <c r="H949" s="543"/>
      <c r="I949" s="543"/>
      <c r="J949" s="543"/>
      <c r="K949" s="543"/>
      <c r="L949" s="543"/>
      <c r="M949" s="543"/>
      <c r="N949" s="543"/>
      <c r="O949" s="543"/>
      <c r="P949" s="543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22.5" customHeight="1">
      <c r="A950" s="2"/>
      <c r="B950" s="2"/>
      <c r="C950" s="617"/>
      <c r="D950" s="543"/>
      <c r="E950" s="543"/>
      <c r="F950" s="543"/>
      <c r="G950" s="543"/>
      <c r="H950" s="543"/>
      <c r="I950" s="543"/>
      <c r="J950" s="543"/>
      <c r="K950" s="543"/>
      <c r="L950" s="543"/>
      <c r="M950" s="543"/>
      <c r="N950" s="543"/>
      <c r="O950" s="543"/>
      <c r="P950" s="543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22.5" customHeight="1">
      <c r="A951" s="2"/>
      <c r="B951" s="2"/>
      <c r="C951" s="617"/>
      <c r="D951" s="543"/>
      <c r="E951" s="543"/>
      <c r="F951" s="543"/>
      <c r="G951" s="543"/>
      <c r="H951" s="543"/>
      <c r="I951" s="543"/>
      <c r="J951" s="543"/>
      <c r="K951" s="543"/>
      <c r="L951" s="543"/>
      <c r="M951" s="543"/>
      <c r="N951" s="543"/>
      <c r="O951" s="543"/>
      <c r="P951" s="543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22.5" customHeight="1">
      <c r="A952" s="2"/>
      <c r="B952" s="2"/>
      <c r="C952" s="617"/>
      <c r="D952" s="543"/>
      <c r="E952" s="543"/>
      <c r="F952" s="543"/>
      <c r="G952" s="543"/>
      <c r="H952" s="543"/>
      <c r="I952" s="543"/>
      <c r="J952" s="543"/>
      <c r="K952" s="543"/>
      <c r="L952" s="543"/>
      <c r="M952" s="543"/>
      <c r="N952" s="543"/>
      <c r="O952" s="543"/>
      <c r="P952" s="543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22.5" customHeight="1">
      <c r="A953" s="2"/>
      <c r="B953" s="2"/>
      <c r="C953" s="617"/>
      <c r="D953" s="543"/>
      <c r="E953" s="543"/>
      <c r="F953" s="543"/>
      <c r="G953" s="543"/>
      <c r="H953" s="543"/>
      <c r="I953" s="543"/>
      <c r="J953" s="543"/>
      <c r="K953" s="543"/>
      <c r="L953" s="543"/>
      <c r="M953" s="543"/>
      <c r="N953" s="543"/>
      <c r="O953" s="543"/>
      <c r="P953" s="543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22.5" customHeight="1">
      <c r="A954" s="2"/>
      <c r="B954" s="2"/>
      <c r="C954" s="617"/>
      <c r="D954" s="543"/>
      <c r="E954" s="543"/>
      <c r="F954" s="543"/>
      <c r="G954" s="543"/>
      <c r="H954" s="543"/>
      <c r="I954" s="543"/>
      <c r="J954" s="543"/>
      <c r="K954" s="543"/>
      <c r="L954" s="543"/>
      <c r="M954" s="543"/>
      <c r="N954" s="543"/>
      <c r="O954" s="543"/>
      <c r="P954" s="543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22.5" customHeight="1">
      <c r="A955" s="2"/>
      <c r="B955" s="2"/>
      <c r="C955" s="617"/>
      <c r="D955" s="543"/>
      <c r="E955" s="543"/>
      <c r="F955" s="543"/>
      <c r="G955" s="543"/>
      <c r="H955" s="543"/>
      <c r="I955" s="543"/>
      <c r="J955" s="543"/>
      <c r="K955" s="543"/>
      <c r="L955" s="543"/>
      <c r="M955" s="543"/>
      <c r="N955" s="543"/>
      <c r="O955" s="543"/>
      <c r="P955" s="543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22.5" customHeight="1">
      <c r="A956" s="2"/>
      <c r="B956" s="2"/>
      <c r="C956" s="617"/>
      <c r="D956" s="543"/>
      <c r="E956" s="543"/>
      <c r="F956" s="543"/>
      <c r="G956" s="543"/>
      <c r="H956" s="543"/>
      <c r="I956" s="543"/>
      <c r="J956" s="543"/>
      <c r="K956" s="543"/>
      <c r="L956" s="543"/>
      <c r="M956" s="543"/>
      <c r="N956" s="543"/>
      <c r="O956" s="543"/>
      <c r="P956" s="543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22.5" customHeight="1">
      <c r="A957" s="2"/>
      <c r="B957" s="2"/>
      <c r="C957" s="617"/>
      <c r="D957" s="543"/>
      <c r="E957" s="543"/>
      <c r="F957" s="543"/>
      <c r="G957" s="543"/>
      <c r="H957" s="543"/>
      <c r="I957" s="543"/>
      <c r="J957" s="543"/>
      <c r="K957" s="543"/>
      <c r="L957" s="543"/>
      <c r="M957" s="543"/>
      <c r="N957" s="543"/>
      <c r="O957" s="543"/>
      <c r="P957" s="543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22.5" customHeight="1">
      <c r="A958" s="2"/>
      <c r="B958" s="2"/>
      <c r="C958" s="617"/>
      <c r="D958" s="543"/>
      <c r="E958" s="543"/>
      <c r="F958" s="543"/>
      <c r="G958" s="543"/>
      <c r="H958" s="543"/>
      <c r="I958" s="543"/>
      <c r="J958" s="543"/>
      <c r="K958" s="543"/>
      <c r="L958" s="543"/>
      <c r="M958" s="543"/>
      <c r="N958" s="543"/>
      <c r="O958" s="543"/>
      <c r="P958" s="543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22.5" customHeight="1">
      <c r="A959" s="2"/>
      <c r="B959" s="2"/>
      <c r="C959" s="617"/>
      <c r="D959" s="543"/>
      <c r="E959" s="543"/>
      <c r="F959" s="543"/>
      <c r="G959" s="543"/>
      <c r="H959" s="543"/>
      <c r="I959" s="543"/>
      <c r="J959" s="543"/>
      <c r="K959" s="543"/>
      <c r="L959" s="543"/>
      <c r="M959" s="543"/>
      <c r="N959" s="543"/>
      <c r="O959" s="543"/>
      <c r="P959" s="543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22.5" customHeight="1">
      <c r="A960" s="2"/>
      <c r="B960" s="2"/>
      <c r="C960" s="617"/>
      <c r="D960" s="543"/>
      <c r="E960" s="543"/>
      <c r="F960" s="543"/>
      <c r="G960" s="543"/>
      <c r="H960" s="543"/>
      <c r="I960" s="543"/>
      <c r="J960" s="543"/>
      <c r="K960" s="543"/>
      <c r="L960" s="543"/>
      <c r="M960" s="543"/>
      <c r="N960" s="543"/>
      <c r="O960" s="543"/>
      <c r="P960" s="543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22.5" customHeight="1">
      <c r="A961" s="2"/>
      <c r="B961" s="2"/>
      <c r="C961" s="617"/>
      <c r="D961" s="543"/>
      <c r="E961" s="543"/>
      <c r="F961" s="543"/>
      <c r="G961" s="543"/>
      <c r="H961" s="543"/>
      <c r="I961" s="543"/>
      <c r="J961" s="543"/>
      <c r="K961" s="543"/>
      <c r="L961" s="543"/>
      <c r="M961" s="543"/>
      <c r="N961" s="543"/>
      <c r="O961" s="543"/>
      <c r="P961" s="543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22.5" customHeight="1">
      <c r="A962" s="2"/>
      <c r="B962" s="2"/>
      <c r="C962" s="617"/>
      <c r="D962" s="543"/>
      <c r="E962" s="543"/>
      <c r="F962" s="543"/>
      <c r="G962" s="543"/>
      <c r="H962" s="543"/>
      <c r="I962" s="543"/>
      <c r="J962" s="543"/>
      <c r="K962" s="543"/>
      <c r="L962" s="543"/>
      <c r="M962" s="543"/>
      <c r="N962" s="543"/>
      <c r="O962" s="543"/>
      <c r="P962" s="543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22.5" customHeight="1">
      <c r="A963" s="2"/>
      <c r="B963" s="2"/>
      <c r="C963" s="617"/>
      <c r="D963" s="543"/>
      <c r="E963" s="543"/>
      <c r="F963" s="543"/>
      <c r="G963" s="543"/>
      <c r="H963" s="543"/>
      <c r="I963" s="543"/>
      <c r="J963" s="543"/>
      <c r="K963" s="543"/>
      <c r="L963" s="543"/>
      <c r="M963" s="543"/>
      <c r="N963" s="543"/>
      <c r="O963" s="543"/>
      <c r="P963" s="543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22.5" customHeight="1">
      <c r="A964" s="2"/>
      <c r="B964" s="2"/>
      <c r="C964" s="617"/>
      <c r="D964" s="543"/>
      <c r="E964" s="543"/>
      <c r="F964" s="543"/>
      <c r="G964" s="543"/>
      <c r="H964" s="543"/>
      <c r="I964" s="543"/>
      <c r="J964" s="543"/>
      <c r="K964" s="543"/>
      <c r="L964" s="543"/>
      <c r="M964" s="543"/>
      <c r="N964" s="543"/>
      <c r="O964" s="543"/>
      <c r="P964" s="543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22.5" customHeight="1">
      <c r="A965" s="2"/>
      <c r="B965" s="2"/>
      <c r="C965" s="617"/>
      <c r="D965" s="543"/>
      <c r="E965" s="543"/>
      <c r="F965" s="543"/>
      <c r="G965" s="543"/>
      <c r="H965" s="543"/>
      <c r="I965" s="543"/>
      <c r="J965" s="543"/>
      <c r="K965" s="543"/>
      <c r="L965" s="543"/>
      <c r="M965" s="543"/>
      <c r="N965" s="543"/>
      <c r="O965" s="543"/>
      <c r="P965" s="543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22.5" customHeight="1">
      <c r="A966" s="2"/>
      <c r="B966" s="2"/>
      <c r="C966" s="617"/>
      <c r="D966" s="543"/>
      <c r="E966" s="543"/>
      <c r="F966" s="543"/>
      <c r="G966" s="543"/>
      <c r="H966" s="543"/>
      <c r="I966" s="543"/>
      <c r="J966" s="543"/>
      <c r="K966" s="543"/>
      <c r="L966" s="543"/>
      <c r="M966" s="543"/>
      <c r="N966" s="543"/>
      <c r="O966" s="543"/>
      <c r="P966" s="543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22.5" customHeight="1">
      <c r="A967" s="2"/>
      <c r="B967" s="2"/>
      <c r="C967" s="617"/>
      <c r="D967" s="543"/>
      <c r="E967" s="543"/>
      <c r="F967" s="543"/>
      <c r="G967" s="543"/>
      <c r="H967" s="543"/>
      <c r="I967" s="543"/>
      <c r="J967" s="543"/>
      <c r="K967" s="543"/>
      <c r="L967" s="543"/>
      <c r="M967" s="543"/>
      <c r="N967" s="543"/>
      <c r="O967" s="543"/>
      <c r="P967" s="543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22.5" customHeight="1">
      <c r="A968" s="2"/>
      <c r="B968" s="2"/>
      <c r="C968" s="617"/>
      <c r="D968" s="543"/>
      <c r="E968" s="543"/>
      <c r="F968" s="543"/>
      <c r="G968" s="543"/>
      <c r="H968" s="543"/>
      <c r="I968" s="543"/>
      <c r="J968" s="543"/>
      <c r="K968" s="543"/>
      <c r="L968" s="543"/>
      <c r="M968" s="543"/>
      <c r="N968" s="543"/>
      <c r="O968" s="543"/>
      <c r="P968" s="543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22.5" customHeight="1">
      <c r="A969" s="2"/>
      <c r="B969" s="2"/>
      <c r="C969" s="617"/>
      <c r="D969" s="543"/>
      <c r="E969" s="543"/>
      <c r="F969" s="543"/>
      <c r="G969" s="543"/>
      <c r="H969" s="543"/>
      <c r="I969" s="543"/>
      <c r="J969" s="543"/>
      <c r="K969" s="543"/>
      <c r="L969" s="543"/>
      <c r="M969" s="543"/>
      <c r="N969" s="543"/>
      <c r="O969" s="543"/>
      <c r="P969" s="543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22.5" customHeight="1">
      <c r="A970" s="2"/>
      <c r="B970" s="2"/>
      <c r="C970" s="617"/>
      <c r="D970" s="543"/>
      <c r="E970" s="543"/>
      <c r="F970" s="543"/>
      <c r="G970" s="543"/>
      <c r="H970" s="543"/>
      <c r="I970" s="543"/>
      <c r="J970" s="543"/>
      <c r="K970" s="543"/>
      <c r="L970" s="543"/>
      <c r="M970" s="543"/>
      <c r="N970" s="543"/>
      <c r="O970" s="543"/>
      <c r="P970" s="543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22.5" customHeight="1">
      <c r="A971" s="2"/>
      <c r="B971" s="2"/>
      <c r="C971" s="617"/>
      <c r="D971" s="543"/>
      <c r="E971" s="543"/>
      <c r="F971" s="543"/>
      <c r="G971" s="543"/>
      <c r="H971" s="543"/>
      <c r="I971" s="543"/>
      <c r="J971" s="543"/>
      <c r="K971" s="543"/>
      <c r="L971" s="543"/>
      <c r="M971" s="543"/>
      <c r="N971" s="543"/>
      <c r="O971" s="543"/>
      <c r="P971" s="543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22.5" customHeight="1">
      <c r="A972" s="2"/>
      <c r="B972" s="2"/>
      <c r="C972" s="617"/>
      <c r="D972" s="543"/>
      <c r="E972" s="543"/>
      <c r="F972" s="543"/>
      <c r="G972" s="543"/>
      <c r="H972" s="543"/>
      <c r="I972" s="543"/>
      <c r="J972" s="543"/>
      <c r="K972" s="543"/>
      <c r="L972" s="543"/>
      <c r="M972" s="543"/>
      <c r="N972" s="543"/>
      <c r="O972" s="543"/>
      <c r="P972" s="543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22.5" customHeight="1">
      <c r="A973" s="2"/>
      <c r="B973" s="2"/>
      <c r="C973" s="617"/>
      <c r="D973" s="543"/>
      <c r="E973" s="543"/>
      <c r="F973" s="543"/>
      <c r="G973" s="543"/>
      <c r="H973" s="543"/>
      <c r="I973" s="543"/>
      <c r="J973" s="543"/>
      <c r="K973" s="543"/>
      <c r="L973" s="543"/>
      <c r="M973" s="543"/>
      <c r="N973" s="543"/>
      <c r="O973" s="543"/>
      <c r="P973" s="543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22.5" customHeight="1">
      <c r="A974" s="2"/>
      <c r="B974" s="2"/>
      <c r="C974" s="617"/>
      <c r="D974" s="543"/>
      <c r="E974" s="543"/>
      <c r="F974" s="543"/>
      <c r="G974" s="543"/>
      <c r="H974" s="543"/>
      <c r="I974" s="543"/>
      <c r="J974" s="543"/>
      <c r="K974" s="543"/>
      <c r="L974" s="543"/>
      <c r="M974" s="543"/>
      <c r="N974" s="543"/>
      <c r="O974" s="543"/>
      <c r="P974" s="543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22.5" customHeight="1">
      <c r="A975" s="2"/>
      <c r="B975" s="2"/>
      <c r="C975" s="617"/>
      <c r="D975" s="543"/>
      <c r="E975" s="543"/>
      <c r="F975" s="543"/>
      <c r="G975" s="543"/>
      <c r="H975" s="543"/>
      <c r="I975" s="543"/>
      <c r="J975" s="543"/>
      <c r="K975" s="543"/>
      <c r="L975" s="543"/>
      <c r="M975" s="543"/>
      <c r="N975" s="543"/>
      <c r="O975" s="543"/>
      <c r="P975" s="543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22.5" customHeight="1">
      <c r="A976" s="2"/>
      <c r="B976" s="2"/>
      <c r="C976" s="617"/>
      <c r="D976" s="543"/>
      <c r="E976" s="543"/>
      <c r="F976" s="543"/>
      <c r="G976" s="543"/>
      <c r="H976" s="543"/>
      <c r="I976" s="543"/>
      <c r="J976" s="543"/>
      <c r="K976" s="543"/>
      <c r="L976" s="543"/>
      <c r="M976" s="543"/>
      <c r="N976" s="543"/>
      <c r="O976" s="543"/>
      <c r="P976" s="543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22.5" customHeight="1">
      <c r="A977" s="2"/>
      <c r="B977" s="2"/>
      <c r="C977" s="617"/>
      <c r="D977" s="543"/>
      <c r="E977" s="543"/>
      <c r="F977" s="543"/>
      <c r="G977" s="543"/>
      <c r="H977" s="543"/>
      <c r="I977" s="543"/>
      <c r="J977" s="543"/>
      <c r="K977" s="543"/>
      <c r="L977" s="543"/>
      <c r="M977" s="543"/>
      <c r="N977" s="543"/>
      <c r="O977" s="543"/>
      <c r="P977" s="543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22.5" customHeight="1">
      <c r="A978" s="2"/>
      <c r="B978" s="2"/>
      <c r="C978" s="617"/>
      <c r="D978" s="543"/>
      <c r="E978" s="543"/>
      <c r="F978" s="543"/>
      <c r="G978" s="543"/>
      <c r="H978" s="543"/>
      <c r="I978" s="543"/>
      <c r="J978" s="543"/>
      <c r="K978" s="543"/>
      <c r="L978" s="543"/>
      <c r="M978" s="543"/>
      <c r="N978" s="543"/>
      <c r="O978" s="543"/>
      <c r="P978" s="543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22.5" customHeight="1">
      <c r="A979" s="2"/>
      <c r="B979" s="2"/>
      <c r="C979" s="617"/>
      <c r="D979" s="543"/>
      <c r="E979" s="543"/>
      <c r="F979" s="543"/>
      <c r="G979" s="543"/>
      <c r="H979" s="543"/>
      <c r="I979" s="543"/>
      <c r="J979" s="543"/>
      <c r="K979" s="543"/>
      <c r="L979" s="543"/>
      <c r="M979" s="543"/>
      <c r="N979" s="543"/>
      <c r="O979" s="543"/>
      <c r="P979" s="543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22.5" customHeight="1">
      <c r="A980" s="2"/>
      <c r="B980" s="2"/>
      <c r="C980" s="617"/>
      <c r="D980" s="543"/>
      <c r="E980" s="543"/>
      <c r="F980" s="543"/>
      <c r="G980" s="543"/>
      <c r="H980" s="543"/>
      <c r="I980" s="543"/>
      <c r="J980" s="543"/>
      <c r="K980" s="543"/>
      <c r="L980" s="543"/>
      <c r="M980" s="543"/>
      <c r="N980" s="543"/>
      <c r="O980" s="543"/>
      <c r="P980" s="543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22.5" customHeight="1">
      <c r="A981" s="2"/>
      <c r="B981" s="2"/>
      <c r="C981" s="617"/>
      <c r="D981" s="543"/>
      <c r="E981" s="543"/>
      <c r="F981" s="543"/>
      <c r="G981" s="543"/>
      <c r="H981" s="543"/>
      <c r="I981" s="543"/>
      <c r="J981" s="543"/>
      <c r="K981" s="543"/>
      <c r="L981" s="543"/>
      <c r="M981" s="543"/>
      <c r="N981" s="543"/>
      <c r="O981" s="543"/>
      <c r="P981" s="543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22.5" customHeight="1">
      <c r="A982" s="2"/>
      <c r="B982" s="2"/>
      <c r="C982" s="617"/>
      <c r="D982" s="543"/>
      <c r="E982" s="543"/>
      <c r="F982" s="543"/>
      <c r="G982" s="543"/>
      <c r="H982" s="543"/>
      <c r="I982" s="543"/>
      <c r="J982" s="543"/>
      <c r="K982" s="543"/>
      <c r="L982" s="543"/>
      <c r="M982" s="543"/>
      <c r="N982" s="543"/>
      <c r="O982" s="543"/>
      <c r="P982" s="543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22.5" customHeight="1">
      <c r="A983" s="2"/>
      <c r="B983" s="2"/>
      <c r="C983" s="617"/>
      <c r="D983" s="543"/>
      <c r="E983" s="543"/>
      <c r="F983" s="543"/>
      <c r="G983" s="543"/>
      <c r="H983" s="543"/>
      <c r="I983" s="543"/>
      <c r="J983" s="543"/>
      <c r="K983" s="543"/>
      <c r="L983" s="543"/>
      <c r="M983" s="543"/>
      <c r="N983" s="543"/>
      <c r="O983" s="543"/>
      <c r="P983" s="543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22.5" customHeight="1">
      <c r="A984" s="2"/>
      <c r="B984" s="2"/>
      <c r="C984" s="617"/>
      <c r="D984" s="543"/>
      <c r="E984" s="543"/>
      <c r="F984" s="543"/>
      <c r="G984" s="543"/>
      <c r="H984" s="543"/>
      <c r="I984" s="543"/>
      <c r="J984" s="543"/>
      <c r="K984" s="543"/>
      <c r="L984" s="543"/>
      <c r="M984" s="543"/>
      <c r="N984" s="543"/>
      <c r="O984" s="543"/>
      <c r="P984" s="543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22.5" customHeight="1">
      <c r="A985" s="2"/>
      <c r="B985" s="2"/>
      <c r="C985" s="617"/>
      <c r="D985" s="543"/>
      <c r="E985" s="543"/>
      <c r="F985" s="543"/>
      <c r="G985" s="543"/>
      <c r="H985" s="543"/>
      <c r="I985" s="543"/>
      <c r="J985" s="543"/>
      <c r="K985" s="543"/>
      <c r="L985" s="543"/>
      <c r="M985" s="543"/>
      <c r="N985" s="543"/>
      <c r="O985" s="543"/>
      <c r="P985" s="543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22.5" customHeight="1">
      <c r="A986" s="2"/>
      <c r="B986" s="2"/>
      <c r="C986" s="617"/>
      <c r="D986" s="543"/>
      <c r="E986" s="543"/>
      <c r="F986" s="543"/>
      <c r="G986" s="543"/>
      <c r="H986" s="543"/>
      <c r="I986" s="543"/>
      <c r="J986" s="543"/>
      <c r="K986" s="543"/>
      <c r="L986" s="543"/>
      <c r="M986" s="543"/>
      <c r="N986" s="543"/>
      <c r="O986" s="543"/>
      <c r="P986" s="543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22.5" customHeight="1">
      <c r="A987" s="2"/>
      <c r="B987" s="2"/>
      <c r="C987" s="617"/>
      <c r="D987" s="543"/>
      <c r="E987" s="543"/>
      <c r="F987" s="543"/>
      <c r="G987" s="543"/>
      <c r="H987" s="543"/>
      <c r="I987" s="543"/>
      <c r="J987" s="543"/>
      <c r="K987" s="543"/>
      <c r="L987" s="543"/>
      <c r="M987" s="543"/>
      <c r="N987" s="543"/>
      <c r="O987" s="543"/>
      <c r="P987" s="543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22.5" customHeight="1">
      <c r="A988" s="2"/>
      <c r="B988" s="2"/>
      <c r="C988" s="617"/>
      <c r="D988" s="543"/>
      <c r="E988" s="543"/>
      <c r="F988" s="543"/>
      <c r="G988" s="543"/>
      <c r="H988" s="543"/>
      <c r="I988" s="543"/>
      <c r="J988" s="543"/>
      <c r="K988" s="543"/>
      <c r="L988" s="543"/>
      <c r="M988" s="543"/>
      <c r="N988" s="543"/>
      <c r="O988" s="543"/>
      <c r="P988" s="543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22.5" customHeight="1">
      <c r="A989" s="2"/>
      <c r="B989" s="2"/>
      <c r="C989" s="617"/>
      <c r="D989" s="543"/>
      <c r="E989" s="543"/>
      <c r="F989" s="543"/>
      <c r="G989" s="543"/>
      <c r="H989" s="543"/>
      <c r="I989" s="543"/>
      <c r="J989" s="543"/>
      <c r="K989" s="543"/>
      <c r="L989" s="543"/>
      <c r="M989" s="543"/>
      <c r="N989" s="543"/>
      <c r="O989" s="543"/>
      <c r="P989" s="543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22.5" customHeight="1">
      <c r="A990" s="2"/>
      <c r="B990" s="2"/>
      <c r="C990" s="617"/>
      <c r="D990" s="543"/>
      <c r="E990" s="543"/>
      <c r="F990" s="543"/>
      <c r="G990" s="543"/>
      <c r="H990" s="543"/>
      <c r="I990" s="543"/>
      <c r="J990" s="543"/>
      <c r="K990" s="543"/>
      <c r="L990" s="543"/>
      <c r="M990" s="543"/>
      <c r="N990" s="543"/>
      <c r="O990" s="543"/>
      <c r="P990" s="543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22.5" customHeight="1">
      <c r="A991" s="2"/>
      <c r="B991" s="2"/>
      <c r="C991" s="617"/>
      <c r="D991" s="543"/>
      <c r="E991" s="543"/>
      <c r="F991" s="543"/>
      <c r="G991" s="543"/>
      <c r="H991" s="543"/>
      <c r="I991" s="543"/>
      <c r="J991" s="543"/>
      <c r="K991" s="543"/>
      <c r="L991" s="543"/>
      <c r="M991" s="543"/>
      <c r="N991" s="543"/>
      <c r="O991" s="543"/>
      <c r="P991" s="543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22.5" customHeight="1">
      <c r="A992" s="2"/>
      <c r="B992" s="2"/>
      <c r="C992" s="617"/>
      <c r="D992" s="543"/>
      <c r="E992" s="543"/>
      <c r="F992" s="543"/>
      <c r="G992" s="543"/>
      <c r="H992" s="543"/>
      <c r="I992" s="543"/>
      <c r="J992" s="543"/>
      <c r="K992" s="543"/>
      <c r="L992" s="543"/>
      <c r="M992" s="543"/>
      <c r="N992" s="543"/>
      <c r="O992" s="543"/>
      <c r="P992" s="543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22.5" customHeight="1">
      <c r="A993" s="2"/>
      <c r="B993" s="2"/>
      <c r="C993" s="617"/>
      <c r="D993" s="543"/>
      <c r="E993" s="543"/>
      <c r="F993" s="543"/>
      <c r="G993" s="543"/>
      <c r="H993" s="543"/>
      <c r="I993" s="543"/>
      <c r="J993" s="543"/>
      <c r="K993" s="543"/>
      <c r="L993" s="543"/>
      <c r="M993" s="543"/>
      <c r="N993" s="543"/>
      <c r="O993" s="543"/>
      <c r="P993" s="543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22.5" customHeight="1">
      <c r="A994" s="2"/>
      <c r="B994" s="2"/>
      <c r="C994" s="617"/>
      <c r="D994" s="543"/>
      <c r="E994" s="543"/>
      <c r="F994" s="543"/>
      <c r="G994" s="543"/>
      <c r="H994" s="543"/>
      <c r="I994" s="543"/>
      <c r="J994" s="543"/>
      <c r="K994" s="543"/>
      <c r="L994" s="543"/>
      <c r="M994" s="543"/>
      <c r="N994" s="543"/>
      <c r="O994" s="543"/>
      <c r="P994" s="543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22.5" customHeight="1">
      <c r="A995" s="2"/>
      <c r="B995" s="2"/>
      <c r="C995" s="617"/>
      <c r="D995" s="543"/>
      <c r="E995" s="543"/>
      <c r="F995" s="543"/>
      <c r="G995" s="543"/>
      <c r="H995" s="543"/>
      <c r="I995" s="543"/>
      <c r="J995" s="543"/>
      <c r="K995" s="543"/>
      <c r="L995" s="543"/>
      <c r="M995" s="543"/>
      <c r="N995" s="543"/>
      <c r="O995" s="543"/>
      <c r="P995" s="543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22.5" customHeight="1">
      <c r="A996" s="2"/>
      <c r="B996" s="2"/>
      <c r="C996" s="617"/>
      <c r="D996" s="543"/>
      <c r="E996" s="543"/>
      <c r="F996" s="543"/>
      <c r="G996" s="543"/>
      <c r="H996" s="543"/>
      <c r="I996" s="543"/>
      <c r="J996" s="543"/>
      <c r="K996" s="543"/>
      <c r="L996" s="543"/>
      <c r="M996" s="543"/>
      <c r="N996" s="543"/>
      <c r="O996" s="543"/>
      <c r="P996" s="543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22.5" customHeight="1">
      <c r="A997" s="2"/>
      <c r="B997" s="2"/>
      <c r="C997" s="617"/>
      <c r="D997" s="543"/>
      <c r="E997" s="543"/>
      <c r="F997" s="543"/>
      <c r="G997" s="543"/>
      <c r="H997" s="543"/>
      <c r="I997" s="543"/>
      <c r="J997" s="543"/>
      <c r="K997" s="543"/>
      <c r="L997" s="543"/>
      <c r="M997" s="543"/>
      <c r="N997" s="543"/>
      <c r="O997" s="543"/>
      <c r="P997" s="543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22.5" customHeight="1">
      <c r="A998" s="2"/>
      <c r="B998" s="2"/>
      <c r="C998" s="617"/>
      <c r="D998" s="543"/>
      <c r="E998" s="543"/>
      <c r="F998" s="543"/>
      <c r="G998" s="543"/>
      <c r="H998" s="543"/>
      <c r="I998" s="543"/>
      <c r="J998" s="543"/>
      <c r="K998" s="543"/>
      <c r="L998" s="543"/>
      <c r="M998" s="543"/>
      <c r="N998" s="543"/>
      <c r="O998" s="543"/>
      <c r="P998" s="543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22.5" customHeight="1">
      <c r="A999" s="2"/>
      <c r="B999" s="2"/>
      <c r="C999" s="617"/>
      <c r="D999" s="543"/>
      <c r="E999" s="543"/>
      <c r="F999" s="543"/>
      <c r="G999" s="543"/>
      <c r="H999" s="543"/>
      <c r="I999" s="543"/>
      <c r="J999" s="543"/>
      <c r="K999" s="543"/>
      <c r="L999" s="543"/>
      <c r="M999" s="543"/>
      <c r="N999" s="543"/>
      <c r="O999" s="543"/>
      <c r="P999" s="543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22.5" customHeight="1">
      <c r="A1000" s="2"/>
      <c r="B1000" s="2"/>
      <c r="C1000" s="617"/>
      <c r="D1000" s="543"/>
      <c r="E1000" s="543"/>
      <c r="F1000" s="543"/>
      <c r="G1000" s="543"/>
      <c r="H1000" s="543"/>
      <c r="I1000" s="543"/>
      <c r="J1000" s="543"/>
      <c r="K1000" s="543"/>
      <c r="L1000" s="543"/>
      <c r="M1000" s="543"/>
      <c r="N1000" s="543"/>
      <c r="O1000" s="543"/>
      <c r="P1000" s="543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autoFilter ref="$Q$3:$Q$11"/>
  <mergeCells count="2">
    <mergeCell ref="C2:K2"/>
    <mergeCell ref="L2:M2"/>
  </mergeCells>
  <printOptions/>
  <pageMargins bottom="0.7480314960629921" footer="0.0" header="0.0" left="0.2362204724409449" right="0.2362204724409449" top="0.7480314960629921"/>
  <pageSetup fitToHeight="0" paperSize="9" orientation="landscape"/>
  <headerFooter>
    <oddHeader>&amp;C000000 packing list</oddHeader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5.44"/>
    <col customWidth="1" hidden="1" min="2" max="2" width="5.0"/>
    <col customWidth="1" min="3" max="3" width="9.78"/>
    <col customWidth="1" min="4" max="4" width="2.0"/>
    <col customWidth="1" min="5" max="5" width="4.0"/>
    <col customWidth="1" min="6" max="17" width="3.22"/>
    <col customWidth="1" min="18" max="18" width="4.0"/>
    <col customWidth="1" min="19" max="19" width="4.33"/>
    <col customWidth="1" min="20" max="38" width="9.56"/>
  </cols>
  <sheetData>
    <row r="1" ht="22.5" customHeight="1">
      <c r="A1" s="2"/>
      <c r="B1" s="2"/>
      <c r="C1" s="617" t="s">
        <v>1619</v>
      </c>
      <c r="D1" s="618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ht="32.25" customHeight="1">
      <c r="A2" s="619"/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547"/>
      <c r="M2" s="620"/>
      <c r="N2" s="621"/>
      <c r="O2" s="444"/>
      <c r="P2" s="444"/>
      <c r="Q2" s="547"/>
      <c r="R2" s="622">
        <f>SUM(R4:R17)</f>
        <v>0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ht="22.5" customHeight="1">
      <c r="A3" s="595" t="s">
        <v>510</v>
      </c>
      <c r="B3" s="596" t="s">
        <v>509</v>
      </c>
      <c r="C3" s="623" t="s">
        <v>1620</v>
      </c>
      <c r="D3" s="624" t="s">
        <v>1621</v>
      </c>
      <c r="E3" s="625" t="s">
        <v>180</v>
      </c>
      <c r="F3" s="625" t="s">
        <v>181</v>
      </c>
      <c r="G3" s="625" t="s">
        <v>182</v>
      </c>
      <c r="H3" s="625" t="s">
        <v>183</v>
      </c>
      <c r="I3" s="625" t="s">
        <v>184</v>
      </c>
      <c r="J3" s="625" t="s">
        <v>185</v>
      </c>
      <c r="K3" s="625" t="s">
        <v>186</v>
      </c>
      <c r="L3" s="625" t="s">
        <v>187</v>
      </c>
      <c r="M3" s="625" t="s">
        <v>188</v>
      </c>
      <c r="N3" s="625" t="s">
        <v>189</v>
      </c>
      <c r="O3" s="625" t="s">
        <v>190</v>
      </c>
      <c r="P3" s="625" t="s">
        <v>191</v>
      </c>
      <c r="Q3" s="625" t="s">
        <v>192</v>
      </c>
      <c r="R3" s="596" t="s">
        <v>178</v>
      </c>
      <c r="S3" s="599"/>
      <c r="T3" s="599"/>
      <c r="U3" s="599"/>
      <c r="V3" s="599"/>
      <c r="W3" s="599"/>
      <c r="X3" s="599"/>
      <c r="Y3" s="599"/>
      <c r="Z3" s="599"/>
      <c r="AA3" s="599"/>
      <c r="AB3" s="599"/>
      <c r="AC3" s="599"/>
      <c r="AD3" s="599"/>
      <c r="AE3" s="599"/>
      <c r="AF3" s="599"/>
      <c r="AG3" s="599"/>
      <c r="AH3" s="599"/>
      <c r="AI3" s="599"/>
      <c r="AJ3" s="599"/>
      <c r="AK3" s="599"/>
      <c r="AL3" s="599"/>
    </row>
    <row r="4" ht="22.5" customHeight="1">
      <c r="A4" s="566"/>
      <c r="B4" s="600"/>
      <c r="C4" s="626" t="str">
        <f>'DELTA GRP'!D12</f>
        <v>D-BEG1-GRP-DT</v>
      </c>
      <c r="D4" s="627" t="str">
        <f>'DELTA GRP'!E12</f>
        <v>Dual tex.</v>
      </c>
      <c r="E4" s="602">
        <f>IF('DELTA GRP'!AB12=0,0,'DELTA GRP'!AB12)+IF('DELTA GRP'!AB$26=0,0,'DELTA GRP'!AB$26)</f>
        <v>0</v>
      </c>
      <c r="F4" s="602">
        <f>IF('DELTA GRP'!AC12=0,0,'DELTA GRP'!AC12)+IF('DELTA GRP'!AC$26=0,0,'DELTA GRP'!AC$26)</f>
        <v>0</v>
      </c>
      <c r="G4" s="602">
        <f>IF('DELTA GRP'!AD12=0,0,'DELTA GRP'!AD12)+IF('DELTA GRP'!AD$26=0,0,'DELTA GRP'!AD$26)</f>
        <v>0</v>
      </c>
      <c r="H4" s="602">
        <f>IF('DELTA GRP'!AE12=0,0,'DELTA GRP'!AE12)+IF('DELTA GRP'!AE$26=0,0,'DELTA GRP'!AE$26)</f>
        <v>0</v>
      </c>
      <c r="I4" s="602">
        <f>IF('DELTA GRP'!AF12=0,0,'DELTA GRP'!AF12)+IF('DELTA GRP'!AF$26=0,0,'DELTA GRP'!AF$26)</f>
        <v>0</v>
      </c>
      <c r="J4" s="602">
        <f>IF('DELTA GRP'!AG12=0,0,'DELTA GRP'!AG12)+IF('DELTA GRP'!AG$26=0,0,'DELTA GRP'!AG$26)</f>
        <v>0</v>
      </c>
      <c r="K4" s="602">
        <f>IF('DELTA GRP'!AH12=0,0,'DELTA GRP'!AH12)+IF('DELTA GRP'!AH$26=0,0,'DELTA GRP'!AH$26)</f>
        <v>0</v>
      </c>
      <c r="L4" s="602">
        <f>IF('DELTA GRP'!AI12=0,0,'DELTA GRP'!AI12)+IF('DELTA GRP'!AI$26=0,0,'DELTA GRP'!AI$26)</f>
        <v>0</v>
      </c>
      <c r="M4" s="602">
        <f>IF('DELTA GRP'!AJ12=0,0,'DELTA GRP'!AJ12)+IF('DELTA GRP'!AJ$26=0,0,'DELTA GRP'!AJ$26)</f>
        <v>0</v>
      </c>
      <c r="N4" s="602">
        <f>IF('DELTA GRP'!AK12=0,0,'DELTA GRP'!AK12)+IF('DELTA GRP'!AK$26=0,0,'DELTA GRP'!AK$26)</f>
        <v>0</v>
      </c>
      <c r="O4" s="602">
        <f>IF('DELTA GRP'!AL12=0,0,'DELTA GRP'!AL12)+IF('DELTA GRP'!AL$26=0,0,'DELTA GRP'!AL$26)</f>
        <v>0</v>
      </c>
      <c r="P4" s="602">
        <f>IF('DELTA GRP'!AM12=0,0,'DELTA GRP'!AM12)+IF('DELTA GRP'!AM$26=0,0,'DELTA GRP'!AM$26)</f>
        <v>0</v>
      </c>
      <c r="Q4" s="602">
        <f>IF('DELTA GRP'!AN12=0,0,'DELTA GRP'!AN12)+IF('DELTA GRP'!AN$26=0,0,'DELTA GRP'!AN$26)</f>
        <v>0</v>
      </c>
      <c r="R4" s="602">
        <f t="shared" ref="R4:R17" si="1">SUM(E4:Q4)</f>
        <v>0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ht="22.5" customHeight="1">
      <c r="A5" s="566" t="str">
        <f>B5*'DELTA GRP'!#REF!</f>
        <v>#ERROR!</v>
      </c>
      <c r="B5" s="603">
        <f t="shared" ref="B5:B13" si="2">SUM(C5:P5)</f>
        <v>0</v>
      </c>
      <c r="C5" s="626" t="str">
        <f>'DELTA GRP'!D13</f>
        <v>D-BEG2-GRP-DT</v>
      </c>
      <c r="D5" s="627" t="str">
        <f>'DELTA GRP'!E13</f>
        <v>Dual tex.</v>
      </c>
      <c r="E5" s="602">
        <f>IF('DELTA GRP'!AB13=0,0,'DELTA GRP'!AB13)+IF('DELTA GRP'!AB$26=0,0,'DELTA GRP'!AB$26)</f>
        <v>0</v>
      </c>
      <c r="F5" s="602">
        <f>IF('DELTA GRP'!AC13=0,0,'DELTA GRP'!AC13)+IF('DELTA GRP'!AC$26=0,0,'DELTA GRP'!AC$26)</f>
        <v>0</v>
      </c>
      <c r="G5" s="602">
        <f>IF('DELTA GRP'!AD13=0,0,'DELTA GRP'!AD13)+IF('DELTA GRP'!AD$26=0,0,'DELTA GRP'!AD$26)</f>
        <v>0</v>
      </c>
      <c r="H5" s="602">
        <f>IF('DELTA GRP'!AE13=0,0,'DELTA GRP'!AE13)+IF('DELTA GRP'!AE$26=0,0,'DELTA GRP'!AE$26)</f>
        <v>0</v>
      </c>
      <c r="I5" s="602">
        <f>IF('DELTA GRP'!AF13=0,0,'DELTA GRP'!AF13)+IF('DELTA GRP'!AF$26=0,0,'DELTA GRP'!AF$26)</f>
        <v>0</v>
      </c>
      <c r="J5" s="602">
        <f>IF('DELTA GRP'!AG13=0,0,'DELTA GRP'!AG13)+IF('DELTA GRP'!AG$26=0,0,'DELTA GRP'!AG$26)</f>
        <v>0</v>
      </c>
      <c r="K5" s="602">
        <f>IF('DELTA GRP'!AH13=0,0,'DELTA GRP'!AH13)+IF('DELTA GRP'!AH$26=0,0,'DELTA GRP'!AH$26)</f>
        <v>0</v>
      </c>
      <c r="L5" s="602">
        <f>IF('DELTA GRP'!AI13=0,0,'DELTA GRP'!AI13)+IF('DELTA GRP'!AI$26=0,0,'DELTA GRP'!AI$26)</f>
        <v>0</v>
      </c>
      <c r="M5" s="602">
        <f>IF('DELTA GRP'!AJ13=0,0,'DELTA GRP'!AJ13)+IF('DELTA GRP'!AJ$26=0,0,'DELTA GRP'!AJ$26)</f>
        <v>0</v>
      </c>
      <c r="N5" s="602">
        <f>IF('DELTA GRP'!AK13=0,0,'DELTA GRP'!AK13)+IF('DELTA GRP'!AK$26=0,0,'DELTA GRP'!AK$26)</f>
        <v>0</v>
      </c>
      <c r="O5" s="602">
        <f>IF('DELTA GRP'!AL13=0,0,'DELTA GRP'!AL13)+IF('DELTA GRP'!AL$26=0,0,'DELTA GRP'!AL$26)</f>
        <v>0</v>
      </c>
      <c r="P5" s="602">
        <f>IF('DELTA GRP'!AM13=0,0,'DELTA GRP'!AM13)+IF('DELTA GRP'!AM$26=0,0,'DELTA GRP'!AM$26)</f>
        <v>0</v>
      </c>
      <c r="Q5" s="602">
        <f>IF('DELTA GRP'!AN13=0,0,'DELTA GRP'!AN13)+IF('DELTA GRP'!AN$26=0,0,'DELTA GRP'!AN$26)</f>
        <v>0</v>
      </c>
      <c r="R5" s="602">
        <f t="shared" si="1"/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ht="22.5" customHeight="1">
      <c r="A6" s="566">
        <f>B6*'DELTA GRP'!X12</f>
        <v>0</v>
      </c>
      <c r="B6" s="603">
        <f t="shared" si="2"/>
        <v>0</v>
      </c>
      <c r="C6" s="626" t="str">
        <f>'DELTA GRP'!D14</f>
        <v>D-BEG3-GRP-DT</v>
      </c>
      <c r="D6" s="627" t="str">
        <f>'DELTA GRP'!E14</f>
        <v>Dual tex.</v>
      </c>
      <c r="E6" s="602">
        <f>IF('DELTA GRP'!AB14=0,0,'DELTA GRP'!AB14)+IF('DELTA GRP'!AB$26=0,0,'DELTA GRP'!AB$26)</f>
        <v>0</v>
      </c>
      <c r="F6" s="602">
        <f>IF('DELTA GRP'!AC14=0,0,'DELTA GRP'!AC14)+IF('DELTA GRP'!AC$26=0,0,'DELTA GRP'!AC$26)</f>
        <v>0</v>
      </c>
      <c r="G6" s="602">
        <f>IF('DELTA GRP'!AD14=0,0,'DELTA GRP'!AD14)+IF('DELTA GRP'!AD$26=0,0,'DELTA GRP'!AD$26)</f>
        <v>0</v>
      </c>
      <c r="H6" s="602">
        <f>IF('DELTA GRP'!AE14=0,0,'DELTA GRP'!AE14)+IF('DELTA GRP'!AE$26=0,0,'DELTA GRP'!AE$26)</f>
        <v>0</v>
      </c>
      <c r="I6" s="602">
        <f>IF('DELTA GRP'!AF14=0,0,'DELTA GRP'!AF14)+IF('DELTA GRP'!AF$26=0,0,'DELTA GRP'!AF$26)</f>
        <v>0</v>
      </c>
      <c r="J6" s="602">
        <f>IF('DELTA GRP'!AG14=0,0,'DELTA GRP'!AG14)+IF('DELTA GRP'!AG$26=0,0,'DELTA GRP'!AG$26)</f>
        <v>0</v>
      </c>
      <c r="K6" s="602">
        <f>IF('DELTA GRP'!AH14=0,0,'DELTA GRP'!AH14)+IF('DELTA GRP'!AH$26=0,0,'DELTA GRP'!AH$26)</f>
        <v>0</v>
      </c>
      <c r="L6" s="602">
        <f>IF('DELTA GRP'!AI14=0,0,'DELTA GRP'!AI14)+IF('DELTA GRP'!AI$26=0,0,'DELTA GRP'!AI$26)</f>
        <v>0</v>
      </c>
      <c r="M6" s="602">
        <f>IF('DELTA GRP'!AJ14=0,0,'DELTA GRP'!AJ14)+IF('DELTA GRP'!AJ$26=0,0,'DELTA GRP'!AJ$26)</f>
        <v>0</v>
      </c>
      <c r="N6" s="602">
        <f>IF('DELTA GRP'!AK14=0,0,'DELTA GRP'!AK14)+IF('DELTA GRP'!AK$26=0,0,'DELTA GRP'!AK$26)</f>
        <v>0</v>
      </c>
      <c r="O6" s="602">
        <f>IF('DELTA GRP'!AL14=0,0,'DELTA GRP'!AL14)+IF('DELTA GRP'!AL$26=0,0,'DELTA GRP'!AL$26)</f>
        <v>0</v>
      </c>
      <c r="P6" s="602">
        <f>IF('DELTA GRP'!AM14=0,0,'DELTA GRP'!AM14)+IF('DELTA GRP'!AM$26=0,0,'DELTA GRP'!AM$26)</f>
        <v>0</v>
      </c>
      <c r="Q6" s="602">
        <f>IF('DELTA GRP'!AN14=0,0,'DELTA GRP'!AN14)+IF('DELTA GRP'!AN$26=0,0,'DELTA GRP'!AN$26)</f>
        <v>0</v>
      </c>
      <c r="R6" s="602">
        <f t="shared" si="1"/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ht="22.5" customHeight="1">
      <c r="A7" s="566" t="str">
        <f>B7*'DELTA GRP'!#REF!</f>
        <v>#ERROR!</v>
      </c>
      <c r="B7" s="603">
        <f t="shared" si="2"/>
        <v>0</v>
      </c>
      <c r="C7" s="626" t="str">
        <f>'DELTA GRP'!D15</f>
        <v>D-BEG4-GRP-DT</v>
      </c>
      <c r="D7" s="627" t="str">
        <f>'DELTA GRP'!E15</f>
        <v>Dual tex.</v>
      </c>
      <c r="E7" s="602">
        <f>IF('DELTA GRP'!AB15=0,0,'DELTA GRP'!AB15)+IF('DELTA GRP'!AB$26=0,0,'DELTA GRP'!AB$26)</f>
        <v>0</v>
      </c>
      <c r="F7" s="602">
        <f>IF('DELTA GRP'!AC15=0,0,'DELTA GRP'!AC15)+IF('DELTA GRP'!AC$26=0,0,'DELTA GRP'!AC$26)</f>
        <v>0</v>
      </c>
      <c r="G7" s="602">
        <f>IF('DELTA GRP'!AD15=0,0,'DELTA GRP'!AD15)+IF('DELTA GRP'!AD$26=0,0,'DELTA GRP'!AD$26)</f>
        <v>0</v>
      </c>
      <c r="H7" s="602">
        <f>IF('DELTA GRP'!AE15=0,0,'DELTA GRP'!AE15)+IF('DELTA GRP'!AE$26=0,0,'DELTA GRP'!AE$26)</f>
        <v>0</v>
      </c>
      <c r="I7" s="602">
        <f>IF('DELTA GRP'!AF15=0,0,'DELTA GRP'!AF15)+IF('DELTA GRP'!AF$26=0,0,'DELTA GRP'!AF$26)</f>
        <v>0</v>
      </c>
      <c r="J7" s="602">
        <f>IF('DELTA GRP'!AG15=0,0,'DELTA GRP'!AG15)+IF('DELTA GRP'!AG$26=0,0,'DELTA GRP'!AG$26)</f>
        <v>0</v>
      </c>
      <c r="K7" s="602">
        <f>IF('DELTA GRP'!AH15=0,0,'DELTA GRP'!AH15)+IF('DELTA GRP'!AH$26=0,0,'DELTA GRP'!AH$26)</f>
        <v>0</v>
      </c>
      <c r="L7" s="602">
        <f>IF('DELTA GRP'!AI15=0,0,'DELTA GRP'!AI15)+IF('DELTA GRP'!AI$26=0,0,'DELTA GRP'!AI$26)</f>
        <v>0</v>
      </c>
      <c r="M7" s="602">
        <f>IF('DELTA GRP'!AJ15=0,0,'DELTA GRP'!AJ15)+IF('DELTA GRP'!AJ$26=0,0,'DELTA GRP'!AJ$26)</f>
        <v>0</v>
      </c>
      <c r="N7" s="602">
        <f>IF('DELTA GRP'!AK15=0,0,'DELTA GRP'!AK15)+IF('DELTA GRP'!AK$26=0,0,'DELTA GRP'!AK$26)</f>
        <v>0</v>
      </c>
      <c r="O7" s="602">
        <f>IF('DELTA GRP'!AL15=0,0,'DELTA GRP'!AL15)+IF('DELTA GRP'!AL$26=0,0,'DELTA GRP'!AL$26)</f>
        <v>0</v>
      </c>
      <c r="P7" s="602">
        <f>IF('DELTA GRP'!AM15=0,0,'DELTA GRP'!AM15)+IF('DELTA GRP'!AM$26=0,0,'DELTA GRP'!AM$26)</f>
        <v>0</v>
      </c>
      <c r="Q7" s="602">
        <f>IF('DELTA GRP'!AN15=0,0,'DELTA GRP'!AN15)+IF('DELTA GRP'!AN$26=0,0,'DELTA GRP'!AN$26)</f>
        <v>0</v>
      </c>
      <c r="R7" s="602">
        <f t="shared" si="1"/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ht="22.5" customHeight="1">
      <c r="A8" s="566" t="str">
        <f>B8*'DELTA GRP'!#REF!</f>
        <v>#ERROR!</v>
      </c>
      <c r="B8" s="603">
        <f t="shared" si="2"/>
        <v>0</v>
      </c>
      <c r="C8" s="626" t="str">
        <f>'DELTA GRP'!D16</f>
        <v>D-BEG5-GRP-DT</v>
      </c>
      <c r="D8" s="627" t="str">
        <f>'DELTA GRP'!E16</f>
        <v>Dual tex.</v>
      </c>
      <c r="E8" s="602">
        <f>IF('DELTA GRP'!AB16=0,0,'DELTA GRP'!AB16)+IF('DELTA GRP'!AB$26=0,0,'DELTA GRP'!AB$26)</f>
        <v>0</v>
      </c>
      <c r="F8" s="602">
        <f>IF('DELTA GRP'!AC16=0,0,'DELTA GRP'!AC16)+IF('DELTA GRP'!AC$26=0,0,'DELTA GRP'!AC$26)</f>
        <v>0</v>
      </c>
      <c r="G8" s="602">
        <f>IF('DELTA GRP'!AD16=0,0,'DELTA GRP'!AD16)+IF('DELTA GRP'!AD$26=0,0,'DELTA GRP'!AD$26)</f>
        <v>0</v>
      </c>
      <c r="H8" s="602">
        <f>IF('DELTA GRP'!AE16=0,0,'DELTA GRP'!AE16)+IF('DELTA GRP'!AE$26=0,0,'DELTA GRP'!AE$26)</f>
        <v>0</v>
      </c>
      <c r="I8" s="602">
        <f>IF('DELTA GRP'!AF16=0,0,'DELTA GRP'!AF16)+IF('DELTA GRP'!AF$26=0,0,'DELTA GRP'!AF$26)</f>
        <v>0</v>
      </c>
      <c r="J8" s="602">
        <f>IF('DELTA GRP'!AG16=0,0,'DELTA GRP'!AG16)+IF('DELTA GRP'!AG$26=0,0,'DELTA GRP'!AG$26)</f>
        <v>0</v>
      </c>
      <c r="K8" s="602">
        <f>IF('DELTA GRP'!AH16=0,0,'DELTA GRP'!AH16)+IF('DELTA GRP'!AH$26=0,0,'DELTA GRP'!AH$26)</f>
        <v>0</v>
      </c>
      <c r="L8" s="602">
        <f>IF('DELTA GRP'!AI16=0,0,'DELTA GRP'!AI16)+IF('DELTA GRP'!AI$26=0,0,'DELTA GRP'!AI$26)</f>
        <v>0</v>
      </c>
      <c r="M8" s="602">
        <f>IF('DELTA GRP'!AJ16=0,0,'DELTA GRP'!AJ16)+IF('DELTA GRP'!AJ$26=0,0,'DELTA GRP'!AJ$26)</f>
        <v>0</v>
      </c>
      <c r="N8" s="602">
        <f>IF('DELTA GRP'!AK16=0,0,'DELTA GRP'!AK16)+IF('DELTA GRP'!AK$26=0,0,'DELTA GRP'!AK$26)</f>
        <v>0</v>
      </c>
      <c r="O8" s="602">
        <f>IF('DELTA GRP'!AL16=0,0,'DELTA GRP'!AL16)+IF('DELTA GRP'!AL$26=0,0,'DELTA GRP'!AL$26)</f>
        <v>0</v>
      </c>
      <c r="P8" s="602">
        <f>IF('DELTA GRP'!AM16=0,0,'DELTA GRP'!AM16)+IF('DELTA GRP'!AM$26=0,0,'DELTA GRP'!AM$26)</f>
        <v>0</v>
      </c>
      <c r="Q8" s="602">
        <f>IF('DELTA GRP'!AN16=0,0,'DELTA GRP'!AN16)+IF('DELTA GRP'!AN$26=0,0,'DELTA GRP'!AN$26)</f>
        <v>0</v>
      </c>
      <c r="R8" s="602">
        <f t="shared" si="1"/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ht="22.5" customHeight="1">
      <c r="A9" s="566" t="str">
        <f>B9*'DELTA GRP'!#REF!</f>
        <v>#ERROR!</v>
      </c>
      <c r="B9" s="603">
        <f t="shared" si="2"/>
        <v>0</v>
      </c>
      <c r="C9" s="626" t="str">
        <f>'DELTA GRP'!D17</f>
        <v>D-BEG6-GRP-DT</v>
      </c>
      <c r="D9" s="627" t="str">
        <f>'DELTA GRP'!E17</f>
        <v>Dual tex.</v>
      </c>
      <c r="E9" s="602">
        <f>IF('DELTA GRP'!AB17=0,0,'DELTA GRP'!AB17)+IF('DELTA GRP'!AB$26=0,0,'DELTA GRP'!AB$26)</f>
        <v>0</v>
      </c>
      <c r="F9" s="602">
        <f>IF('DELTA GRP'!AC17=0,0,'DELTA GRP'!AC17)+IF('DELTA GRP'!AC$26=0,0,'DELTA GRP'!AC$26)</f>
        <v>0</v>
      </c>
      <c r="G9" s="602">
        <f>IF('DELTA GRP'!AD17=0,0,'DELTA GRP'!AD17)+IF('DELTA GRP'!AD$26=0,0,'DELTA GRP'!AD$26)</f>
        <v>0</v>
      </c>
      <c r="H9" s="602">
        <f>IF('DELTA GRP'!AE17=0,0,'DELTA GRP'!AE17)+IF('DELTA GRP'!AE$26=0,0,'DELTA GRP'!AE$26)</f>
        <v>0</v>
      </c>
      <c r="I9" s="602">
        <f>IF('DELTA GRP'!AF17=0,0,'DELTA GRP'!AF17)+IF('DELTA GRP'!AF$26=0,0,'DELTA GRP'!AF$26)</f>
        <v>0</v>
      </c>
      <c r="J9" s="602">
        <f>IF('DELTA GRP'!AG17=0,0,'DELTA GRP'!AG17)+IF('DELTA GRP'!AG$26=0,0,'DELTA GRP'!AG$26)</f>
        <v>0</v>
      </c>
      <c r="K9" s="602">
        <f>IF('DELTA GRP'!AH17=0,0,'DELTA GRP'!AH17)+IF('DELTA GRP'!AH$26=0,0,'DELTA GRP'!AH$26)</f>
        <v>0</v>
      </c>
      <c r="L9" s="602">
        <f>IF('DELTA GRP'!AI17=0,0,'DELTA GRP'!AI17)+IF('DELTA GRP'!AI$26=0,0,'DELTA GRP'!AI$26)</f>
        <v>0</v>
      </c>
      <c r="M9" s="602">
        <f>IF('DELTA GRP'!AJ17=0,0,'DELTA GRP'!AJ17)+IF('DELTA GRP'!AJ$26=0,0,'DELTA GRP'!AJ$26)</f>
        <v>0</v>
      </c>
      <c r="N9" s="602">
        <f>IF('DELTA GRP'!AK17=0,0,'DELTA GRP'!AK17)+IF('DELTA GRP'!AK$26=0,0,'DELTA GRP'!AK$26)</f>
        <v>0</v>
      </c>
      <c r="O9" s="602">
        <f>IF('DELTA GRP'!AL17=0,0,'DELTA GRP'!AL17)+IF('DELTA GRP'!AL$26=0,0,'DELTA GRP'!AL$26)</f>
        <v>0</v>
      </c>
      <c r="P9" s="602">
        <f>IF('DELTA GRP'!AM17=0,0,'DELTA GRP'!AM17)+IF('DELTA GRP'!AM$26=0,0,'DELTA GRP'!AM$26)</f>
        <v>0</v>
      </c>
      <c r="Q9" s="602">
        <f>IF('DELTA GRP'!AN17=0,0,'DELTA GRP'!AN17)+IF('DELTA GRP'!AN$26=0,0,'DELTA GRP'!AN$26)</f>
        <v>0</v>
      </c>
      <c r="R9" s="602">
        <f t="shared" si="1"/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</row>
    <row r="10" ht="22.5" customHeight="1">
      <c r="A10" s="566">
        <f>B10*'DELTA GRP'!X14</f>
        <v>0</v>
      </c>
      <c r="B10" s="603">
        <f t="shared" si="2"/>
        <v>0</v>
      </c>
      <c r="C10" s="626" t="str">
        <f>'DELTA GRP'!D18</f>
        <v>D-BEG7-GRP-DT</v>
      </c>
      <c r="D10" s="627" t="str">
        <f>'DELTA GRP'!E18</f>
        <v>Dual tex.</v>
      </c>
      <c r="E10" s="602">
        <f>IF('DELTA GRP'!AB18=0,0,'DELTA GRP'!AB18)+IF('DELTA GRP'!AB$26=0,0,'DELTA GRP'!AB$26)</f>
        <v>0</v>
      </c>
      <c r="F10" s="602">
        <f>IF('DELTA GRP'!AC18=0,0,'DELTA GRP'!AC18)+IF('DELTA GRP'!AC$26=0,0,'DELTA GRP'!AC$26)</f>
        <v>0</v>
      </c>
      <c r="G10" s="602">
        <f>IF('DELTA GRP'!AD18=0,0,'DELTA GRP'!AD18)+IF('DELTA GRP'!AD$26=0,0,'DELTA GRP'!AD$26)</f>
        <v>0</v>
      </c>
      <c r="H10" s="602">
        <f>IF('DELTA GRP'!AE18=0,0,'DELTA GRP'!AE18)+IF('DELTA GRP'!AE$26=0,0,'DELTA GRP'!AE$26)</f>
        <v>0</v>
      </c>
      <c r="I10" s="602">
        <f>IF('DELTA GRP'!AF18=0,0,'DELTA GRP'!AF18)+IF('DELTA GRP'!AF$26=0,0,'DELTA GRP'!AF$26)</f>
        <v>0</v>
      </c>
      <c r="J10" s="602">
        <f>IF('DELTA GRP'!AG18=0,0,'DELTA GRP'!AG18)+IF('DELTA GRP'!AG$26=0,0,'DELTA GRP'!AG$26)</f>
        <v>0</v>
      </c>
      <c r="K10" s="602">
        <f>IF('DELTA GRP'!AH18=0,0,'DELTA GRP'!AH18)+IF('DELTA GRP'!AH$26=0,0,'DELTA GRP'!AH$26)</f>
        <v>0</v>
      </c>
      <c r="L10" s="602">
        <f>IF('DELTA GRP'!AI18=0,0,'DELTA GRP'!AI18)+IF('DELTA GRP'!AI$26=0,0,'DELTA GRP'!AI$26)</f>
        <v>0</v>
      </c>
      <c r="M10" s="602">
        <f>IF('DELTA GRP'!AJ18=0,0,'DELTA GRP'!AJ18)+IF('DELTA GRP'!AJ$26=0,0,'DELTA GRP'!AJ$26)</f>
        <v>0</v>
      </c>
      <c r="N10" s="602">
        <f>IF('DELTA GRP'!AK18=0,0,'DELTA GRP'!AK18)+IF('DELTA GRP'!AK$26=0,0,'DELTA GRP'!AK$26)</f>
        <v>0</v>
      </c>
      <c r="O10" s="602">
        <f>IF('DELTA GRP'!AL18=0,0,'DELTA GRP'!AL18)+IF('DELTA GRP'!AL$26=0,0,'DELTA GRP'!AL$26)</f>
        <v>0</v>
      </c>
      <c r="P10" s="602">
        <f>IF('DELTA GRP'!AM18=0,0,'DELTA GRP'!AM18)+IF('DELTA GRP'!AM$26=0,0,'DELTA GRP'!AM$26)</f>
        <v>0</v>
      </c>
      <c r="Q10" s="602">
        <f>IF('DELTA GRP'!AN18=0,0,'DELTA GRP'!AN18)+IF('DELTA GRP'!AN$26=0,0,'DELTA GRP'!AN$26)</f>
        <v>0</v>
      </c>
      <c r="R10" s="602">
        <f t="shared" si="1"/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</row>
    <row r="11" ht="22.5" customHeight="1">
      <c r="A11" s="566" t="str">
        <f>B11*'DELTA GRP'!#REF!</f>
        <v>#ERROR!</v>
      </c>
      <c r="B11" s="603">
        <f t="shared" si="2"/>
        <v>0</v>
      </c>
      <c r="C11" s="626" t="str">
        <f>'DELTA GRP'!D19</f>
        <v>D-BEG8-GRP-DT</v>
      </c>
      <c r="D11" s="627" t="str">
        <f>'DELTA GRP'!E19</f>
        <v>Dual tex.</v>
      </c>
      <c r="E11" s="602">
        <f>IF('DELTA GRP'!AB19=0,0,'DELTA GRP'!AB19)+IF('DELTA GRP'!AB$26=0,0,'DELTA GRP'!AB$26)</f>
        <v>0</v>
      </c>
      <c r="F11" s="602">
        <f>IF('DELTA GRP'!AC19=0,0,'DELTA GRP'!AC19)+IF('DELTA GRP'!AC$26=0,0,'DELTA GRP'!AC$26)</f>
        <v>0</v>
      </c>
      <c r="G11" s="602">
        <f>IF('DELTA GRP'!AD19=0,0,'DELTA GRP'!AD19)+IF('DELTA GRP'!AD$26=0,0,'DELTA GRP'!AD$26)</f>
        <v>0</v>
      </c>
      <c r="H11" s="602">
        <f>IF('DELTA GRP'!AE19=0,0,'DELTA GRP'!AE19)+IF('DELTA GRP'!AE$26=0,0,'DELTA GRP'!AE$26)</f>
        <v>0</v>
      </c>
      <c r="I11" s="602">
        <f>IF('DELTA GRP'!AF19=0,0,'DELTA GRP'!AF19)+IF('DELTA GRP'!AF$26=0,0,'DELTA GRP'!AF$26)</f>
        <v>0</v>
      </c>
      <c r="J11" s="602">
        <f>IF('DELTA GRP'!AG19=0,0,'DELTA GRP'!AG19)+IF('DELTA GRP'!AG$26=0,0,'DELTA GRP'!AG$26)</f>
        <v>0</v>
      </c>
      <c r="K11" s="602">
        <f>IF('DELTA GRP'!AH19=0,0,'DELTA GRP'!AH19)+IF('DELTA GRP'!AH$26=0,0,'DELTA GRP'!AH$26)</f>
        <v>0</v>
      </c>
      <c r="L11" s="602">
        <f>IF('DELTA GRP'!AI19=0,0,'DELTA GRP'!AI19)+IF('DELTA GRP'!AI$26=0,0,'DELTA GRP'!AI$26)</f>
        <v>0</v>
      </c>
      <c r="M11" s="602">
        <f>IF('DELTA GRP'!AJ19=0,0,'DELTA GRP'!AJ19)+IF('DELTA GRP'!AJ$26=0,0,'DELTA GRP'!AJ$26)</f>
        <v>0</v>
      </c>
      <c r="N11" s="602">
        <f>IF('DELTA GRP'!AK19=0,0,'DELTA GRP'!AK19)+IF('DELTA GRP'!AK$26=0,0,'DELTA GRP'!AK$26)</f>
        <v>0</v>
      </c>
      <c r="O11" s="602">
        <f>IF('DELTA GRP'!AL19=0,0,'DELTA GRP'!AL19)+IF('DELTA GRP'!AL$26=0,0,'DELTA GRP'!AL$26)</f>
        <v>0</v>
      </c>
      <c r="P11" s="602">
        <f>IF('DELTA GRP'!AM19=0,0,'DELTA GRP'!AM19)+IF('DELTA GRP'!AM$26=0,0,'DELTA GRP'!AM$26)</f>
        <v>0</v>
      </c>
      <c r="Q11" s="602">
        <f>IF('DELTA GRP'!AN19=0,0,'DELTA GRP'!AN19)+IF('DELTA GRP'!AN$26=0,0,'DELTA GRP'!AN$26)</f>
        <v>0</v>
      </c>
      <c r="R11" s="602">
        <f t="shared" si="1"/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</row>
    <row r="12" ht="22.5" customHeight="1">
      <c r="A12" s="566" t="str">
        <f>B12*'DELTA GRP'!#REF!</f>
        <v>#ERROR!</v>
      </c>
      <c r="B12" s="603">
        <f t="shared" si="2"/>
        <v>0</v>
      </c>
      <c r="C12" s="626" t="str">
        <f>'DELTA GRP'!D20</f>
        <v>D-BEG9-GRP-DT</v>
      </c>
      <c r="D12" s="627" t="str">
        <f>'DELTA GRP'!E20</f>
        <v>Dual tex.</v>
      </c>
      <c r="E12" s="602">
        <f>IF('DELTA GRP'!AB20=0,0,'DELTA GRP'!AB20)+IF('DELTA GRP'!AB$26=0,0,'DELTA GRP'!AB$26)</f>
        <v>0</v>
      </c>
      <c r="F12" s="602">
        <f>IF('DELTA GRP'!AC20=0,0,'DELTA GRP'!AC20)+IF('DELTA GRP'!AC$26=0,0,'DELTA GRP'!AC$26)</f>
        <v>0</v>
      </c>
      <c r="G12" s="602">
        <f>IF('DELTA GRP'!AD20=0,0,'DELTA GRP'!AD20)+IF('DELTA GRP'!AD$26=0,0,'DELTA GRP'!AD$26)</f>
        <v>0</v>
      </c>
      <c r="H12" s="602">
        <f>IF('DELTA GRP'!AE20=0,0,'DELTA GRP'!AE20)+IF('DELTA GRP'!AE$26=0,0,'DELTA GRP'!AE$26)</f>
        <v>0</v>
      </c>
      <c r="I12" s="602">
        <f>IF('DELTA GRP'!AF20=0,0,'DELTA GRP'!AF20)+IF('DELTA GRP'!AF$26=0,0,'DELTA GRP'!AF$26)</f>
        <v>0</v>
      </c>
      <c r="J12" s="602">
        <f>IF('DELTA GRP'!AG20=0,0,'DELTA GRP'!AG20)+IF('DELTA GRP'!AG$26=0,0,'DELTA GRP'!AG$26)</f>
        <v>0</v>
      </c>
      <c r="K12" s="602">
        <f>IF('DELTA GRP'!AH20=0,0,'DELTA GRP'!AH20)+IF('DELTA GRP'!AH$26=0,0,'DELTA GRP'!AH$26)</f>
        <v>0</v>
      </c>
      <c r="L12" s="602">
        <f>IF('DELTA GRP'!AI20=0,0,'DELTA GRP'!AI20)+IF('DELTA GRP'!AI$26=0,0,'DELTA GRP'!AI$26)</f>
        <v>0</v>
      </c>
      <c r="M12" s="602">
        <f>IF('DELTA GRP'!AJ20=0,0,'DELTA GRP'!AJ20)+IF('DELTA GRP'!AJ$26=0,0,'DELTA GRP'!AJ$26)</f>
        <v>0</v>
      </c>
      <c r="N12" s="602">
        <f>IF('DELTA GRP'!AK20=0,0,'DELTA GRP'!AK20)+IF('DELTA GRP'!AK$26=0,0,'DELTA GRP'!AK$26)</f>
        <v>0</v>
      </c>
      <c r="O12" s="602">
        <f>IF('DELTA GRP'!AL20=0,0,'DELTA GRP'!AL20)+IF('DELTA GRP'!AL$26=0,0,'DELTA GRP'!AL$26)</f>
        <v>0</v>
      </c>
      <c r="P12" s="602">
        <f>IF('DELTA GRP'!AM20=0,0,'DELTA GRP'!AM20)+IF('DELTA GRP'!AM$26=0,0,'DELTA GRP'!AM$26)</f>
        <v>0</v>
      </c>
      <c r="Q12" s="602">
        <f>IF('DELTA GRP'!AN20=0,0,'DELTA GRP'!AN20)+IF('DELTA GRP'!AN$26=0,0,'DELTA GRP'!AN$26)</f>
        <v>0</v>
      </c>
      <c r="R12" s="602">
        <f t="shared" si="1"/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</row>
    <row r="13" ht="22.5" customHeight="1">
      <c r="A13" s="566" t="str">
        <f>B13*'DELTA GRP'!#REF!</f>
        <v>#ERROR!</v>
      </c>
      <c r="B13" s="603">
        <f t="shared" si="2"/>
        <v>0</v>
      </c>
      <c r="C13" s="626" t="str">
        <f>'DELTA GRP'!D21</f>
        <v>D-BEG10-GRP-DT</v>
      </c>
      <c r="D13" s="627" t="str">
        <f>'DELTA GRP'!E21</f>
        <v>Dual tex.</v>
      </c>
      <c r="E13" s="602">
        <f>IF('DELTA GRP'!AB21=0,0,'DELTA GRP'!AB21)+IF('DELTA GRP'!AB$26=0,0,'DELTA GRP'!AB$26)</f>
        <v>0</v>
      </c>
      <c r="F13" s="602">
        <f>IF('DELTA GRP'!AC21=0,0,'DELTA GRP'!AC21)+IF('DELTA GRP'!AC$26=0,0,'DELTA GRP'!AC$26)</f>
        <v>0</v>
      </c>
      <c r="G13" s="602">
        <f>IF('DELTA GRP'!AD21=0,0,'DELTA GRP'!AD21)+IF('DELTA GRP'!AD$26=0,0,'DELTA GRP'!AD$26)</f>
        <v>0</v>
      </c>
      <c r="H13" s="602">
        <f>IF('DELTA GRP'!AE21=0,0,'DELTA GRP'!AE21)+IF('DELTA GRP'!AE$26=0,0,'DELTA GRP'!AE$26)</f>
        <v>0</v>
      </c>
      <c r="I13" s="602">
        <f>IF('DELTA GRP'!AF21=0,0,'DELTA GRP'!AF21)+IF('DELTA GRP'!AF$26=0,0,'DELTA GRP'!AF$26)</f>
        <v>0</v>
      </c>
      <c r="J13" s="602">
        <f>IF('DELTA GRP'!AG21=0,0,'DELTA GRP'!AG21)+IF('DELTA GRP'!AG$26=0,0,'DELTA GRP'!AG$26)</f>
        <v>0</v>
      </c>
      <c r="K13" s="602">
        <f>IF('DELTA GRP'!AH21=0,0,'DELTA GRP'!AH21)+IF('DELTA GRP'!AH$26=0,0,'DELTA GRP'!AH$26)</f>
        <v>0</v>
      </c>
      <c r="L13" s="602">
        <f>IF('DELTA GRP'!AI21=0,0,'DELTA GRP'!AI21)+IF('DELTA GRP'!AI$26=0,0,'DELTA GRP'!AI$26)</f>
        <v>0</v>
      </c>
      <c r="M13" s="602">
        <f>IF('DELTA GRP'!AJ21=0,0,'DELTA GRP'!AJ21)+IF('DELTA GRP'!AJ$26=0,0,'DELTA GRP'!AJ$26)</f>
        <v>0</v>
      </c>
      <c r="N13" s="602">
        <f>IF('DELTA GRP'!AK21=0,0,'DELTA GRP'!AK21)+IF('DELTA GRP'!AK$26=0,0,'DELTA GRP'!AK$26)</f>
        <v>0</v>
      </c>
      <c r="O13" s="602">
        <f>IF('DELTA GRP'!AL21=0,0,'DELTA GRP'!AL21)+IF('DELTA GRP'!AL$26=0,0,'DELTA GRP'!AL$26)</f>
        <v>0</v>
      </c>
      <c r="P13" s="602">
        <f>IF('DELTA GRP'!AM21=0,0,'DELTA GRP'!AM21)+IF('DELTA GRP'!AM$26=0,0,'DELTA GRP'!AM$26)</f>
        <v>0</v>
      </c>
      <c r="Q13" s="602">
        <f>IF('DELTA GRP'!AN21=0,0,'DELTA GRP'!AN21)+IF('DELTA GRP'!AN$26=0,0,'DELTA GRP'!AN$26)</f>
        <v>0</v>
      </c>
      <c r="R13" s="602">
        <f t="shared" si="1"/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ht="22.5" customHeight="1">
      <c r="A14" s="604"/>
      <c r="B14" s="605"/>
      <c r="C14" s="626" t="str">
        <f>'DELTA GRP'!D22</f>
        <v>D-BEG11-GRP-DT</v>
      </c>
      <c r="D14" s="627" t="str">
        <f>'DELTA GRP'!E22</f>
        <v>Dual tex.</v>
      </c>
      <c r="E14" s="602">
        <f>IF('DELTA GRP'!AB22=0,0,'DELTA GRP'!AB22)+IF('DELTA GRP'!AB$26=0,0,'DELTA GRP'!AB$26)</f>
        <v>0</v>
      </c>
      <c r="F14" s="602">
        <f>IF('DELTA GRP'!AC22=0,0,'DELTA GRP'!AC22)+IF('DELTA GRP'!AC$26=0,0,'DELTA GRP'!AC$26)</f>
        <v>0</v>
      </c>
      <c r="G14" s="602">
        <f>IF('DELTA GRP'!AD22=0,0,'DELTA GRP'!AD22)+IF('DELTA GRP'!AD$26=0,0,'DELTA GRP'!AD$26)</f>
        <v>0</v>
      </c>
      <c r="H14" s="602">
        <f>IF('DELTA GRP'!AE22=0,0,'DELTA GRP'!AE22)+IF('DELTA GRP'!AE$26=0,0,'DELTA GRP'!AE$26)</f>
        <v>0</v>
      </c>
      <c r="I14" s="602">
        <f>IF('DELTA GRP'!AF22=0,0,'DELTA GRP'!AF22)+IF('DELTA GRP'!AF$26=0,0,'DELTA GRP'!AF$26)</f>
        <v>0</v>
      </c>
      <c r="J14" s="602">
        <f>IF('DELTA GRP'!AG22=0,0,'DELTA GRP'!AG22)+IF('DELTA GRP'!AG$26=0,0,'DELTA GRP'!AG$26)</f>
        <v>0</v>
      </c>
      <c r="K14" s="602">
        <f>IF('DELTA GRP'!AH22=0,0,'DELTA GRP'!AH22)+IF('DELTA GRP'!AH$26=0,0,'DELTA GRP'!AH$26)</f>
        <v>0</v>
      </c>
      <c r="L14" s="602">
        <f>IF('DELTA GRP'!AI22=0,0,'DELTA GRP'!AI22)+IF('DELTA GRP'!AI$26=0,0,'DELTA GRP'!AI$26)</f>
        <v>0</v>
      </c>
      <c r="M14" s="602">
        <f>IF('DELTA GRP'!AJ22=0,0,'DELTA GRP'!AJ22)+IF('DELTA GRP'!AJ$26=0,0,'DELTA GRP'!AJ$26)</f>
        <v>0</v>
      </c>
      <c r="N14" s="602">
        <f>IF('DELTA GRP'!AK22=0,0,'DELTA GRP'!AK22)+IF('DELTA GRP'!AK$26=0,0,'DELTA GRP'!AK$26)</f>
        <v>0</v>
      </c>
      <c r="O14" s="602">
        <f>IF('DELTA GRP'!AL22=0,0,'DELTA GRP'!AL22)+IF('DELTA GRP'!AL$26=0,0,'DELTA GRP'!AL$26)</f>
        <v>0</v>
      </c>
      <c r="P14" s="602">
        <f>IF('DELTA GRP'!AM22=0,0,'DELTA GRP'!AM22)+IF('DELTA GRP'!AM$26=0,0,'DELTA GRP'!AM$26)</f>
        <v>0</v>
      </c>
      <c r="Q14" s="602">
        <f>IF('DELTA GRP'!AN22=0,0,'DELTA GRP'!AN22)+IF('DELTA GRP'!AN$26=0,0,'DELTA GRP'!AN$26)</f>
        <v>0</v>
      </c>
      <c r="R14" s="602">
        <f t="shared" si="1"/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5" ht="22.5" customHeight="1">
      <c r="A15" s="604"/>
      <c r="B15" s="605"/>
      <c r="C15" s="626" t="str">
        <f>'DELTA GRP'!D23</f>
        <v>D-BEG12-GRP-DT</v>
      </c>
      <c r="D15" s="627" t="str">
        <f>'DELTA GRP'!E23</f>
        <v>Dual tex.</v>
      </c>
      <c r="E15" s="602">
        <f>IF('DELTA GRP'!AB23=0,0,'DELTA GRP'!AB23)+IF('DELTA GRP'!AB$26=0,0,'DELTA GRP'!AB$26)</f>
        <v>0</v>
      </c>
      <c r="F15" s="602">
        <f>IF('DELTA GRP'!AC23=0,0,'DELTA GRP'!AC23)+IF('DELTA GRP'!AC$26=0,0,'DELTA GRP'!AC$26)</f>
        <v>0</v>
      </c>
      <c r="G15" s="602">
        <f>IF('DELTA GRP'!AD23=0,0,'DELTA GRP'!AD23)+IF('DELTA GRP'!AD$26=0,0,'DELTA GRP'!AD$26)</f>
        <v>0</v>
      </c>
      <c r="H15" s="602">
        <f>IF('DELTA GRP'!AE23=0,0,'DELTA GRP'!AE23)+IF('DELTA GRP'!AE$26=0,0,'DELTA GRP'!AE$26)</f>
        <v>0</v>
      </c>
      <c r="I15" s="602">
        <f>IF('DELTA GRP'!AF23=0,0,'DELTA GRP'!AF23)+IF('DELTA GRP'!AF$26=0,0,'DELTA GRP'!AF$26)</f>
        <v>0</v>
      </c>
      <c r="J15" s="602">
        <f>IF('DELTA GRP'!AG23=0,0,'DELTA GRP'!AG23)+IF('DELTA GRP'!AG$26=0,0,'DELTA GRP'!AG$26)</f>
        <v>0</v>
      </c>
      <c r="K15" s="602">
        <f>IF('DELTA GRP'!AH23=0,0,'DELTA GRP'!AH23)+IF('DELTA GRP'!AH$26=0,0,'DELTA GRP'!AH$26)</f>
        <v>0</v>
      </c>
      <c r="L15" s="602">
        <f>IF('DELTA GRP'!AI23=0,0,'DELTA GRP'!AI23)+IF('DELTA GRP'!AI$26=0,0,'DELTA GRP'!AI$26)</f>
        <v>0</v>
      </c>
      <c r="M15" s="602">
        <f>IF('DELTA GRP'!AJ23=0,0,'DELTA GRP'!AJ23)+IF('DELTA GRP'!AJ$26=0,0,'DELTA GRP'!AJ$26)</f>
        <v>0</v>
      </c>
      <c r="N15" s="602">
        <f>IF('DELTA GRP'!AK23=0,0,'DELTA GRP'!AK23)+IF('DELTA GRP'!AK$26=0,0,'DELTA GRP'!AK$26)</f>
        <v>0</v>
      </c>
      <c r="O15" s="602">
        <f>IF('DELTA GRP'!AL23=0,0,'DELTA GRP'!AL23)+IF('DELTA GRP'!AL$26=0,0,'DELTA GRP'!AL$26)</f>
        <v>0</v>
      </c>
      <c r="P15" s="602">
        <f>IF('DELTA GRP'!AM23=0,0,'DELTA GRP'!AM23)+IF('DELTA GRP'!AM$26=0,0,'DELTA GRP'!AM$26)</f>
        <v>0</v>
      </c>
      <c r="Q15" s="602">
        <f>IF('DELTA GRP'!AN23=0,0,'DELTA GRP'!AN23)+IF('DELTA GRP'!AN$26=0,0,'DELTA GRP'!AN$26)</f>
        <v>0</v>
      </c>
      <c r="R15" s="602">
        <f t="shared" si="1"/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ht="22.5" customHeight="1">
      <c r="A16" s="604"/>
      <c r="B16" s="605"/>
      <c r="C16" s="626" t="str">
        <f>'DELTA GRP'!D24</f>
        <v>D-BEG13-GRP-DT</v>
      </c>
      <c r="D16" s="627" t="str">
        <f>'DELTA GRP'!E24</f>
        <v>Dual tex.</v>
      </c>
      <c r="E16" s="602">
        <f>IF('DELTA GRP'!AB24=0,0,'DELTA GRP'!AB24)+IF('DELTA GRP'!AB$26=0,0,'DELTA GRP'!AB$26)</f>
        <v>0</v>
      </c>
      <c r="F16" s="602">
        <f>IF('DELTA GRP'!AC24=0,0,'DELTA GRP'!AC24)+IF('DELTA GRP'!AC$26=0,0,'DELTA GRP'!AC$26)</f>
        <v>0</v>
      </c>
      <c r="G16" s="602">
        <f>IF('DELTA GRP'!AD24=0,0,'DELTA GRP'!AD24)+IF('DELTA GRP'!AD$26=0,0,'DELTA GRP'!AD$26)</f>
        <v>0</v>
      </c>
      <c r="H16" s="602">
        <f>IF('DELTA GRP'!AE24=0,0,'DELTA GRP'!AE24)+IF('DELTA GRP'!AE$26=0,0,'DELTA GRP'!AE$26)</f>
        <v>0</v>
      </c>
      <c r="I16" s="602">
        <f>IF('DELTA GRP'!AF24=0,0,'DELTA GRP'!AF24)+IF('DELTA GRP'!AF$26=0,0,'DELTA GRP'!AF$26)</f>
        <v>0</v>
      </c>
      <c r="J16" s="602">
        <f>IF('DELTA GRP'!AG24=0,0,'DELTA GRP'!AG24)+IF('DELTA GRP'!AG$26=0,0,'DELTA GRP'!AG$26)</f>
        <v>0</v>
      </c>
      <c r="K16" s="602">
        <f>IF('DELTA GRP'!AH24=0,0,'DELTA GRP'!AH24)+IF('DELTA GRP'!AH$26=0,0,'DELTA GRP'!AH$26)</f>
        <v>0</v>
      </c>
      <c r="L16" s="602">
        <f>IF('DELTA GRP'!AI24=0,0,'DELTA GRP'!AI24)+IF('DELTA GRP'!AI$26=0,0,'DELTA GRP'!AI$26)</f>
        <v>0</v>
      </c>
      <c r="M16" s="602">
        <f>IF('DELTA GRP'!AJ24=0,0,'DELTA GRP'!AJ24)+IF('DELTA GRP'!AJ$26=0,0,'DELTA GRP'!AJ$26)</f>
        <v>0</v>
      </c>
      <c r="N16" s="602">
        <f>IF('DELTA GRP'!AK24=0,0,'DELTA GRP'!AK24)+IF('DELTA GRP'!AK$26=0,0,'DELTA GRP'!AK$26)</f>
        <v>0</v>
      </c>
      <c r="O16" s="602">
        <f>IF('DELTA GRP'!AL24=0,0,'DELTA GRP'!AL24)+IF('DELTA GRP'!AL$26=0,0,'DELTA GRP'!AL$26)</f>
        <v>0</v>
      </c>
      <c r="P16" s="602">
        <f>IF('DELTA GRP'!AM24=0,0,'DELTA GRP'!AM24)+IF('DELTA GRP'!AM$26=0,0,'DELTA GRP'!AM$26)</f>
        <v>0</v>
      </c>
      <c r="Q16" s="602">
        <f>IF('DELTA GRP'!AN24=0,0,'DELTA GRP'!AN24)+IF('DELTA GRP'!AN$26=0,0,'DELTA GRP'!AN$26)</f>
        <v>0</v>
      </c>
      <c r="R16" s="602">
        <f t="shared" si="1"/>
        <v>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ht="22.5" customHeight="1">
      <c r="A17" s="604"/>
      <c r="B17" s="605"/>
      <c r="C17" s="626" t="str">
        <f>'DELTA GRP'!D25</f>
        <v>D-BEG14-GRP-DT</v>
      </c>
      <c r="D17" s="627" t="str">
        <f>'DELTA GRP'!E25</f>
        <v>Dual tex.</v>
      </c>
      <c r="E17" s="602">
        <f>IF('DELTA GRP'!AB25=0,0,'DELTA GRP'!AB25)+IF('DELTA GRP'!AB$26=0,0,'DELTA GRP'!AB$26)</f>
        <v>0</v>
      </c>
      <c r="F17" s="602">
        <f>IF('DELTA GRP'!AC25=0,0,'DELTA GRP'!AC25)+IF('DELTA GRP'!AC$26=0,0,'DELTA GRP'!AC$26)</f>
        <v>0</v>
      </c>
      <c r="G17" s="602">
        <f>IF('DELTA GRP'!AD25=0,0,'DELTA GRP'!AD25)+IF('DELTA GRP'!AD$26=0,0,'DELTA GRP'!AD$26)</f>
        <v>0</v>
      </c>
      <c r="H17" s="602">
        <f>IF('DELTA GRP'!AE25=0,0,'DELTA GRP'!AE25)+IF('DELTA GRP'!AE$26=0,0,'DELTA GRP'!AE$26)</f>
        <v>0</v>
      </c>
      <c r="I17" s="602">
        <f>IF('DELTA GRP'!AF25=0,0,'DELTA GRP'!AF25)+IF('DELTA GRP'!AF$26=0,0,'DELTA GRP'!AF$26)</f>
        <v>0</v>
      </c>
      <c r="J17" s="602">
        <f>IF('DELTA GRP'!AG25=0,0,'DELTA GRP'!AG25)+IF('DELTA GRP'!AG$26=0,0,'DELTA GRP'!AG$26)</f>
        <v>0</v>
      </c>
      <c r="K17" s="602">
        <f>IF('DELTA GRP'!AH25=0,0,'DELTA GRP'!AH25)+IF('DELTA GRP'!AH$26=0,0,'DELTA GRP'!AH$26)</f>
        <v>0</v>
      </c>
      <c r="L17" s="602">
        <f>IF('DELTA GRP'!AI25=0,0,'DELTA GRP'!AI25)+IF('DELTA GRP'!AI$26=0,0,'DELTA GRP'!AI$26)</f>
        <v>0</v>
      </c>
      <c r="M17" s="602">
        <f>IF('DELTA GRP'!AJ25=0,0,'DELTA GRP'!AJ25)+IF('DELTA GRP'!AJ$26=0,0,'DELTA GRP'!AJ$26)</f>
        <v>0</v>
      </c>
      <c r="N17" s="602">
        <f>IF('DELTA GRP'!AK25=0,0,'DELTA GRP'!AK25)+IF('DELTA GRP'!AK$26=0,0,'DELTA GRP'!AK$26)</f>
        <v>0</v>
      </c>
      <c r="O17" s="602">
        <f>IF('DELTA GRP'!AL25=0,0,'DELTA GRP'!AL25)+IF('DELTA GRP'!AL$26=0,0,'DELTA GRP'!AL$26)</f>
        <v>0</v>
      </c>
      <c r="P17" s="602">
        <f>IF('DELTA GRP'!AM25=0,0,'DELTA GRP'!AM25)+IF('DELTA GRP'!AM$26=0,0,'DELTA GRP'!AM$26)</f>
        <v>0</v>
      </c>
      <c r="Q17" s="602">
        <f>IF('DELTA GRP'!AN25=0,0,'DELTA GRP'!AN25)+IF('DELTA GRP'!AN$26=0,0,'DELTA GRP'!AN$26)</f>
        <v>0</v>
      </c>
      <c r="R17" s="602">
        <f t="shared" si="1"/>
        <v>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ht="22.5" customHeight="1">
      <c r="A18" s="604"/>
      <c r="B18" s="605"/>
      <c r="C18" s="628"/>
      <c r="D18" s="629"/>
      <c r="E18" s="630"/>
      <c r="F18" s="630"/>
      <c r="G18" s="630"/>
      <c r="H18" s="630"/>
      <c r="I18" s="630"/>
      <c r="J18" s="630"/>
      <c r="K18" s="630"/>
      <c r="L18" s="630"/>
      <c r="M18" s="630"/>
      <c r="N18" s="630"/>
      <c r="O18" s="630"/>
      <c r="P18" s="630"/>
      <c r="Q18" s="630"/>
      <c r="R18" s="630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ht="22.5" customHeight="1">
      <c r="A19" s="2"/>
      <c r="B19" s="2"/>
      <c r="C19" s="606"/>
      <c r="D19" s="631"/>
      <c r="E19" s="606"/>
      <c r="F19" s="2"/>
      <c r="G19" s="2"/>
      <c r="H19" s="2"/>
      <c r="I19" s="1"/>
      <c r="J19" s="1"/>
      <c r="K19" s="1"/>
      <c r="L19" s="606"/>
      <c r="M19" s="606"/>
      <c r="N19" s="2"/>
      <c r="O19" s="607" t="s">
        <v>1613</v>
      </c>
      <c r="P19" s="543"/>
      <c r="Q19" s="543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ht="22.5" customHeight="1">
      <c r="A20" s="2"/>
      <c r="B20" s="2"/>
      <c r="C20" s="608" t="s">
        <v>1614</v>
      </c>
      <c r="D20" s="631"/>
      <c r="E20" s="609"/>
      <c r="F20" s="616"/>
      <c r="G20" s="2"/>
      <c r="H20" s="2"/>
      <c r="I20" s="608" t="s">
        <v>1615</v>
      </c>
      <c r="J20" s="608"/>
      <c r="K20" s="612"/>
      <c r="L20" s="612"/>
      <c r="M20" s="612"/>
      <c r="N20" s="613"/>
      <c r="O20" s="613"/>
      <c r="P20" s="632"/>
      <c r="Q20" s="632"/>
      <c r="R20" s="613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ht="22.5" customHeight="1">
      <c r="A21" s="2"/>
      <c r="B21" s="2"/>
      <c r="C21" s="608" t="s">
        <v>1616</v>
      </c>
      <c r="D21" s="631"/>
      <c r="E21" s="609"/>
      <c r="F21" s="616"/>
      <c r="G21" s="2"/>
      <c r="H21" s="2"/>
      <c r="I21" s="608" t="s">
        <v>1617</v>
      </c>
      <c r="J21" s="608"/>
      <c r="K21" s="614"/>
      <c r="L21" s="614"/>
      <c r="M21" s="614"/>
      <c r="N21" s="615"/>
      <c r="O21" s="615"/>
      <c r="P21" s="633"/>
      <c r="Q21" s="633"/>
      <c r="R21" s="616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ht="22.5" customHeight="1">
      <c r="A22" s="2"/>
      <c r="B22" s="2"/>
      <c r="C22" s="606"/>
      <c r="D22" s="631"/>
      <c r="E22" s="606"/>
      <c r="F22" s="2"/>
      <c r="G22" s="2"/>
      <c r="H22" s="2"/>
      <c r="I22" s="608" t="s">
        <v>1618</v>
      </c>
      <c r="J22" s="608"/>
      <c r="K22" s="614"/>
      <c r="L22" s="614"/>
      <c r="M22" s="614"/>
      <c r="N22" s="615"/>
      <c r="O22" s="615"/>
      <c r="P22" s="633"/>
      <c r="Q22" s="633"/>
      <c r="R22" s="616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ht="22.5" customHeight="1">
      <c r="A23" s="2"/>
      <c r="B23" s="2"/>
      <c r="C23" s="617"/>
      <c r="D23" s="618"/>
      <c r="E23" s="543"/>
      <c r="F23" s="543"/>
      <c r="G23" s="543"/>
      <c r="H23" s="543"/>
      <c r="I23" s="543"/>
      <c r="J23" s="543"/>
      <c r="K23" s="543"/>
      <c r="L23" s="543"/>
      <c r="M23" s="543"/>
      <c r="N23" s="543"/>
      <c r="O23" s="543"/>
      <c r="P23" s="543"/>
      <c r="Q23" s="543"/>
      <c r="R23" s="2"/>
      <c r="S23" s="2"/>
      <c r="T23" s="2"/>
      <c r="U23" s="2"/>
      <c r="V23" s="617"/>
      <c r="W23" s="618"/>
      <c r="X23" s="543"/>
      <c r="Y23" s="543"/>
      <c r="Z23" s="543"/>
      <c r="AA23" s="543"/>
      <c r="AB23" s="543"/>
      <c r="AC23" s="543"/>
      <c r="AD23" s="543"/>
      <c r="AE23" s="543"/>
      <c r="AF23" s="543"/>
      <c r="AG23" s="543"/>
      <c r="AH23" s="543"/>
      <c r="AI23" s="543"/>
      <c r="AJ23" s="543"/>
      <c r="AK23" s="543"/>
      <c r="AL23" s="2"/>
    </row>
    <row r="24" ht="22.5" customHeight="1">
      <c r="A24" s="2"/>
      <c r="B24" s="2"/>
      <c r="C24" s="617"/>
      <c r="D24" s="618"/>
      <c r="E24" s="543"/>
      <c r="F24" s="543"/>
      <c r="G24" s="543"/>
      <c r="H24" s="543"/>
      <c r="I24" s="543"/>
      <c r="J24" s="543"/>
      <c r="K24" s="543"/>
      <c r="L24" s="543"/>
      <c r="M24" s="543"/>
      <c r="N24" s="543"/>
      <c r="O24" s="543"/>
      <c r="P24" s="543"/>
      <c r="Q24" s="543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ht="22.5" customHeight="1">
      <c r="A25" s="2"/>
      <c r="B25" s="2"/>
      <c r="C25" s="617"/>
      <c r="D25" s="618"/>
      <c r="E25" s="543"/>
      <c r="F25" s="543"/>
      <c r="G25" s="543"/>
      <c r="H25" s="543"/>
      <c r="I25" s="543"/>
      <c r="J25" s="543"/>
      <c r="K25" s="543"/>
      <c r="L25" s="543"/>
      <c r="M25" s="543"/>
      <c r="N25" s="543"/>
      <c r="O25" s="543"/>
      <c r="P25" s="543"/>
      <c r="Q25" s="543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ht="22.5" customHeight="1">
      <c r="A26" s="2"/>
      <c r="B26" s="2"/>
      <c r="C26" s="617"/>
      <c r="D26" s="618"/>
      <c r="E26" s="543"/>
      <c r="F26" s="543"/>
      <c r="G26" s="543"/>
      <c r="H26" s="543"/>
      <c r="I26" s="543"/>
      <c r="J26" s="543"/>
      <c r="K26" s="543"/>
      <c r="L26" s="543"/>
      <c r="M26" s="543"/>
      <c r="N26" s="543"/>
      <c r="O26" s="543"/>
      <c r="P26" s="543"/>
      <c r="Q26" s="543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ht="22.5" customHeight="1">
      <c r="A27" s="2"/>
      <c r="B27" s="2"/>
      <c r="C27" s="617"/>
      <c r="D27" s="618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ht="22.5" customHeight="1">
      <c r="A28" s="2"/>
      <c r="B28" s="2"/>
      <c r="C28" s="617"/>
      <c r="D28" s="618"/>
      <c r="E28" s="543"/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543"/>
      <c r="Q28" s="543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ht="22.5" customHeight="1">
      <c r="A29" s="2"/>
      <c r="B29" s="2"/>
      <c r="C29" s="617"/>
      <c r="D29" s="618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ht="22.5" customHeight="1">
      <c r="A30" s="2"/>
      <c r="B30" s="2"/>
      <c r="C30" s="617"/>
      <c r="D30" s="618"/>
      <c r="E30" s="543"/>
      <c r="F30" s="543"/>
      <c r="G30" s="543"/>
      <c r="H30" s="543"/>
      <c r="I30" s="543"/>
      <c r="J30" s="543"/>
      <c r="K30" s="543"/>
      <c r="L30" s="543"/>
      <c r="M30" s="543"/>
      <c r="N30" s="543"/>
      <c r="O30" s="543"/>
      <c r="P30" s="543"/>
      <c r="Q30" s="543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ht="22.5" customHeight="1">
      <c r="A31" s="2"/>
      <c r="B31" s="2"/>
      <c r="C31" s="617"/>
      <c r="D31" s="618"/>
      <c r="E31" s="543"/>
      <c r="F31" s="543"/>
      <c r="G31" s="543"/>
      <c r="H31" s="543"/>
      <c r="I31" s="543"/>
      <c r="J31" s="543"/>
      <c r="K31" s="543"/>
      <c r="L31" s="543"/>
      <c r="M31" s="543"/>
      <c r="N31" s="543"/>
      <c r="O31" s="543"/>
      <c r="P31" s="543"/>
      <c r="Q31" s="543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ht="22.5" customHeight="1">
      <c r="A32" s="2"/>
      <c r="B32" s="2"/>
      <c r="C32" s="617"/>
      <c r="D32" s="618"/>
      <c r="E32" s="543"/>
      <c r="F32" s="543"/>
      <c r="G32" s="543"/>
      <c r="H32" s="543"/>
      <c r="I32" s="543"/>
      <c r="J32" s="543"/>
      <c r="K32" s="543"/>
      <c r="L32" s="543"/>
      <c r="M32" s="543"/>
      <c r="N32" s="543"/>
      <c r="O32" s="543"/>
      <c r="P32" s="543"/>
      <c r="Q32" s="543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ht="22.5" customHeight="1">
      <c r="A33" s="2"/>
      <c r="B33" s="2"/>
      <c r="C33" s="617"/>
      <c r="D33" s="618"/>
      <c r="E33" s="543"/>
      <c r="F33" s="543"/>
      <c r="G33" s="543"/>
      <c r="H33" s="543"/>
      <c r="I33" s="543"/>
      <c r="J33" s="543"/>
      <c r="K33" s="543"/>
      <c r="L33" s="543"/>
      <c r="M33" s="543"/>
      <c r="N33" s="543"/>
      <c r="O33" s="543"/>
      <c r="P33" s="543"/>
      <c r="Q33" s="543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ht="22.5" customHeight="1">
      <c r="A34" s="2"/>
      <c r="B34" s="2"/>
      <c r="C34" s="617"/>
      <c r="D34" s="618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</row>
    <row r="35" ht="22.5" customHeight="1">
      <c r="A35" s="2"/>
      <c r="B35" s="2"/>
      <c r="C35" s="617"/>
      <c r="D35" s="618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ht="22.5" customHeight="1">
      <c r="A36" s="2"/>
      <c r="B36" s="2"/>
      <c r="C36" s="617"/>
      <c r="D36" s="618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ht="22.5" customHeight="1">
      <c r="A37" s="2"/>
      <c r="B37" s="2"/>
      <c r="C37" s="617"/>
      <c r="D37" s="618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ht="22.5" customHeight="1">
      <c r="A38" s="2"/>
      <c r="B38" s="2"/>
      <c r="C38" s="617"/>
      <c r="D38" s="618"/>
      <c r="E38" s="543"/>
      <c r="F38" s="543"/>
      <c r="G38" s="543"/>
      <c r="H38" s="543"/>
      <c r="I38" s="543"/>
      <c r="J38" s="543"/>
      <c r="K38" s="543"/>
      <c r="L38" s="543"/>
      <c r="M38" s="543"/>
      <c r="N38" s="543"/>
      <c r="O38" s="543"/>
      <c r="P38" s="543"/>
      <c r="Q38" s="543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</row>
    <row r="39" ht="22.5" customHeight="1">
      <c r="A39" s="2"/>
      <c r="B39" s="2"/>
      <c r="C39" s="617"/>
      <c r="D39" s="618"/>
      <c r="E39" s="543"/>
      <c r="F39" s="543"/>
      <c r="G39" s="543"/>
      <c r="H39" s="543"/>
      <c r="I39" s="543"/>
      <c r="J39" s="543"/>
      <c r="K39" s="543"/>
      <c r="L39" s="543"/>
      <c r="M39" s="543"/>
      <c r="N39" s="543"/>
      <c r="O39" s="543"/>
      <c r="P39" s="543"/>
      <c r="Q39" s="543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ht="22.5" customHeight="1">
      <c r="A40" s="2"/>
      <c r="B40" s="2"/>
      <c r="C40" s="617"/>
      <c r="D40" s="618"/>
      <c r="E40" s="543"/>
      <c r="F40" s="543"/>
      <c r="G40" s="543"/>
      <c r="H40" s="543"/>
      <c r="I40" s="543"/>
      <c r="J40" s="543"/>
      <c r="K40" s="543"/>
      <c r="L40" s="543"/>
      <c r="M40" s="543"/>
      <c r="N40" s="543"/>
      <c r="O40" s="543"/>
      <c r="P40" s="543"/>
      <c r="Q40" s="543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</row>
    <row r="41" ht="22.5" customHeight="1">
      <c r="A41" s="2"/>
      <c r="B41" s="2"/>
      <c r="C41" s="617"/>
      <c r="D41" s="618"/>
      <c r="E41" s="543"/>
      <c r="F41" s="543"/>
      <c r="G41" s="543"/>
      <c r="H41" s="543"/>
      <c r="I41" s="543"/>
      <c r="J41" s="543"/>
      <c r="K41" s="543"/>
      <c r="L41" s="543"/>
      <c r="M41" s="543"/>
      <c r="N41" s="543"/>
      <c r="O41" s="543"/>
      <c r="P41" s="543"/>
      <c r="Q41" s="543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</row>
    <row r="42" ht="22.5" customHeight="1">
      <c r="A42" s="2"/>
      <c r="B42" s="2"/>
      <c r="C42" s="617"/>
      <c r="D42" s="618"/>
      <c r="E42" s="543"/>
      <c r="F42" s="543"/>
      <c r="G42" s="543"/>
      <c r="H42" s="543"/>
      <c r="I42" s="543"/>
      <c r="J42" s="543"/>
      <c r="K42" s="543"/>
      <c r="L42" s="543"/>
      <c r="M42" s="543"/>
      <c r="N42" s="543"/>
      <c r="O42" s="543"/>
      <c r="P42" s="543"/>
      <c r="Q42" s="543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</row>
    <row r="43" ht="22.5" customHeight="1">
      <c r="A43" s="2"/>
      <c r="B43" s="2"/>
      <c r="C43" s="617"/>
      <c r="D43" s="618"/>
      <c r="E43" s="543"/>
      <c r="F43" s="543"/>
      <c r="G43" s="543"/>
      <c r="H43" s="543"/>
      <c r="I43" s="543"/>
      <c r="J43" s="543"/>
      <c r="K43" s="543"/>
      <c r="L43" s="543"/>
      <c r="M43" s="543"/>
      <c r="N43" s="543"/>
      <c r="O43" s="543"/>
      <c r="P43" s="543"/>
      <c r="Q43" s="543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</row>
    <row r="44" ht="22.5" customHeight="1">
      <c r="A44" s="2"/>
      <c r="B44" s="2"/>
      <c r="C44" s="617"/>
      <c r="D44" s="618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</row>
    <row r="45" ht="22.5" customHeight="1">
      <c r="A45" s="2"/>
      <c r="B45" s="2"/>
      <c r="C45" s="617"/>
      <c r="D45" s="618"/>
      <c r="E45" s="543"/>
      <c r="F45" s="543"/>
      <c r="G45" s="543"/>
      <c r="H45" s="543"/>
      <c r="I45" s="543"/>
      <c r="J45" s="543"/>
      <c r="K45" s="543"/>
      <c r="L45" s="543"/>
      <c r="M45" s="543"/>
      <c r="N45" s="543"/>
      <c r="O45" s="543"/>
      <c r="P45" s="543"/>
      <c r="Q45" s="543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</row>
    <row r="46" ht="22.5" customHeight="1">
      <c r="A46" s="2"/>
      <c r="B46" s="2"/>
      <c r="C46" s="617"/>
      <c r="D46" s="618"/>
      <c r="E46" s="543"/>
      <c r="F46" s="543"/>
      <c r="G46" s="543"/>
      <c r="H46" s="543"/>
      <c r="I46" s="543"/>
      <c r="J46" s="543"/>
      <c r="K46" s="543"/>
      <c r="L46" s="543"/>
      <c r="M46" s="543"/>
      <c r="N46" s="543"/>
      <c r="O46" s="543"/>
      <c r="P46" s="543"/>
      <c r="Q46" s="543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</row>
    <row r="47" ht="22.5" customHeight="1">
      <c r="A47" s="2"/>
      <c r="B47" s="2"/>
      <c r="C47" s="617"/>
      <c r="D47" s="618"/>
      <c r="E47" s="543"/>
      <c r="F47" s="543"/>
      <c r="G47" s="543"/>
      <c r="H47" s="543"/>
      <c r="I47" s="543"/>
      <c r="J47" s="543"/>
      <c r="K47" s="543"/>
      <c r="L47" s="543"/>
      <c r="M47" s="543"/>
      <c r="N47" s="543"/>
      <c r="O47" s="543"/>
      <c r="P47" s="543"/>
      <c r="Q47" s="543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</row>
    <row r="48" ht="22.5" customHeight="1">
      <c r="A48" s="2"/>
      <c r="B48" s="2"/>
      <c r="C48" s="617"/>
      <c r="D48" s="618"/>
      <c r="E48" s="543"/>
      <c r="F48" s="543"/>
      <c r="G48" s="543"/>
      <c r="H48" s="543"/>
      <c r="I48" s="543"/>
      <c r="J48" s="543"/>
      <c r="K48" s="543"/>
      <c r="L48" s="543"/>
      <c r="M48" s="543"/>
      <c r="N48" s="543"/>
      <c r="O48" s="543"/>
      <c r="P48" s="543"/>
      <c r="Q48" s="543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</row>
    <row r="49" ht="22.5" customHeight="1">
      <c r="A49" s="2"/>
      <c r="B49" s="2"/>
      <c r="C49" s="617"/>
      <c r="D49" s="618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</row>
    <row r="50" ht="22.5" customHeight="1">
      <c r="A50" s="2"/>
      <c r="B50" s="2"/>
      <c r="C50" s="617"/>
      <c r="D50" s="618"/>
      <c r="E50" s="543"/>
      <c r="F50" s="543"/>
      <c r="G50" s="543"/>
      <c r="H50" s="543"/>
      <c r="I50" s="543"/>
      <c r="J50" s="543"/>
      <c r="K50" s="543"/>
      <c r="L50" s="543"/>
      <c r="M50" s="543"/>
      <c r="N50" s="543"/>
      <c r="O50" s="543"/>
      <c r="P50" s="543"/>
      <c r="Q50" s="543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</row>
    <row r="51" ht="22.5" customHeight="1">
      <c r="A51" s="2"/>
      <c r="B51" s="2"/>
      <c r="C51" s="617"/>
      <c r="D51" s="618"/>
      <c r="E51" s="543"/>
      <c r="F51" s="543"/>
      <c r="G51" s="543"/>
      <c r="H51" s="543"/>
      <c r="I51" s="543"/>
      <c r="J51" s="543"/>
      <c r="K51" s="543"/>
      <c r="L51" s="543"/>
      <c r="M51" s="543"/>
      <c r="N51" s="543"/>
      <c r="O51" s="543"/>
      <c r="P51" s="543"/>
      <c r="Q51" s="543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</row>
    <row r="52" ht="22.5" customHeight="1">
      <c r="A52" s="2"/>
      <c r="B52" s="2"/>
      <c r="C52" s="617"/>
      <c r="D52" s="618"/>
      <c r="E52" s="543"/>
      <c r="F52" s="543"/>
      <c r="G52" s="543"/>
      <c r="H52" s="543"/>
      <c r="I52" s="543"/>
      <c r="J52" s="543"/>
      <c r="K52" s="543"/>
      <c r="L52" s="543"/>
      <c r="M52" s="543"/>
      <c r="N52" s="543"/>
      <c r="O52" s="543"/>
      <c r="P52" s="543"/>
      <c r="Q52" s="543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</row>
    <row r="53" ht="22.5" customHeight="1">
      <c r="A53" s="2"/>
      <c r="B53" s="2"/>
      <c r="C53" s="617"/>
      <c r="D53" s="618"/>
      <c r="E53" s="543"/>
      <c r="F53" s="543"/>
      <c r="G53" s="543"/>
      <c r="H53" s="543"/>
      <c r="I53" s="543"/>
      <c r="J53" s="543"/>
      <c r="K53" s="543"/>
      <c r="L53" s="543"/>
      <c r="M53" s="543"/>
      <c r="N53" s="543"/>
      <c r="O53" s="543"/>
      <c r="P53" s="543"/>
      <c r="Q53" s="543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</row>
    <row r="54" ht="22.5" customHeight="1">
      <c r="A54" s="2"/>
      <c r="B54" s="2"/>
      <c r="C54" s="617"/>
      <c r="D54" s="618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543"/>
      <c r="Q54" s="543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</row>
    <row r="55" ht="22.5" customHeight="1">
      <c r="A55" s="2"/>
      <c r="B55" s="2"/>
      <c r="C55" s="617"/>
      <c r="D55" s="618"/>
      <c r="E55" s="543"/>
      <c r="F55" s="543"/>
      <c r="G55" s="543"/>
      <c r="H55" s="543"/>
      <c r="I55" s="543"/>
      <c r="J55" s="543"/>
      <c r="K55" s="543"/>
      <c r="L55" s="543"/>
      <c r="M55" s="543"/>
      <c r="N55" s="543"/>
      <c r="O55" s="543"/>
      <c r="P55" s="543"/>
      <c r="Q55" s="543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</row>
    <row r="56" ht="22.5" customHeight="1">
      <c r="A56" s="2"/>
      <c r="B56" s="2"/>
      <c r="C56" s="617"/>
      <c r="D56" s="618"/>
      <c r="E56" s="543"/>
      <c r="F56" s="543"/>
      <c r="G56" s="543"/>
      <c r="H56" s="543"/>
      <c r="I56" s="543"/>
      <c r="J56" s="543"/>
      <c r="K56" s="543"/>
      <c r="L56" s="543"/>
      <c r="M56" s="543"/>
      <c r="N56" s="543"/>
      <c r="O56" s="543"/>
      <c r="P56" s="543"/>
      <c r="Q56" s="543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</row>
    <row r="57" ht="22.5" customHeight="1">
      <c r="A57" s="2"/>
      <c r="B57" s="2"/>
      <c r="C57" s="617"/>
      <c r="D57" s="618"/>
      <c r="E57" s="543"/>
      <c r="F57" s="543"/>
      <c r="G57" s="543"/>
      <c r="H57" s="543"/>
      <c r="I57" s="543"/>
      <c r="J57" s="543"/>
      <c r="K57" s="543"/>
      <c r="L57" s="543"/>
      <c r="M57" s="543"/>
      <c r="N57" s="543"/>
      <c r="O57" s="543"/>
      <c r="P57" s="543"/>
      <c r="Q57" s="543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</row>
    <row r="58" ht="22.5" customHeight="1">
      <c r="A58" s="2"/>
      <c r="B58" s="2"/>
      <c r="C58" s="617"/>
      <c r="D58" s="618"/>
      <c r="E58" s="543"/>
      <c r="F58" s="543"/>
      <c r="G58" s="543"/>
      <c r="H58" s="543"/>
      <c r="I58" s="543"/>
      <c r="J58" s="543"/>
      <c r="K58" s="543"/>
      <c r="L58" s="543"/>
      <c r="M58" s="543"/>
      <c r="N58" s="543"/>
      <c r="O58" s="543"/>
      <c r="P58" s="543"/>
      <c r="Q58" s="543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</row>
    <row r="59" ht="22.5" customHeight="1">
      <c r="A59" s="2"/>
      <c r="B59" s="2"/>
      <c r="C59" s="617"/>
      <c r="D59" s="618"/>
      <c r="E59" s="543"/>
      <c r="F59" s="543"/>
      <c r="G59" s="543"/>
      <c r="H59" s="543"/>
      <c r="I59" s="543"/>
      <c r="J59" s="543"/>
      <c r="K59" s="543"/>
      <c r="L59" s="543"/>
      <c r="M59" s="543"/>
      <c r="N59" s="543"/>
      <c r="O59" s="543"/>
      <c r="P59" s="543"/>
      <c r="Q59" s="543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ht="22.5" customHeight="1">
      <c r="A60" s="2"/>
      <c r="B60" s="2"/>
      <c r="C60" s="617"/>
      <c r="D60" s="618"/>
      <c r="E60" s="543"/>
      <c r="F60" s="543"/>
      <c r="G60" s="543"/>
      <c r="H60" s="543"/>
      <c r="I60" s="543"/>
      <c r="J60" s="543"/>
      <c r="K60" s="543"/>
      <c r="L60" s="543"/>
      <c r="M60" s="543"/>
      <c r="N60" s="543"/>
      <c r="O60" s="543"/>
      <c r="P60" s="543"/>
      <c r="Q60" s="543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ht="22.5" customHeight="1">
      <c r="A61" s="2"/>
      <c r="B61" s="2"/>
      <c r="C61" s="617"/>
      <c r="D61" s="618"/>
      <c r="E61" s="543"/>
      <c r="F61" s="543"/>
      <c r="G61" s="543"/>
      <c r="H61" s="543"/>
      <c r="I61" s="543"/>
      <c r="J61" s="543"/>
      <c r="K61" s="543"/>
      <c r="L61" s="543"/>
      <c r="M61" s="543"/>
      <c r="N61" s="543"/>
      <c r="O61" s="543"/>
      <c r="P61" s="543"/>
      <c r="Q61" s="543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ht="22.5" customHeight="1">
      <c r="A62" s="2"/>
      <c r="B62" s="2"/>
      <c r="C62" s="617"/>
      <c r="D62" s="618"/>
      <c r="E62" s="543"/>
      <c r="F62" s="543"/>
      <c r="G62" s="543"/>
      <c r="H62" s="543"/>
      <c r="I62" s="543"/>
      <c r="J62" s="543"/>
      <c r="K62" s="543"/>
      <c r="L62" s="543"/>
      <c r="M62" s="543"/>
      <c r="N62" s="543"/>
      <c r="O62" s="543"/>
      <c r="P62" s="543"/>
      <c r="Q62" s="543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ht="22.5" customHeight="1">
      <c r="A63" s="2"/>
      <c r="B63" s="2"/>
      <c r="C63" s="617"/>
      <c r="D63" s="618"/>
      <c r="E63" s="543"/>
      <c r="F63" s="543"/>
      <c r="G63" s="543"/>
      <c r="H63" s="543"/>
      <c r="I63" s="543"/>
      <c r="J63" s="543"/>
      <c r="K63" s="543"/>
      <c r="L63" s="543"/>
      <c r="M63" s="543"/>
      <c r="N63" s="543"/>
      <c r="O63" s="543"/>
      <c r="P63" s="543"/>
      <c r="Q63" s="543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ht="22.5" customHeight="1">
      <c r="A64" s="2"/>
      <c r="B64" s="2"/>
      <c r="C64" s="617"/>
      <c r="D64" s="618"/>
      <c r="E64" s="543"/>
      <c r="F64" s="543"/>
      <c r="G64" s="543"/>
      <c r="H64" s="543"/>
      <c r="I64" s="543"/>
      <c r="J64" s="543"/>
      <c r="K64" s="543"/>
      <c r="L64" s="543"/>
      <c r="M64" s="543"/>
      <c r="N64" s="543"/>
      <c r="O64" s="543"/>
      <c r="P64" s="543"/>
      <c r="Q64" s="543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ht="22.5" customHeight="1">
      <c r="A65" s="2"/>
      <c r="B65" s="2"/>
      <c r="C65" s="617"/>
      <c r="D65" s="618"/>
      <c r="E65" s="543"/>
      <c r="F65" s="543"/>
      <c r="G65" s="543"/>
      <c r="H65" s="543"/>
      <c r="I65" s="543"/>
      <c r="J65" s="543"/>
      <c r="K65" s="543"/>
      <c r="L65" s="543"/>
      <c r="M65" s="543"/>
      <c r="N65" s="543"/>
      <c r="O65" s="543"/>
      <c r="P65" s="543"/>
      <c r="Q65" s="543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  <row r="66" ht="22.5" customHeight="1">
      <c r="A66" s="2"/>
      <c r="B66" s="2"/>
      <c r="C66" s="617"/>
      <c r="D66" s="618"/>
      <c r="E66" s="543"/>
      <c r="F66" s="543"/>
      <c r="G66" s="543"/>
      <c r="H66" s="543"/>
      <c r="I66" s="543"/>
      <c r="J66" s="543"/>
      <c r="K66" s="543"/>
      <c r="L66" s="543"/>
      <c r="M66" s="543"/>
      <c r="N66" s="543"/>
      <c r="O66" s="543"/>
      <c r="P66" s="543"/>
      <c r="Q66" s="543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</row>
    <row r="67" ht="22.5" customHeight="1">
      <c r="A67" s="2"/>
      <c r="B67" s="2"/>
      <c r="C67" s="617"/>
      <c r="D67" s="618"/>
      <c r="E67" s="543"/>
      <c r="F67" s="543"/>
      <c r="G67" s="543"/>
      <c r="H67" s="543"/>
      <c r="I67" s="543"/>
      <c r="J67" s="543"/>
      <c r="K67" s="543"/>
      <c r="L67" s="543"/>
      <c r="M67" s="543"/>
      <c r="N67" s="543"/>
      <c r="O67" s="543"/>
      <c r="P67" s="543"/>
      <c r="Q67" s="543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ht="22.5" customHeight="1">
      <c r="A68" s="2"/>
      <c r="B68" s="2"/>
      <c r="C68" s="617"/>
      <c r="D68" s="618"/>
      <c r="E68" s="543"/>
      <c r="F68" s="543"/>
      <c r="G68" s="543"/>
      <c r="H68" s="543"/>
      <c r="I68" s="543"/>
      <c r="J68" s="543"/>
      <c r="K68" s="543"/>
      <c r="L68" s="543"/>
      <c r="M68" s="543"/>
      <c r="N68" s="543"/>
      <c r="O68" s="543"/>
      <c r="P68" s="543"/>
      <c r="Q68" s="543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ht="22.5" customHeight="1">
      <c r="A69" s="2"/>
      <c r="B69" s="2"/>
      <c r="C69" s="617"/>
      <c r="D69" s="618"/>
      <c r="E69" s="543"/>
      <c r="F69" s="543"/>
      <c r="G69" s="543"/>
      <c r="H69" s="543"/>
      <c r="I69" s="543"/>
      <c r="J69" s="543"/>
      <c r="K69" s="543"/>
      <c r="L69" s="543"/>
      <c r="M69" s="543"/>
      <c r="N69" s="543"/>
      <c r="O69" s="543"/>
      <c r="P69" s="543"/>
      <c r="Q69" s="543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ht="22.5" customHeight="1">
      <c r="A70" s="2"/>
      <c r="B70" s="2"/>
      <c r="C70" s="617"/>
      <c r="D70" s="618"/>
      <c r="E70" s="543"/>
      <c r="F70" s="543"/>
      <c r="G70" s="543"/>
      <c r="H70" s="543"/>
      <c r="I70" s="543"/>
      <c r="J70" s="543"/>
      <c r="K70" s="543"/>
      <c r="L70" s="543"/>
      <c r="M70" s="543"/>
      <c r="N70" s="543"/>
      <c r="O70" s="543"/>
      <c r="P70" s="543"/>
      <c r="Q70" s="543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ht="22.5" customHeight="1">
      <c r="A71" s="2"/>
      <c r="B71" s="2"/>
      <c r="C71" s="617"/>
      <c r="D71" s="618"/>
      <c r="E71" s="543"/>
      <c r="F71" s="543"/>
      <c r="G71" s="543"/>
      <c r="H71" s="543"/>
      <c r="I71" s="543"/>
      <c r="J71" s="543"/>
      <c r="K71" s="543"/>
      <c r="L71" s="543"/>
      <c r="M71" s="543"/>
      <c r="N71" s="543"/>
      <c r="O71" s="543"/>
      <c r="P71" s="543"/>
      <c r="Q71" s="543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ht="22.5" customHeight="1">
      <c r="A72" s="2"/>
      <c r="B72" s="2"/>
      <c r="C72" s="617"/>
      <c r="D72" s="618"/>
      <c r="E72" s="543"/>
      <c r="F72" s="543"/>
      <c r="G72" s="543"/>
      <c r="H72" s="543"/>
      <c r="I72" s="543"/>
      <c r="J72" s="543"/>
      <c r="K72" s="543"/>
      <c r="L72" s="543"/>
      <c r="M72" s="543"/>
      <c r="N72" s="543"/>
      <c r="O72" s="543"/>
      <c r="P72" s="543"/>
      <c r="Q72" s="543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</row>
    <row r="73" ht="22.5" customHeight="1">
      <c r="A73" s="2"/>
      <c r="B73" s="2"/>
      <c r="C73" s="617"/>
      <c r="D73" s="618"/>
      <c r="E73" s="543"/>
      <c r="F73" s="543"/>
      <c r="G73" s="543"/>
      <c r="H73" s="543"/>
      <c r="I73" s="543"/>
      <c r="J73" s="543"/>
      <c r="K73" s="543"/>
      <c r="L73" s="543"/>
      <c r="M73" s="543"/>
      <c r="N73" s="543"/>
      <c r="O73" s="543"/>
      <c r="P73" s="543"/>
      <c r="Q73" s="543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</row>
    <row r="74" ht="22.5" customHeight="1">
      <c r="A74" s="2"/>
      <c r="B74" s="2"/>
      <c r="C74" s="617"/>
      <c r="D74" s="618"/>
      <c r="E74" s="543"/>
      <c r="F74" s="543"/>
      <c r="G74" s="543"/>
      <c r="H74" s="543"/>
      <c r="I74" s="543"/>
      <c r="J74" s="543"/>
      <c r="K74" s="543"/>
      <c r="L74" s="543"/>
      <c r="M74" s="543"/>
      <c r="N74" s="543"/>
      <c r="O74" s="543"/>
      <c r="P74" s="543"/>
      <c r="Q74" s="543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</row>
    <row r="75" ht="22.5" customHeight="1">
      <c r="A75" s="2"/>
      <c r="B75" s="2"/>
      <c r="C75" s="617"/>
      <c r="D75" s="618"/>
      <c r="E75" s="543"/>
      <c r="F75" s="543"/>
      <c r="G75" s="543"/>
      <c r="H75" s="543"/>
      <c r="I75" s="543"/>
      <c r="J75" s="543"/>
      <c r="K75" s="543"/>
      <c r="L75" s="543"/>
      <c r="M75" s="543"/>
      <c r="N75" s="543"/>
      <c r="O75" s="543"/>
      <c r="P75" s="543"/>
      <c r="Q75" s="543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ht="22.5" customHeight="1">
      <c r="A76" s="2"/>
      <c r="B76" s="2"/>
      <c r="C76" s="617"/>
      <c r="D76" s="618"/>
      <c r="E76" s="543"/>
      <c r="F76" s="543"/>
      <c r="G76" s="543"/>
      <c r="H76" s="543"/>
      <c r="I76" s="543"/>
      <c r="J76" s="543"/>
      <c r="K76" s="543"/>
      <c r="L76" s="543"/>
      <c r="M76" s="543"/>
      <c r="N76" s="543"/>
      <c r="O76" s="543"/>
      <c r="P76" s="543"/>
      <c r="Q76" s="543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</row>
    <row r="77" ht="22.5" customHeight="1">
      <c r="A77" s="2"/>
      <c r="B77" s="2"/>
      <c r="C77" s="617"/>
      <c r="D77" s="618"/>
      <c r="E77" s="543"/>
      <c r="F77" s="543"/>
      <c r="G77" s="543"/>
      <c r="H77" s="543"/>
      <c r="I77" s="543"/>
      <c r="J77" s="543"/>
      <c r="K77" s="543"/>
      <c r="L77" s="543"/>
      <c r="M77" s="543"/>
      <c r="N77" s="543"/>
      <c r="O77" s="543"/>
      <c r="P77" s="543"/>
      <c r="Q77" s="543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</row>
    <row r="78" ht="22.5" customHeight="1">
      <c r="A78" s="2"/>
      <c r="B78" s="2"/>
      <c r="C78" s="617"/>
      <c r="D78" s="618"/>
      <c r="E78" s="543"/>
      <c r="F78" s="543"/>
      <c r="G78" s="543"/>
      <c r="H78" s="543"/>
      <c r="I78" s="543"/>
      <c r="J78" s="543"/>
      <c r="K78" s="543"/>
      <c r="L78" s="543"/>
      <c r="M78" s="543"/>
      <c r="N78" s="543"/>
      <c r="O78" s="543"/>
      <c r="P78" s="543"/>
      <c r="Q78" s="543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</row>
    <row r="79" ht="22.5" customHeight="1">
      <c r="A79" s="2"/>
      <c r="B79" s="2"/>
      <c r="C79" s="617"/>
      <c r="D79" s="618"/>
      <c r="E79" s="543"/>
      <c r="F79" s="543"/>
      <c r="G79" s="543"/>
      <c r="H79" s="543"/>
      <c r="I79" s="543"/>
      <c r="J79" s="543"/>
      <c r="K79" s="543"/>
      <c r="L79" s="543"/>
      <c r="M79" s="543"/>
      <c r="N79" s="543"/>
      <c r="O79" s="543"/>
      <c r="P79" s="543"/>
      <c r="Q79" s="543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</row>
    <row r="80" ht="22.5" customHeight="1">
      <c r="A80" s="2"/>
      <c r="B80" s="2"/>
      <c r="C80" s="617"/>
      <c r="D80" s="618"/>
      <c r="E80" s="543"/>
      <c r="F80" s="543"/>
      <c r="G80" s="543"/>
      <c r="H80" s="543"/>
      <c r="I80" s="543"/>
      <c r="J80" s="543"/>
      <c r="K80" s="543"/>
      <c r="L80" s="543"/>
      <c r="M80" s="543"/>
      <c r="N80" s="543"/>
      <c r="O80" s="543"/>
      <c r="P80" s="543"/>
      <c r="Q80" s="543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ht="22.5" customHeight="1">
      <c r="A81" s="2"/>
      <c r="B81" s="2"/>
      <c r="C81" s="617"/>
      <c r="D81" s="618"/>
      <c r="E81" s="543"/>
      <c r="F81" s="543"/>
      <c r="G81" s="543"/>
      <c r="H81" s="543"/>
      <c r="I81" s="543"/>
      <c r="J81" s="543"/>
      <c r="K81" s="543"/>
      <c r="L81" s="543"/>
      <c r="M81" s="543"/>
      <c r="N81" s="543"/>
      <c r="O81" s="543"/>
      <c r="P81" s="543"/>
      <c r="Q81" s="543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</row>
    <row r="82" ht="22.5" customHeight="1">
      <c r="A82" s="2"/>
      <c r="B82" s="2"/>
      <c r="C82" s="617"/>
      <c r="D82" s="618"/>
      <c r="E82" s="543"/>
      <c r="F82" s="543"/>
      <c r="G82" s="543"/>
      <c r="H82" s="543"/>
      <c r="I82" s="543"/>
      <c r="J82" s="543"/>
      <c r="K82" s="543"/>
      <c r="L82" s="543"/>
      <c r="M82" s="543"/>
      <c r="N82" s="543"/>
      <c r="O82" s="543"/>
      <c r="P82" s="543"/>
      <c r="Q82" s="543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ht="22.5" customHeight="1">
      <c r="A83" s="2"/>
      <c r="B83" s="2"/>
      <c r="C83" s="617"/>
      <c r="D83" s="618"/>
      <c r="E83" s="543"/>
      <c r="F83" s="543"/>
      <c r="G83" s="543"/>
      <c r="H83" s="543"/>
      <c r="I83" s="543"/>
      <c r="J83" s="543"/>
      <c r="K83" s="543"/>
      <c r="L83" s="543"/>
      <c r="M83" s="543"/>
      <c r="N83" s="543"/>
      <c r="O83" s="543"/>
      <c r="P83" s="543"/>
      <c r="Q83" s="543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ht="22.5" customHeight="1">
      <c r="A84" s="2"/>
      <c r="B84" s="2"/>
      <c r="C84" s="617"/>
      <c r="D84" s="618"/>
      <c r="E84" s="543"/>
      <c r="F84" s="543"/>
      <c r="G84" s="543"/>
      <c r="H84" s="543"/>
      <c r="I84" s="543"/>
      <c r="J84" s="543"/>
      <c r="K84" s="543"/>
      <c r="L84" s="543"/>
      <c r="M84" s="543"/>
      <c r="N84" s="543"/>
      <c r="O84" s="543"/>
      <c r="P84" s="543"/>
      <c r="Q84" s="543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ht="22.5" customHeight="1">
      <c r="A85" s="2"/>
      <c r="B85" s="2"/>
      <c r="C85" s="617"/>
      <c r="D85" s="618"/>
      <c r="E85" s="543"/>
      <c r="F85" s="543"/>
      <c r="G85" s="543"/>
      <c r="H85" s="543"/>
      <c r="I85" s="543"/>
      <c r="J85" s="543"/>
      <c r="K85" s="543"/>
      <c r="L85" s="543"/>
      <c r="M85" s="543"/>
      <c r="N85" s="543"/>
      <c r="O85" s="543"/>
      <c r="P85" s="543"/>
      <c r="Q85" s="543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ht="22.5" customHeight="1">
      <c r="A86" s="2"/>
      <c r="B86" s="2"/>
      <c r="C86" s="617"/>
      <c r="D86" s="618"/>
      <c r="E86" s="543"/>
      <c r="F86" s="543"/>
      <c r="G86" s="543"/>
      <c r="H86" s="543"/>
      <c r="I86" s="543"/>
      <c r="J86" s="543"/>
      <c r="K86" s="543"/>
      <c r="L86" s="543"/>
      <c r="M86" s="543"/>
      <c r="N86" s="543"/>
      <c r="O86" s="543"/>
      <c r="P86" s="543"/>
      <c r="Q86" s="543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ht="22.5" customHeight="1">
      <c r="A87" s="2"/>
      <c r="B87" s="2"/>
      <c r="C87" s="617"/>
      <c r="D87" s="618"/>
      <c r="E87" s="543"/>
      <c r="F87" s="543"/>
      <c r="G87" s="543"/>
      <c r="H87" s="543"/>
      <c r="I87" s="543"/>
      <c r="J87" s="543"/>
      <c r="K87" s="543"/>
      <c r="L87" s="543"/>
      <c r="M87" s="543"/>
      <c r="N87" s="543"/>
      <c r="O87" s="543"/>
      <c r="P87" s="543"/>
      <c r="Q87" s="543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ht="22.5" customHeight="1">
      <c r="A88" s="2"/>
      <c r="B88" s="2"/>
      <c r="C88" s="617"/>
      <c r="D88" s="618"/>
      <c r="E88" s="543"/>
      <c r="F88" s="543"/>
      <c r="G88" s="543"/>
      <c r="H88" s="543"/>
      <c r="I88" s="543"/>
      <c r="J88" s="543"/>
      <c r="K88" s="543"/>
      <c r="L88" s="543"/>
      <c r="M88" s="543"/>
      <c r="N88" s="543"/>
      <c r="O88" s="543"/>
      <c r="P88" s="543"/>
      <c r="Q88" s="543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ht="22.5" customHeight="1">
      <c r="A89" s="2"/>
      <c r="B89" s="2"/>
      <c r="C89" s="617"/>
      <c r="D89" s="618"/>
      <c r="E89" s="543"/>
      <c r="F89" s="543"/>
      <c r="G89" s="543"/>
      <c r="H89" s="543"/>
      <c r="I89" s="543"/>
      <c r="J89" s="543"/>
      <c r="K89" s="543"/>
      <c r="L89" s="543"/>
      <c r="M89" s="543"/>
      <c r="N89" s="543"/>
      <c r="O89" s="543"/>
      <c r="P89" s="543"/>
      <c r="Q89" s="543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ht="22.5" customHeight="1">
      <c r="A90" s="2"/>
      <c r="B90" s="2"/>
      <c r="C90" s="617"/>
      <c r="D90" s="618"/>
      <c r="E90" s="543"/>
      <c r="F90" s="543"/>
      <c r="G90" s="543"/>
      <c r="H90" s="543"/>
      <c r="I90" s="543"/>
      <c r="J90" s="543"/>
      <c r="K90" s="543"/>
      <c r="L90" s="543"/>
      <c r="M90" s="543"/>
      <c r="N90" s="543"/>
      <c r="O90" s="543"/>
      <c r="P90" s="543"/>
      <c r="Q90" s="543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ht="22.5" customHeight="1">
      <c r="A91" s="2"/>
      <c r="B91" s="2"/>
      <c r="C91" s="617"/>
      <c r="D91" s="618"/>
      <c r="E91" s="543"/>
      <c r="F91" s="543"/>
      <c r="G91" s="543"/>
      <c r="H91" s="543"/>
      <c r="I91" s="543"/>
      <c r="J91" s="543"/>
      <c r="K91" s="543"/>
      <c r="L91" s="543"/>
      <c r="M91" s="543"/>
      <c r="N91" s="543"/>
      <c r="O91" s="543"/>
      <c r="P91" s="543"/>
      <c r="Q91" s="543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ht="22.5" customHeight="1">
      <c r="A92" s="2"/>
      <c r="B92" s="2"/>
      <c r="C92" s="617"/>
      <c r="D92" s="618"/>
      <c r="E92" s="543"/>
      <c r="F92" s="543"/>
      <c r="G92" s="543"/>
      <c r="H92" s="543"/>
      <c r="I92" s="543"/>
      <c r="J92" s="543"/>
      <c r="K92" s="543"/>
      <c r="L92" s="543"/>
      <c r="M92" s="543"/>
      <c r="N92" s="543"/>
      <c r="O92" s="543"/>
      <c r="P92" s="543"/>
      <c r="Q92" s="543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ht="22.5" customHeight="1">
      <c r="A93" s="2"/>
      <c r="B93" s="2"/>
      <c r="C93" s="617"/>
      <c r="D93" s="618"/>
      <c r="E93" s="543"/>
      <c r="F93" s="543"/>
      <c r="G93" s="543"/>
      <c r="H93" s="543"/>
      <c r="I93" s="543"/>
      <c r="J93" s="543"/>
      <c r="K93" s="543"/>
      <c r="L93" s="543"/>
      <c r="M93" s="543"/>
      <c r="N93" s="543"/>
      <c r="O93" s="543"/>
      <c r="P93" s="543"/>
      <c r="Q93" s="543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ht="22.5" customHeight="1">
      <c r="A94" s="2"/>
      <c r="B94" s="2"/>
      <c r="C94" s="617"/>
      <c r="D94" s="618"/>
      <c r="E94" s="543"/>
      <c r="F94" s="543"/>
      <c r="G94" s="543"/>
      <c r="H94" s="543"/>
      <c r="I94" s="543"/>
      <c r="J94" s="543"/>
      <c r="K94" s="543"/>
      <c r="L94" s="543"/>
      <c r="M94" s="543"/>
      <c r="N94" s="543"/>
      <c r="O94" s="543"/>
      <c r="P94" s="543"/>
      <c r="Q94" s="543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ht="22.5" customHeight="1">
      <c r="A95" s="2"/>
      <c r="B95" s="2"/>
      <c r="C95" s="617"/>
      <c r="D95" s="618"/>
      <c r="E95" s="543"/>
      <c r="F95" s="543"/>
      <c r="G95" s="543"/>
      <c r="H95" s="543"/>
      <c r="I95" s="543"/>
      <c r="J95" s="543"/>
      <c r="K95" s="543"/>
      <c r="L95" s="543"/>
      <c r="M95" s="543"/>
      <c r="N95" s="543"/>
      <c r="O95" s="543"/>
      <c r="P95" s="543"/>
      <c r="Q95" s="543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ht="22.5" customHeight="1">
      <c r="A96" s="2"/>
      <c r="B96" s="2"/>
      <c r="C96" s="617"/>
      <c r="D96" s="618"/>
      <c r="E96" s="543"/>
      <c r="F96" s="543"/>
      <c r="G96" s="543"/>
      <c r="H96" s="543"/>
      <c r="I96" s="543"/>
      <c r="J96" s="543"/>
      <c r="K96" s="543"/>
      <c r="L96" s="543"/>
      <c r="M96" s="543"/>
      <c r="N96" s="543"/>
      <c r="O96" s="543"/>
      <c r="P96" s="543"/>
      <c r="Q96" s="543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</row>
    <row r="97" ht="22.5" customHeight="1">
      <c r="A97" s="2"/>
      <c r="B97" s="2"/>
      <c r="C97" s="617"/>
      <c r="D97" s="618"/>
      <c r="E97" s="543"/>
      <c r="F97" s="543"/>
      <c r="G97" s="543"/>
      <c r="H97" s="543"/>
      <c r="I97" s="543"/>
      <c r="J97" s="543"/>
      <c r="K97" s="543"/>
      <c r="L97" s="543"/>
      <c r="M97" s="543"/>
      <c r="N97" s="543"/>
      <c r="O97" s="543"/>
      <c r="P97" s="543"/>
      <c r="Q97" s="543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</row>
    <row r="98" ht="22.5" customHeight="1">
      <c r="A98" s="2"/>
      <c r="B98" s="2"/>
      <c r="C98" s="617"/>
      <c r="D98" s="618"/>
      <c r="E98" s="543"/>
      <c r="F98" s="543"/>
      <c r="G98" s="543"/>
      <c r="H98" s="543"/>
      <c r="I98" s="543"/>
      <c r="J98" s="543"/>
      <c r="K98" s="543"/>
      <c r="L98" s="543"/>
      <c r="M98" s="543"/>
      <c r="N98" s="543"/>
      <c r="O98" s="543"/>
      <c r="P98" s="543"/>
      <c r="Q98" s="543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ht="22.5" customHeight="1">
      <c r="A99" s="2"/>
      <c r="B99" s="2"/>
      <c r="C99" s="617"/>
      <c r="D99" s="618"/>
      <c r="E99" s="543"/>
      <c r="F99" s="543"/>
      <c r="G99" s="543"/>
      <c r="H99" s="543"/>
      <c r="I99" s="543"/>
      <c r="J99" s="543"/>
      <c r="K99" s="543"/>
      <c r="L99" s="543"/>
      <c r="M99" s="543"/>
      <c r="N99" s="543"/>
      <c r="O99" s="543"/>
      <c r="P99" s="543"/>
      <c r="Q99" s="543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</row>
    <row r="100" ht="22.5" customHeight="1">
      <c r="A100" s="2"/>
      <c r="B100" s="2"/>
      <c r="C100" s="617"/>
      <c r="D100" s="618"/>
      <c r="E100" s="543"/>
      <c r="F100" s="543"/>
      <c r="G100" s="543"/>
      <c r="H100" s="543"/>
      <c r="I100" s="543"/>
      <c r="J100" s="543"/>
      <c r="K100" s="543"/>
      <c r="L100" s="543"/>
      <c r="M100" s="543"/>
      <c r="N100" s="543"/>
      <c r="O100" s="543"/>
      <c r="P100" s="543"/>
      <c r="Q100" s="543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</row>
    <row r="101" ht="22.5" customHeight="1">
      <c r="A101" s="2"/>
      <c r="B101" s="2"/>
      <c r="C101" s="617"/>
      <c r="D101" s="618"/>
      <c r="E101" s="543"/>
      <c r="F101" s="543"/>
      <c r="G101" s="543"/>
      <c r="H101" s="543"/>
      <c r="I101" s="543"/>
      <c r="J101" s="543"/>
      <c r="K101" s="543"/>
      <c r="L101" s="543"/>
      <c r="M101" s="543"/>
      <c r="N101" s="543"/>
      <c r="O101" s="543"/>
      <c r="P101" s="543"/>
      <c r="Q101" s="543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</row>
    <row r="102" ht="22.5" customHeight="1">
      <c r="A102" s="2"/>
      <c r="B102" s="2"/>
      <c r="C102" s="617"/>
      <c r="D102" s="618"/>
      <c r="E102" s="543"/>
      <c r="F102" s="543"/>
      <c r="G102" s="543"/>
      <c r="H102" s="543"/>
      <c r="I102" s="543"/>
      <c r="J102" s="543"/>
      <c r="K102" s="543"/>
      <c r="L102" s="543"/>
      <c r="M102" s="543"/>
      <c r="N102" s="543"/>
      <c r="O102" s="543"/>
      <c r="P102" s="543"/>
      <c r="Q102" s="543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</row>
    <row r="103" ht="22.5" customHeight="1">
      <c r="A103" s="2"/>
      <c r="B103" s="2"/>
      <c r="C103" s="617"/>
      <c r="D103" s="618"/>
      <c r="E103" s="543"/>
      <c r="F103" s="543"/>
      <c r="G103" s="543"/>
      <c r="H103" s="543"/>
      <c r="I103" s="543"/>
      <c r="J103" s="543"/>
      <c r="K103" s="543"/>
      <c r="L103" s="543"/>
      <c r="M103" s="543"/>
      <c r="N103" s="543"/>
      <c r="O103" s="543"/>
      <c r="P103" s="543"/>
      <c r="Q103" s="543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ht="22.5" customHeight="1">
      <c r="A104" s="2"/>
      <c r="B104" s="2"/>
      <c r="C104" s="617"/>
      <c r="D104" s="618"/>
      <c r="E104" s="543"/>
      <c r="F104" s="543"/>
      <c r="G104" s="543"/>
      <c r="H104" s="543"/>
      <c r="I104" s="543"/>
      <c r="J104" s="543"/>
      <c r="K104" s="543"/>
      <c r="L104" s="543"/>
      <c r="M104" s="543"/>
      <c r="N104" s="543"/>
      <c r="O104" s="543"/>
      <c r="P104" s="543"/>
      <c r="Q104" s="543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ht="22.5" customHeight="1">
      <c r="A105" s="2"/>
      <c r="B105" s="2"/>
      <c r="C105" s="617"/>
      <c r="D105" s="618"/>
      <c r="E105" s="543"/>
      <c r="F105" s="543"/>
      <c r="G105" s="543"/>
      <c r="H105" s="543"/>
      <c r="I105" s="543"/>
      <c r="J105" s="543"/>
      <c r="K105" s="543"/>
      <c r="L105" s="543"/>
      <c r="M105" s="543"/>
      <c r="N105" s="543"/>
      <c r="O105" s="543"/>
      <c r="P105" s="543"/>
      <c r="Q105" s="543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</row>
    <row r="106" ht="22.5" customHeight="1">
      <c r="A106" s="2"/>
      <c r="B106" s="2"/>
      <c r="C106" s="617"/>
      <c r="D106" s="618"/>
      <c r="E106" s="543"/>
      <c r="F106" s="543"/>
      <c r="G106" s="543"/>
      <c r="H106" s="543"/>
      <c r="I106" s="543"/>
      <c r="J106" s="543"/>
      <c r="K106" s="543"/>
      <c r="L106" s="543"/>
      <c r="M106" s="543"/>
      <c r="N106" s="543"/>
      <c r="O106" s="543"/>
      <c r="P106" s="543"/>
      <c r="Q106" s="543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ht="22.5" customHeight="1">
      <c r="A107" s="2"/>
      <c r="B107" s="2"/>
      <c r="C107" s="617"/>
      <c r="D107" s="618"/>
      <c r="E107" s="543"/>
      <c r="F107" s="543"/>
      <c r="G107" s="543"/>
      <c r="H107" s="543"/>
      <c r="I107" s="543"/>
      <c r="J107" s="543"/>
      <c r="K107" s="543"/>
      <c r="L107" s="543"/>
      <c r="M107" s="543"/>
      <c r="N107" s="543"/>
      <c r="O107" s="543"/>
      <c r="P107" s="543"/>
      <c r="Q107" s="543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ht="22.5" customHeight="1">
      <c r="A108" s="2"/>
      <c r="B108" s="2"/>
      <c r="C108" s="617"/>
      <c r="D108" s="618"/>
      <c r="E108" s="543"/>
      <c r="F108" s="543"/>
      <c r="G108" s="543"/>
      <c r="H108" s="543"/>
      <c r="I108" s="543"/>
      <c r="J108" s="543"/>
      <c r="K108" s="543"/>
      <c r="L108" s="543"/>
      <c r="M108" s="543"/>
      <c r="N108" s="543"/>
      <c r="O108" s="543"/>
      <c r="P108" s="543"/>
      <c r="Q108" s="543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ht="22.5" customHeight="1">
      <c r="A109" s="2"/>
      <c r="B109" s="2"/>
      <c r="C109" s="617"/>
      <c r="D109" s="618"/>
      <c r="E109" s="543"/>
      <c r="F109" s="543"/>
      <c r="G109" s="543"/>
      <c r="H109" s="543"/>
      <c r="I109" s="543"/>
      <c r="J109" s="543"/>
      <c r="K109" s="543"/>
      <c r="L109" s="543"/>
      <c r="M109" s="543"/>
      <c r="N109" s="543"/>
      <c r="O109" s="543"/>
      <c r="P109" s="543"/>
      <c r="Q109" s="543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ht="22.5" customHeight="1">
      <c r="A110" s="2"/>
      <c r="B110" s="2"/>
      <c r="C110" s="617"/>
      <c r="D110" s="618"/>
      <c r="E110" s="543"/>
      <c r="F110" s="543"/>
      <c r="G110" s="543"/>
      <c r="H110" s="543"/>
      <c r="I110" s="543"/>
      <c r="J110" s="543"/>
      <c r="K110" s="543"/>
      <c r="L110" s="543"/>
      <c r="M110" s="543"/>
      <c r="N110" s="543"/>
      <c r="O110" s="543"/>
      <c r="P110" s="543"/>
      <c r="Q110" s="543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ht="22.5" customHeight="1">
      <c r="A111" s="2"/>
      <c r="B111" s="2"/>
      <c r="C111" s="617"/>
      <c r="D111" s="618"/>
      <c r="E111" s="543"/>
      <c r="F111" s="543"/>
      <c r="G111" s="543"/>
      <c r="H111" s="543"/>
      <c r="I111" s="543"/>
      <c r="J111" s="543"/>
      <c r="K111" s="543"/>
      <c r="L111" s="543"/>
      <c r="M111" s="543"/>
      <c r="N111" s="543"/>
      <c r="O111" s="543"/>
      <c r="P111" s="543"/>
      <c r="Q111" s="543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ht="22.5" customHeight="1">
      <c r="A112" s="2"/>
      <c r="B112" s="2"/>
      <c r="C112" s="617"/>
      <c r="D112" s="618"/>
      <c r="E112" s="543"/>
      <c r="F112" s="543"/>
      <c r="G112" s="543"/>
      <c r="H112" s="543"/>
      <c r="I112" s="543"/>
      <c r="J112" s="543"/>
      <c r="K112" s="543"/>
      <c r="L112" s="543"/>
      <c r="M112" s="543"/>
      <c r="N112" s="543"/>
      <c r="O112" s="543"/>
      <c r="P112" s="543"/>
      <c r="Q112" s="543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</row>
    <row r="113" ht="22.5" customHeight="1">
      <c r="A113" s="2"/>
      <c r="B113" s="2"/>
      <c r="C113" s="617"/>
      <c r="D113" s="618"/>
      <c r="E113" s="543"/>
      <c r="F113" s="543"/>
      <c r="G113" s="543"/>
      <c r="H113" s="543"/>
      <c r="I113" s="543"/>
      <c r="J113" s="543"/>
      <c r="K113" s="543"/>
      <c r="L113" s="543"/>
      <c r="M113" s="543"/>
      <c r="N113" s="543"/>
      <c r="O113" s="543"/>
      <c r="P113" s="543"/>
      <c r="Q113" s="543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ht="22.5" customHeight="1">
      <c r="A114" s="2"/>
      <c r="B114" s="2"/>
      <c r="C114" s="617"/>
      <c r="D114" s="618"/>
      <c r="E114" s="543"/>
      <c r="F114" s="543"/>
      <c r="G114" s="543"/>
      <c r="H114" s="543"/>
      <c r="I114" s="543"/>
      <c r="J114" s="543"/>
      <c r="K114" s="543"/>
      <c r="L114" s="543"/>
      <c r="M114" s="543"/>
      <c r="N114" s="543"/>
      <c r="O114" s="543"/>
      <c r="P114" s="543"/>
      <c r="Q114" s="543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ht="22.5" customHeight="1">
      <c r="A115" s="2"/>
      <c r="B115" s="2"/>
      <c r="C115" s="617"/>
      <c r="D115" s="618"/>
      <c r="E115" s="543"/>
      <c r="F115" s="543"/>
      <c r="G115" s="543"/>
      <c r="H115" s="543"/>
      <c r="I115" s="543"/>
      <c r="J115" s="543"/>
      <c r="K115" s="543"/>
      <c r="L115" s="543"/>
      <c r="M115" s="543"/>
      <c r="N115" s="543"/>
      <c r="O115" s="543"/>
      <c r="P115" s="543"/>
      <c r="Q115" s="543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ht="22.5" customHeight="1">
      <c r="A116" s="2"/>
      <c r="B116" s="2"/>
      <c r="C116" s="617"/>
      <c r="D116" s="618"/>
      <c r="E116" s="543"/>
      <c r="F116" s="543"/>
      <c r="G116" s="543"/>
      <c r="H116" s="543"/>
      <c r="I116" s="543"/>
      <c r="J116" s="543"/>
      <c r="K116" s="543"/>
      <c r="L116" s="543"/>
      <c r="M116" s="543"/>
      <c r="N116" s="543"/>
      <c r="O116" s="543"/>
      <c r="P116" s="543"/>
      <c r="Q116" s="543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ht="22.5" customHeight="1">
      <c r="A117" s="2"/>
      <c r="B117" s="2"/>
      <c r="C117" s="617"/>
      <c r="D117" s="618"/>
      <c r="E117" s="543"/>
      <c r="F117" s="543"/>
      <c r="G117" s="543"/>
      <c r="H117" s="543"/>
      <c r="I117" s="543"/>
      <c r="J117" s="543"/>
      <c r="K117" s="543"/>
      <c r="L117" s="543"/>
      <c r="M117" s="543"/>
      <c r="N117" s="543"/>
      <c r="O117" s="543"/>
      <c r="P117" s="543"/>
      <c r="Q117" s="543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ht="22.5" customHeight="1">
      <c r="A118" s="2"/>
      <c r="B118" s="2"/>
      <c r="C118" s="617"/>
      <c r="D118" s="618"/>
      <c r="E118" s="543"/>
      <c r="F118" s="543"/>
      <c r="G118" s="543"/>
      <c r="H118" s="543"/>
      <c r="I118" s="543"/>
      <c r="J118" s="543"/>
      <c r="K118" s="543"/>
      <c r="L118" s="543"/>
      <c r="M118" s="543"/>
      <c r="N118" s="543"/>
      <c r="O118" s="543"/>
      <c r="P118" s="543"/>
      <c r="Q118" s="543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ht="22.5" customHeight="1">
      <c r="A119" s="2"/>
      <c r="B119" s="2"/>
      <c r="C119" s="617"/>
      <c r="D119" s="618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ht="22.5" customHeight="1">
      <c r="A120" s="2"/>
      <c r="B120" s="2"/>
      <c r="C120" s="617"/>
      <c r="D120" s="618"/>
      <c r="E120" s="543"/>
      <c r="F120" s="543"/>
      <c r="G120" s="543"/>
      <c r="H120" s="543"/>
      <c r="I120" s="543"/>
      <c r="J120" s="543"/>
      <c r="K120" s="543"/>
      <c r="L120" s="543"/>
      <c r="M120" s="543"/>
      <c r="N120" s="543"/>
      <c r="O120" s="543"/>
      <c r="P120" s="543"/>
      <c r="Q120" s="543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  <row r="121" ht="22.5" customHeight="1">
      <c r="A121" s="2"/>
      <c r="B121" s="2"/>
      <c r="C121" s="617"/>
      <c r="D121" s="618"/>
      <c r="E121" s="543"/>
      <c r="F121" s="543"/>
      <c r="G121" s="543"/>
      <c r="H121" s="543"/>
      <c r="I121" s="543"/>
      <c r="J121" s="543"/>
      <c r="K121" s="543"/>
      <c r="L121" s="543"/>
      <c r="M121" s="543"/>
      <c r="N121" s="543"/>
      <c r="O121" s="543"/>
      <c r="P121" s="543"/>
      <c r="Q121" s="543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</row>
    <row r="122" ht="22.5" customHeight="1">
      <c r="A122" s="2"/>
      <c r="B122" s="2"/>
      <c r="C122" s="617"/>
      <c r="D122" s="618"/>
      <c r="E122" s="543"/>
      <c r="F122" s="543"/>
      <c r="G122" s="543"/>
      <c r="H122" s="543"/>
      <c r="I122" s="543"/>
      <c r="J122" s="543"/>
      <c r="K122" s="543"/>
      <c r="L122" s="543"/>
      <c r="M122" s="543"/>
      <c r="N122" s="543"/>
      <c r="O122" s="543"/>
      <c r="P122" s="543"/>
      <c r="Q122" s="543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</row>
    <row r="123" ht="22.5" customHeight="1">
      <c r="A123" s="2"/>
      <c r="B123" s="2"/>
      <c r="C123" s="617"/>
      <c r="D123" s="618"/>
      <c r="E123" s="543"/>
      <c r="F123" s="543"/>
      <c r="G123" s="543"/>
      <c r="H123" s="543"/>
      <c r="I123" s="543"/>
      <c r="J123" s="543"/>
      <c r="K123" s="543"/>
      <c r="L123" s="543"/>
      <c r="M123" s="543"/>
      <c r="N123" s="543"/>
      <c r="O123" s="543"/>
      <c r="P123" s="543"/>
      <c r="Q123" s="543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</row>
    <row r="124" ht="22.5" customHeight="1">
      <c r="A124" s="2"/>
      <c r="B124" s="2"/>
      <c r="C124" s="617"/>
      <c r="D124" s="618"/>
      <c r="E124" s="543"/>
      <c r="F124" s="543"/>
      <c r="G124" s="543"/>
      <c r="H124" s="543"/>
      <c r="I124" s="543"/>
      <c r="J124" s="543"/>
      <c r="K124" s="543"/>
      <c r="L124" s="543"/>
      <c r="M124" s="543"/>
      <c r="N124" s="543"/>
      <c r="O124" s="543"/>
      <c r="P124" s="543"/>
      <c r="Q124" s="543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</row>
    <row r="125" ht="22.5" customHeight="1">
      <c r="A125" s="2"/>
      <c r="B125" s="2"/>
      <c r="C125" s="617"/>
      <c r="D125" s="618"/>
      <c r="E125" s="543"/>
      <c r="F125" s="543"/>
      <c r="G125" s="543"/>
      <c r="H125" s="543"/>
      <c r="I125" s="543"/>
      <c r="J125" s="543"/>
      <c r="K125" s="543"/>
      <c r="L125" s="543"/>
      <c r="M125" s="543"/>
      <c r="N125" s="543"/>
      <c r="O125" s="543"/>
      <c r="P125" s="543"/>
      <c r="Q125" s="543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</row>
    <row r="126" ht="22.5" customHeight="1">
      <c r="A126" s="2"/>
      <c r="B126" s="2"/>
      <c r="C126" s="617"/>
      <c r="D126" s="618"/>
      <c r="E126" s="543"/>
      <c r="F126" s="543"/>
      <c r="G126" s="543"/>
      <c r="H126" s="543"/>
      <c r="I126" s="543"/>
      <c r="J126" s="543"/>
      <c r="K126" s="543"/>
      <c r="L126" s="543"/>
      <c r="M126" s="543"/>
      <c r="N126" s="543"/>
      <c r="O126" s="543"/>
      <c r="P126" s="543"/>
      <c r="Q126" s="543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</row>
    <row r="127" ht="22.5" customHeight="1">
      <c r="A127" s="2"/>
      <c r="B127" s="2"/>
      <c r="C127" s="617"/>
      <c r="D127" s="618"/>
      <c r="E127" s="543"/>
      <c r="F127" s="543"/>
      <c r="G127" s="543"/>
      <c r="H127" s="543"/>
      <c r="I127" s="543"/>
      <c r="J127" s="543"/>
      <c r="K127" s="543"/>
      <c r="L127" s="543"/>
      <c r="M127" s="543"/>
      <c r="N127" s="543"/>
      <c r="O127" s="543"/>
      <c r="P127" s="543"/>
      <c r="Q127" s="543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</row>
    <row r="128" ht="22.5" customHeight="1">
      <c r="A128" s="2"/>
      <c r="B128" s="2"/>
      <c r="C128" s="617"/>
      <c r="D128" s="618"/>
      <c r="E128" s="543"/>
      <c r="F128" s="543"/>
      <c r="G128" s="543"/>
      <c r="H128" s="543"/>
      <c r="I128" s="543"/>
      <c r="J128" s="543"/>
      <c r="K128" s="543"/>
      <c r="L128" s="543"/>
      <c r="M128" s="543"/>
      <c r="N128" s="543"/>
      <c r="O128" s="543"/>
      <c r="P128" s="543"/>
      <c r="Q128" s="543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</row>
    <row r="129" ht="22.5" customHeight="1">
      <c r="A129" s="2"/>
      <c r="B129" s="2"/>
      <c r="C129" s="617"/>
      <c r="D129" s="618"/>
      <c r="E129" s="543"/>
      <c r="F129" s="543"/>
      <c r="G129" s="543"/>
      <c r="H129" s="543"/>
      <c r="I129" s="543"/>
      <c r="J129" s="543"/>
      <c r="K129" s="543"/>
      <c r="L129" s="543"/>
      <c r="M129" s="543"/>
      <c r="N129" s="543"/>
      <c r="O129" s="543"/>
      <c r="P129" s="543"/>
      <c r="Q129" s="543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</row>
    <row r="130" ht="22.5" customHeight="1">
      <c r="A130" s="2"/>
      <c r="B130" s="2"/>
      <c r="C130" s="617"/>
      <c r="D130" s="618"/>
      <c r="E130" s="543"/>
      <c r="F130" s="543"/>
      <c r="G130" s="543"/>
      <c r="H130" s="543"/>
      <c r="I130" s="543"/>
      <c r="J130" s="543"/>
      <c r="K130" s="543"/>
      <c r="L130" s="543"/>
      <c r="M130" s="543"/>
      <c r="N130" s="543"/>
      <c r="O130" s="543"/>
      <c r="P130" s="543"/>
      <c r="Q130" s="543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</row>
    <row r="131" ht="22.5" customHeight="1">
      <c r="A131" s="2"/>
      <c r="B131" s="2"/>
      <c r="C131" s="617"/>
      <c r="D131" s="618"/>
      <c r="E131" s="543"/>
      <c r="F131" s="543"/>
      <c r="G131" s="543"/>
      <c r="H131" s="543"/>
      <c r="I131" s="543"/>
      <c r="J131" s="543"/>
      <c r="K131" s="543"/>
      <c r="L131" s="543"/>
      <c r="M131" s="543"/>
      <c r="N131" s="543"/>
      <c r="O131" s="543"/>
      <c r="P131" s="543"/>
      <c r="Q131" s="543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</row>
    <row r="132" ht="22.5" customHeight="1">
      <c r="A132" s="2"/>
      <c r="B132" s="2"/>
      <c r="C132" s="617"/>
      <c r="D132" s="618"/>
      <c r="E132" s="543"/>
      <c r="F132" s="543"/>
      <c r="G132" s="543"/>
      <c r="H132" s="543"/>
      <c r="I132" s="543"/>
      <c r="J132" s="543"/>
      <c r="K132" s="543"/>
      <c r="L132" s="543"/>
      <c r="M132" s="543"/>
      <c r="N132" s="543"/>
      <c r="O132" s="543"/>
      <c r="P132" s="543"/>
      <c r="Q132" s="543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</row>
    <row r="133" ht="22.5" customHeight="1">
      <c r="A133" s="2"/>
      <c r="B133" s="2"/>
      <c r="C133" s="617"/>
      <c r="D133" s="618"/>
      <c r="E133" s="543"/>
      <c r="F133" s="543"/>
      <c r="G133" s="543"/>
      <c r="H133" s="543"/>
      <c r="I133" s="543"/>
      <c r="J133" s="543"/>
      <c r="K133" s="543"/>
      <c r="L133" s="543"/>
      <c r="M133" s="543"/>
      <c r="N133" s="543"/>
      <c r="O133" s="543"/>
      <c r="P133" s="543"/>
      <c r="Q133" s="543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</row>
    <row r="134" ht="22.5" customHeight="1">
      <c r="A134" s="2"/>
      <c r="B134" s="2"/>
      <c r="C134" s="617"/>
      <c r="D134" s="618"/>
      <c r="E134" s="543"/>
      <c r="F134" s="543"/>
      <c r="G134" s="543"/>
      <c r="H134" s="543"/>
      <c r="I134" s="543"/>
      <c r="J134" s="543"/>
      <c r="K134" s="543"/>
      <c r="L134" s="543"/>
      <c r="M134" s="543"/>
      <c r="N134" s="543"/>
      <c r="O134" s="543"/>
      <c r="P134" s="543"/>
      <c r="Q134" s="543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</row>
    <row r="135" ht="22.5" customHeight="1">
      <c r="A135" s="2"/>
      <c r="B135" s="2"/>
      <c r="C135" s="617"/>
      <c r="D135" s="618"/>
      <c r="E135" s="543"/>
      <c r="F135" s="543"/>
      <c r="G135" s="543"/>
      <c r="H135" s="543"/>
      <c r="I135" s="543"/>
      <c r="J135" s="543"/>
      <c r="K135" s="543"/>
      <c r="L135" s="543"/>
      <c r="M135" s="543"/>
      <c r="N135" s="543"/>
      <c r="O135" s="543"/>
      <c r="P135" s="543"/>
      <c r="Q135" s="543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</row>
    <row r="136" ht="22.5" customHeight="1">
      <c r="A136" s="2"/>
      <c r="B136" s="2"/>
      <c r="C136" s="617"/>
      <c r="D136" s="618"/>
      <c r="E136" s="543"/>
      <c r="F136" s="543"/>
      <c r="G136" s="543"/>
      <c r="H136" s="543"/>
      <c r="I136" s="543"/>
      <c r="J136" s="543"/>
      <c r="K136" s="543"/>
      <c r="L136" s="543"/>
      <c r="M136" s="543"/>
      <c r="N136" s="543"/>
      <c r="O136" s="543"/>
      <c r="P136" s="543"/>
      <c r="Q136" s="543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</row>
    <row r="137" ht="22.5" customHeight="1">
      <c r="A137" s="2"/>
      <c r="B137" s="2"/>
      <c r="C137" s="617"/>
      <c r="D137" s="618"/>
      <c r="E137" s="543"/>
      <c r="F137" s="543"/>
      <c r="G137" s="543"/>
      <c r="H137" s="543"/>
      <c r="I137" s="543"/>
      <c r="J137" s="543"/>
      <c r="K137" s="543"/>
      <c r="L137" s="543"/>
      <c r="M137" s="543"/>
      <c r="N137" s="543"/>
      <c r="O137" s="543"/>
      <c r="P137" s="543"/>
      <c r="Q137" s="543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</row>
    <row r="138" ht="22.5" customHeight="1">
      <c r="A138" s="2"/>
      <c r="B138" s="2"/>
      <c r="C138" s="617"/>
      <c r="D138" s="618"/>
      <c r="E138" s="543"/>
      <c r="F138" s="543"/>
      <c r="G138" s="543"/>
      <c r="H138" s="543"/>
      <c r="I138" s="543"/>
      <c r="J138" s="543"/>
      <c r="K138" s="543"/>
      <c r="L138" s="543"/>
      <c r="M138" s="543"/>
      <c r="N138" s="543"/>
      <c r="O138" s="543"/>
      <c r="P138" s="543"/>
      <c r="Q138" s="543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</row>
    <row r="139" ht="22.5" customHeight="1">
      <c r="A139" s="2"/>
      <c r="B139" s="2"/>
      <c r="C139" s="617"/>
      <c r="D139" s="618"/>
      <c r="E139" s="543"/>
      <c r="F139" s="543"/>
      <c r="G139" s="543"/>
      <c r="H139" s="543"/>
      <c r="I139" s="543"/>
      <c r="J139" s="543"/>
      <c r="K139" s="543"/>
      <c r="L139" s="543"/>
      <c r="M139" s="543"/>
      <c r="N139" s="543"/>
      <c r="O139" s="543"/>
      <c r="P139" s="543"/>
      <c r="Q139" s="543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</row>
    <row r="140" ht="22.5" customHeight="1">
      <c r="A140" s="2"/>
      <c r="B140" s="2"/>
      <c r="C140" s="617"/>
      <c r="D140" s="618"/>
      <c r="E140" s="543"/>
      <c r="F140" s="543"/>
      <c r="G140" s="543"/>
      <c r="H140" s="543"/>
      <c r="I140" s="543"/>
      <c r="J140" s="543"/>
      <c r="K140" s="543"/>
      <c r="L140" s="543"/>
      <c r="M140" s="543"/>
      <c r="N140" s="543"/>
      <c r="O140" s="543"/>
      <c r="P140" s="543"/>
      <c r="Q140" s="543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</row>
    <row r="141" ht="22.5" customHeight="1">
      <c r="A141" s="2"/>
      <c r="B141" s="2"/>
      <c r="C141" s="617"/>
      <c r="D141" s="618"/>
      <c r="E141" s="543"/>
      <c r="F141" s="543"/>
      <c r="G141" s="543"/>
      <c r="H141" s="543"/>
      <c r="I141" s="543"/>
      <c r="J141" s="543"/>
      <c r="K141" s="543"/>
      <c r="L141" s="543"/>
      <c r="M141" s="543"/>
      <c r="N141" s="543"/>
      <c r="O141" s="543"/>
      <c r="P141" s="543"/>
      <c r="Q141" s="543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</row>
    <row r="142" ht="22.5" customHeight="1">
      <c r="A142" s="2"/>
      <c r="B142" s="2"/>
      <c r="C142" s="617"/>
      <c r="D142" s="618"/>
      <c r="E142" s="543"/>
      <c r="F142" s="543"/>
      <c r="G142" s="543"/>
      <c r="H142" s="543"/>
      <c r="I142" s="543"/>
      <c r="J142" s="543"/>
      <c r="K142" s="543"/>
      <c r="L142" s="543"/>
      <c r="M142" s="543"/>
      <c r="N142" s="543"/>
      <c r="O142" s="543"/>
      <c r="P142" s="543"/>
      <c r="Q142" s="543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</row>
    <row r="143" ht="22.5" customHeight="1">
      <c r="A143" s="2"/>
      <c r="B143" s="2"/>
      <c r="C143" s="617"/>
      <c r="D143" s="618"/>
      <c r="E143" s="543"/>
      <c r="F143" s="543"/>
      <c r="G143" s="543"/>
      <c r="H143" s="543"/>
      <c r="I143" s="543"/>
      <c r="J143" s="543"/>
      <c r="K143" s="543"/>
      <c r="L143" s="543"/>
      <c r="M143" s="543"/>
      <c r="N143" s="543"/>
      <c r="O143" s="543"/>
      <c r="P143" s="543"/>
      <c r="Q143" s="543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</row>
    <row r="144" ht="22.5" customHeight="1">
      <c r="A144" s="2"/>
      <c r="B144" s="2"/>
      <c r="C144" s="617"/>
      <c r="D144" s="618"/>
      <c r="E144" s="543"/>
      <c r="F144" s="543"/>
      <c r="G144" s="543"/>
      <c r="H144" s="543"/>
      <c r="I144" s="543"/>
      <c r="J144" s="543"/>
      <c r="K144" s="543"/>
      <c r="L144" s="543"/>
      <c r="M144" s="543"/>
      <c r="N144" s="543"/>
      <c r="O144" s="543"/>
      <c r="P144" s="543"/>
      <c r="Q144" s="543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</row>
    <row r="145" ht="22.5" customHeight="1">
      <c r="A145" s="2"/>
      <c r="B145" s="2"/>
      <c r="C145" s="617"/>
      <c r="D145" s="618"/>
      <c r="E145" s="543"/>
      <c r="F145" s="543"/>
      <c r="G145" s="543"/>
      <c r="H145" s="543"/>
      <c r="I145" s="543"/>
      <c r="J145" s="543"/>
      <c r="K145" s="543"/>
      <c r="L145" s="543"/>
      <c r="M145" s="543"/>
      <c r="N145" s="543"/>
      <c r="O145" s="543"/>
      <c r="P145" s="543"/>
      <c r="Q145" s="543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</row>
    <row r="146" ht="22.5" customHeight="1">
      <c r="A146" s="2"/>
      <c r="B146" s="2"/>
      <c r="C146" s="617"/>
      <c r="D146" s="618"/>
      <c r="E146" s="543"/>
      <c r="F146" s="543"/>
      <c r="G146" s="543"/>
      <c r="H146" s="543"/>
      <c r="I146" s="543"/>
      <c r="J146" s="543"/>
      <c r="K146" s="543"/>
      <c r="L146" s="543"/>
      <c r="M146" s="543"/>
      <c r="N146" s="543"/>
      <c r="O146" s="543"/>
      <c r="P146" s="543"/>
      <c r="Q146" s="543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</row>
    <row r="147" ht="22.5" customHeight="1">
      <c r="A147" s="2"/>
      <c r="B147" s="2"/>
      <c r="C147" s="617"/>
      <c r="D147" s="618"/>
      <c r="E147" s="543"/>
      <c r="F147" s="543"/>
      <c r="G147" s="543"/>
      <c r="H147" s="543"/>
      <c r="I147" s="543"/>
      <c r="J147" s="543"/>
      <c r="K147" s="543"/>
      <c r="L147" s="543"/>
      <c r="M147" s="543"/>
      <c r="N147" s="543"/>
      <c r="O147" s="543"/>
      <c r="P147" s="543"/>
      <c r="Q147" s="543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</row>
    <row r="148" ht="22.5" customHeight="1">
      <c r="A148" s="2"/>
      <c r="B148" s="2"/>
      <c r="C148" s="617"/>
      <c r="D148" s="618"/>
      <c r="E148" s="543"/>
      <c r="F148" s="543"/>
      <c r="G148" s="543"/>
      <c r="H148" s="543"/>
      <c r="I148" s="543"/>
      <c r="J148" s="543"/>
      <c r="K148" s="543"/>
      <c r="L148" s="543"/>
      <c r="M148" s="543"/>
      <c r="N148" s="543"/>
      <c r="O148" s="543"/>
      <c r="P148" s="543"/>
      <c r="Q148" s="543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</row>
    <row r="149" ht="22.5" customHeight="1">
      <c r="A149" s="2"/>
      <c r="B149" s="2"/>
      <c r="C149" s="617"/>
      <c r="D149" s="618"/>
      <c r="E149" s="543"/>
      <c r="F149" s="543"/>
      <c r="G149" s="543"/>
      <c r="H149" s="543"/>
      <c r="I149" s="543"/>
      <c r="J149" s="543"/>
      <c r="K149" s="543"/>
      <c r="L149" s="543"/>
      <c r="M149" s="543"/>
      <c r="N149" s="543"/>
      <c r="O149" s="543"/>
      <c r="P149" s="543"/>
      <c r="Q149" s="543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</row>
    <row r="150" ht="22.5" customHeight="1">
      <c r="A150" s="2"/>
      <c r="B150" s="2"/>
      <c r="C150" s="617"/>
      <c r="D150" s="618"/>
      <c r="E150" s="543"/>
      <c r="F150" s="543"/>
      <c r="G150" s="543"/>
      <c r="H150" s="543"/>
      <c r="I150" s="543"/>
      <c r="J150" s="543"/>
      <c r="K150" s="543"/>
      <c r="L150" s="543"/>
      <c r="M150" s="543"/>
      <c r="N150" s="543"/>
      <c r="O150" s="543"/>
      <c r="P150" s="543"/>
      <c r="Q150" s="543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</row>
    <row r="151" ht="22.5" customHeight="1">
      <c r="A151" s="2"/>
      <c r="B151" s="2"/>
      <c r="C151" s="617"/>
      <c r="D151" s="618"/>
      <c r="E151" s="543"/>
      <c r="F151" s="543"/>
      <c r="G151" s="543"/>
      <c r="H151" s="543"/>
      <c r="I151" s="543"/>
      <c r="J151" s="543"/>
      <c r="K151" s="543"/>
      <c r="L151" s="543"/>
      <c r="M151" s="543"/>
      <c r="N151" s="543"/>
      <c r="O151" s="543"/>
      <c r="P151" s="543"/>
      <c r="Q151" s="543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</row>
    <row r="152" ht="22.5" customHeight="1">
      <c r="A152" s="2"/>
      <c r="B152" s="2"/>
      <c r="C152" s="617"/>
      <c r="D152" s="618"/>
      <c r="E152" s="543"/>
      <c r="F152" s="543"/>
      <c r="G152" s="543"/>
      <c r="H152" s="543"/>
      <c r="I152" s="543"/>
      <c r="J152" s="543"/>
      <c r="K152" s="543"/>
      <c r="L152" s="543"/>
      <c r="M152" s="543"/>
      <c r="N152" s="543"/>
      <c r="O152" s="543"/>
      <c r="P152" s="543"/>
      <c r="Q152" s="543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</row>
    <row r="153" ht="22.5" customHeight="1">
      <c r="A153" s="2"/>
      <c r="B153" s="2"/>
      <c r="C153" s="617"/>
      <c r="D153" s="618"/>
      <c r="E153" s="543"/>
      <c r="F153" s="543"/>
      <c r="G153" s="543"/>
      <c r="H153" s="543"/>
      <c r="I153" s="543"/>
      <c r="J153" s="543"/>
      <c r="K153" s="543"/>
      <c r="L153" s="543"/>
      <c r="M153" s="543"/>
      <c r="N153" s="543"/>
      <c r="O153" s="543"/>
      <c r="P153" s="543"/>
      <c r="Q153" s="543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</row>
    <row r="154" ht="22.5" customHeight="1">
      <c r="A154" s="2"/>
      <c r="B154" s="2"/>
      <c r="C154" s="617"/>
      <c r="D154" s="618"/>
      <c r="E154" s="543"/>
      <c r="F154" s="543"/>
      <c r="G154" s="543"/>
      <c r="H154" s="543"/>
      <c r="I154" s="543"/>
      <c r="J154" s="543"/>
      <c r="K154" s="543"/>
      <c r="L154" s="543"/>
      <c r="M154" s="543"/>
      <c r="N154" s="543"/>
      <c r="O154" s="543"/>
      <c r="P154" s="543"/>
      <c r="Q154" s="543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ht="22.5" customHeight="1">
      <c r="A155" s="2"/>
      <c r="B155" s="2"/>
      <c r="C155" s="617"/>
      <c r="D155" s="618"/>
      <c r="E155" s="543"/>
      <c r="F155" s="543"/>
      <c r="G155" s="543"/>
      <c r="H155" s="543"/>
      <c r="I155" s="543"/>
      <c r="J155" s="543"/>
      <c r="K155" s="543"/>
      <c r="L155" s="543"/>
      <c r="M155" s="543"/>
      <c r="N155" s="543"/>
      <c r="O155" s="543"/>
      <c r="P155" s="543"/>
      <c r="Q155" s="543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ht="22.5" customHeight="1">
      <c r="A156" s="2"/>
      <c r="B156" s="2"/>
      <c r="C156" s="617"/>
      <c r="D156" s="618"/>
      <c r="E156" s="543"/>
      <c r="F156" s="543"/>
      <c r="G156" s="543"/>
      <c r="H156" s="543"/>
      <c r="I156" s="543"/>
      <c r="J156" s="543"/>
      <c r="K156" s="543"/>
      <c r="L156" s="543"/>
      <c r="M156" s="543"/>
      <c r="N156" s="543"/>
      <c r="O156" s="543"/>
      <c r="P156" s="543"/>
      <c r="Q156" s="543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ht="22.5" customHeight="1">
      <c r="A157" s="2"/>
      <c r="B157" s="2"/>
      <c r="C157" s="617"/>
      <c r="D157" s="618"/>
      <c r="E157" s="543"/>
      <c r="F157" s="543"/>
      <c r="G157" s="543"/>
      <c r="H157" s="543"/>
      <c r="I157" s="543"/>
      <c r="J157" s="543"/>
      <c r="K157" s="543"/>
      <c r="L157" s="543"/>
      <c r="M157" s="543"/>
      <c r="N157" s="543"/>
      <c r="O157" s="543"/>
      <c r="P157" s="543"/>
      <c r="Q157" s="543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ht="22.5" customHeight="1">
      <c r="A158" s="2"/>
      <c r="B158" s="2"/>
      <c r="C158" s="617"/>
      <c r="D158" s="618"/>
      <c r="E158" s="543"/>
      <c r="F158" s="543"/>
      <c r="G158" s="543"/>
      <c r="H158" s="543"/>
      <c r="I158" s="543"/>
      <c r="J158" s="543"/>
      <c r="K158" s="543"/>
      <c r="L158" s="543"/>
      <c r="M158" s="543"/>
      <c r="N158" s="543"/>
      <c r="O158" s="543"/>
      <c r="P158" s="543"/>
      <c r="Q158" s="543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ht="22.5" customHeight="1">
      <c r="A159" s="2"/>
      <c r="B159" s="2"/>
      <c r="C159" s="617"/>
      <c r="D159" s="618"/>
      <c r="E159" s="543"/>
      <c r="F159" s="543"/>
      <c r="G159" s="543"/>
      <c r="H159" s="543"/>
      <c r="I159" s="543"/>
      <c r="J159" s="543"/>
      <c r="K159" s="543"/>
      <c r="L159" s="543"/>
      <c r="M159" s="543"/>
      <c r="N159" s="543"/>
      <c r="O159" s="543"/>
      <c r="P159" s="543"/>
      <c r="Q159" s="543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ht="22.5" customHeight="1">
      <c r="A160" s="2"/>
      <c r="B160" s="2"/>
      <c r="C160" s="617"/>
      <c r="D160" s="618"/>
      <c r="E160" s="543"/>
      <c r="F160" s="543"/>
      <c r="G160" s="543"/>
      <c r="H160" s="543"/>
      <c r="I160" s="543"/>
      <c r="J160" s="543"/>
      <c r="K160" s="543"/>
      <c r="L160" s="543"/>
      <c r="M160" s="543"/>
      <c r="N160" s="543"/>
      <c r="O160" s="543"/>
      <c r="P160" s="543"/>
      <c r="Q160" s="543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ht="22.5" customHeight="1">
      <c r="A161" s="2"/>
      <c r="B161" s="2"/>
      <c r="C161" s="617"/>
      <c r="D161" s="618"/>
      <c r="E161" s="543"/>
      <c r="F161" s="543"/>
      <c r="G161" s="543"/>
      <c r="H161" s="543"/>
      <c r="I161" s="543"/>
      <c r="J161" s="543"/>
      <c r="K161" s="543"/>
      <c r="L161" s="543"/>
      <c r="M161" s="543"/>
      <c r="N161" s="543"/>
      <c r="O161" s="543"/>
      <c r="P161" s="543"/>
      <c r="Q161" s="543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ht="22.5" customHeight="1">
      <c r="A162" s="2"/>
      <c r="B162" s="2"/>
      <c r="C162" s="617"/>
      <c r="D162" s="618"/>
      <c r="E162" s="543"/>
      <c r="F162" s="543"/>
      <c r="G162" s="543"/>
      <c r="H162" s="543"/>
      <c r="I162" s="543"/>
      <c r="J162" s="543"/>
      <c r="K162" s="543"/>
      <c r="L162" s="543"/>
      <c r="M162" s="543"/>
      <c r="N162" s="543"/>
      <c r="O162" s="543"/>
      <c r="P162" s="543"/>
      <c r="Q162" s="543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ht="22.5" customHeight="1">
      <c r="A163" s="2"/>
      <c r="B163" s="2"/>
      <c r="C163" s="617"/>
      <c r="D163" s="618"/>
      <c r="E163" s="543"/>
      <c r="F163" s="543"/>
      <c r="G163" s="543"/>
      <c r="H163" s="543"/>
      <c r="I163" s="543"/>
      <c r="J163" s="543"/>
      <c r="K163" s="543"/>
      <c r="L163" s="543"/>
      <c r="M163" s="543"/>
      <c r="N163" s="543"/>
      <c r="O163" s="543"/>
      <c r="P163" s="543"/>
      <c r="Q163" s="543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ht="22.5" customHeight="1">
      <c r="A164" s="2"/>
      <c r="B164" s="2"/>
      <c r="C164" s="617"/>
      <c r="D164" s="618"/>
      <c r="E164" s="543"/>
      <c r="F164" s="543"/>
      <c r="G164" s="543"/>
      <c r="H164" s="543"/>
      <c r="I164" s="543"/>
      <c r="J164" s="543"/>
      <c r="K164" s="543"/>
      <c r="L164" s="543"/>
      <c r="M164" s="543"/>
      <c r="N164" s="543"/>
      <c r="O164" s="543"/>
      <c r="P164" s="543"/>
      <c r="Q164" s="543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ht="22.5" customHeight="1">
      <c r="A165" s="2"/>
      <c r="B165" s="2"/>
      <c r="C165" s="617"/>
      <c r="D165" s="618"/>
      <c r="E165" s="543"/>
      <c r="F165" s="543"/>
      <c r="G165" s="543"/>
      <c r="H165" s="543"/>
      <c r="I165" s="543"/>
      <c r="J165" s="543"/>
      <c r="K165" s="543"/>
      <c r="L165" s="543"/>
      <c r="M165" s="543"/>
      <c r="N165" s="543"/>
      <c r="O165" s="543"/>
      <c r="P165" s="543"/>
      <c r="Q165" s="543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ht="22.5" customHeight="1">
      <c r="A166" s="2"/>
      <c r="B166" s="2"/>
      <c r="C166" s="617"/>
      <c r="D166" s="618"/>
      <c r="E166" s="543"/>
      <c r="F166" s="543"/>
      <c r="G166" s="543"/>
      <c r="H166" s="543"/>
      <c r="I166" s="543"/>
      <c r="J166" s="543"/>
      <c r="K166" s="543"/>
      <c r="L166" s="543"/>
      <c r="M166" s="543"/>
      <c r="N166" s="543"/>
      <c r="O166" s="543"/>
      <c r="P166" s="543"/>
      <c r="Q166" s="543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ht="22.5" customHeight="1">
      <c r="A167" s="2"/>
      <c r="B167" s="2"/>
      <c r="C167" s="617"/>
      <c r="D167" s="618"/>
      <c r="E167" s="543"/>
      <c r="F167" s="543"/>
      <c r="G167" s="543"/>
      <c r="H167" s="543"/>
      <c r="I167" s="543"/>
      <c r="J167" s="543"/>
      <c r="K167" s="543"/>
      <c r="L167" s="543"/>
      <c r="M167" s="543"/>
      <c r="N167" s="543"/>
      <c r="O167" s="543"/>
      <c r="P167" s="543"/>
      <c r="Q167" s="543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ht="22.5" customHeight="1">
      <c r="A168" s="2"/>
      <c r="B168" s="2"/>
      <c r="C168" s="617"/>
      <c r="D168" s="618"/>
      <c r="E168" s="543"/>
      <c r="F168" s="543"/>
      <c r="G168" s="543"/>
      <c r="H168" s="543"/>
      <c r="I168" s="543"/>
      <c r="J168" s="543"/>
      <c r="K168" s="543"/>
      <c r="L168" s="543"/>
      <c r="M168" s="543"/>
      <c r="N168" s="543"/>
      <c r="O168" s="543"/>
      <c r="P168" s="543"/>
      <c r="Q168" s="543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ht="22.5" customHeight="1">
      <c r="A169" s="2"/>
      <c r="B169" s="2"/>
      <c r="C169" s="617"/>
      <c r="D169" s="618"/>
      <c r="E169" s="543"/>
      <c r="F169" s="543"/>
      <c r="G169" s="543"/>
      <c r="H169" s="543"/>
      <c r="I169" s="543"/>
      <c r="J169" s="543"/>
      <c r="K169" s="543"/>
      <c r="L169" s="543"/>
      <c r="M169" s="543"/>
      <c r="N169" s="543"/>
      <c r="O169" s="543"/>
      <c r="P169" s="543"/>
      <c r="Q169" s="543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ht="22.5" customHeight="1">
      <c r="A170" s="2"/>
      <c r="B170" s="2"/>
      <c r="C170" s="617"/>
      <c r="D170" s="618"/>
      <c r="E170" s="543"/>
      <c r="F170" s="543"/>
      <c r="G170" s="543"/>
      <c r="H170" s="543"/>
      <c r="I170" s="543"/>
      <c r="J170" s="543"/>
      <c r="K170" s="543"/>
      <c r="L170" s="543"/>
      <c r="M170" s="543"/>
      <c r="N170" s="543"/>
      <c r="O170" s="543"/>
      <c r="P170" s="543"/>
      <c r="Q170" s="543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ht="22.5" customHeight="1">
      <c r="A171" s="2"/>
      <c r="B171" s="2"/>
      <c r="C171" s="617"/>
      <c r="D171" s="618"/>
      <c r="E171" s="543"/>
      <c r="F171" s="543"/>
      <c r="G171" s="543"/>
      <c r="H171" s="543"/>
      <c r="I171" s="543"/>
      <c r="J171" s="543"/>
      <c r="K171" s="543"/>
      <c r="L171" s="543"/>
      <c r="M171" s="543"/>
      <c r="N171" s="543"/>
      <c r="O171" s="543"/>
      <c r="P171" s="543"/>
      <c r="Q171" s="543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ht="22.5" customHeight="1">
      <c r="A172" s="2"/>
      <c r="B172" s="2"/>
      <c r="C172" s="617"/>
      <c r="D172" s="618"/>
      <c r="E172" s="543"/>
      <c r="F172" s="543"/>
      <c r="G172" s="543"/>
      <c r="H172" s="543"/>
      <c r="I172" s="543"/>
      <c r="J172" s="543"/>
      <c r="K172" s="543"/>
      <c r="L172" s="543"/>
      <c r="M172" s="543"/>
      <c r="N172" s="543"/>
      <c r="O172" s="543"/>
      <c r="P172" s="543"/>
      <c r="Q172" s="543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ht="22.5" customHeight="1">
      <c r="A173" s="2"/>
      <c r="B173" s="2"/>
      <c r="C173" s="617"/>
      <c r="D173" s="618"/>
      <c r="E173" s="543"/>
      <c r="F173" s="543"/>
      <c r="G173" s="543"/>
      <c r="H173" s="543"/>
      <c r="I173" s="543"/>
      <c r="J173" s="543"/>
      <c r="K173" s="543"/>
      <c r="L173" s="543"/>
      <c r="M173" s="543"/>
      <c r="N173" s="543"/>
      <c r="O173" s="543"/>
      <c r="P173" s="543"/>
      <c r="Q173" s="543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ht="22.5" customHeight="1">
      <c r="A174" s="2"/>
      <c r="B174" s="2"/>
      <c r="C174" s="617"/>
      <c r="D174" s="618"/>
      <c r="E174" s="543"/>
      <c r="F174" s="543"/>
      <c r="G174" s="543"/>
      <c r="H174" s="543"/>
      <c r="I174" s="543"/>
      <c r="J174" s="543"/>
      <c r="K174" s="543"/>
      <c r="L174" s="543"/>
      <c r="M174" s="543"/>
      <c r="N174" s="543"/>
      <c r="O174" s="543"/>
      <c r="P174" s="543"/>
      <c r="Q174" s="543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ht="22.5" customHeight="1">
      <c r="A175" s="2"/>
      <c r="B175" s="2"/>
      <c r="C175" s="617"/>
      <c r="D175" s="618"/>
      <c r="E175" s="543"/>
      <c r="F175" s="543"/>
      <c r="G175" s="543"/>
      <c r="H175" s="543"/>
      <c r="I175" s="543"/>
      <c r="J175" s="543"/>
      <c r="K175" s="543"/>
      <c r="L175" s="543"/>
      <c r="M175" s="543"/>
      <c r="N175" s="543"/>
      <c r="O175" s="543"/>
      <c r="P175" s="543"/>
      <c r="Q175" s="543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ht="22.5" customHeight="1">
      <c r="A176" s="2"/>
      <c r="B176" s="2"/>
      <c r="C176" s="617"/>
      <c r="D176" s="618"/>
      <c r="E176" s="543"/>
      <c r="F176" s="543"/>
      <c r="G176" s="543"/>
      <c r="H176" s="543"/>
      <c r="I176" s="543"/>
      <c r="J176" s="543"/>
      <c r="K176" s="543"/>
      <c r="L176" s="543"/>
      <c r="M176" s="543"/>
      <c r="N176" s="543"/>
      <c r="O176" s="543"/>
      <c r="P176" s="543"/>
      <c r="Q176" s="543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ht="22.5" customHeight="1">
      <c r="A177" s="2"/>
      <c r="B177" s="2"/>
      <c r="C177" s="617"/>
      <c r="D177" s="618"/>
      <c r="E177" s="543"/>
      <c r="F177" s="543"/>
      <c r="G177" s="543"/>
      <c r="H177" s="543"/>
      <c r="I177" s="543"/>
      <c r="J177" s="543"/>
      <c r="K177" s="543"/>
      <c r="L177" s="543"/>
      <c r="M177" s="543"/>
      <c r="N177" s="543"/>
      <c r="O177" s="543"/>
      <c r="P177" s="543"/>
      <c r="Q177" s="543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ht="22.5" customHeight="1">
      <c r="A178" s="2"/>
      <c r="B178" s="2"/>
      <c r="C178" s="617"/>
      <c r="D178" s="618"/>
      <c r="E178" s="543"/>
      <c r="F178" s="543"/>
      <c r="G178" s="543"/>
      <c r="H178" s="543"/>
      <c r="I178" s="543"/>
      <c r="J178" s="543"/>
      <c r="K178" s="543"/>
      <c r="L178" s="543"/>
      <c r="M178" s="543"/>
      <c r="N178" s="543"/>
      <c r="O178" s="543"/>
      <c r="P178" s="543"/>
      <c r="Q178" s="543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ht="22.5" customHeight="1">
      <c r="A179" s="2"/>
      <c r="B179" s="2"/>
      <c r="C179" s="617"/>
      <c r="D179" s="618"/>
      <c r="E179" s="543"/>
      <c r="F179" s="543"/>
      <c r="G179" s="543"/>
      <c r="H179" s="543"/>
      <c r="I179" s="543"/>
      <c r="J179" s="543"/>
      <c r="K179" s="543"/>
      <c r="L179" s="543"/>
      <c r="M179" s="543"/>
      <c r="N179" s="543"/>
      <c r="O179" s="543"/>
      <c r="P179" s="543"/>
      <c r="Q179" s="543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ht="22.5" customHeight="1">
      <c r="A180" s="2"/>
      <c r="B180" s="2"/>
      <c r="C180" s="617"/>
      <c r="D180" s="618"/>
      <c r="E180" s="543"/>
      <c r="F180" s="543"/>
      <c r="G180" s="543"/>
      <c r="H180" s="543"/>
      <c r="I180" s="543"/>
      <c r="J180" s="543"/>
      <c r="K180" s="543"/>
      <c r="L180" s="543"/>
      <c r="M180" s="543"/>
      <c r="N180" s="543"/>
      <c r="O180" s="543"/>
      <c r="P180" s="543"/>
      <c r="Q180" s="543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ht="22.5" customHeight="1">
      <c r="A181" s="2"/>
      <c r="B181" s="2"/>
      <c r="C181" s="617"/>
      <c r="D181" s="618"/>
      <c r="E181" s="543"/>
      <c r="F181" s="543"/>
      <c r="G181" s="543"/>
      <c r="H181" s="543"/>
      <c r="I181" s="543"/>
      <c r="J181" s="543"/>
      <c r="K181" s="543"/>
      <c r="L181" s="543"/>
      <c r="M181" s="543"/>
      <c r="N181" s="543"/>
      <c r="O181" s="543"/>
      <c r="P181" s="543"/>
      <c r="Q181" s="543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ht="22.5" customHeight="1">
      <c r="A182" s="2"/>
      <c r="B182" s="2"/>
      <c r="C182" s="617"/>
      <c r="D182" s="618"/>
      <c r="E182" s="543"/>
      <c r="F182" s="543"/>
      <c r="G182" s="543"/>
      <c r="H182" s="543"/>
      <c r="I182" s="543"/>
      <c r="J182" s="543"/>
      <c r="K182" s="543"/>
      <c r="L182" s="543"/>
      <c r="M182" s="543"/>
      <c r="N182" s="543"/>
      <c r="O182" s="543"/>
      <c r="P182" s="543"/>
      <c r="Q182" s="543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ht="22.5" customHeight="1">
      <c r="A183" s="2"/>
      <c r="B183" s="2"/>
      <c r="C183" s="617"/>
      <c r="D183" s="618"/>
      <c r="E183" s="543"/>
      <c r="F183" s="543"/>
      <c r="G183" s="543"/>
      <c r="H183" s="543"/>
      <c r="I183" s="543"/>
      <c r="J183" s="543"/>
      <c r="K183" s="543"/>
      <c r="L183" s="543"/>
      <c r="M183" s="543"/>
      <c r="N183" s="543"/>
      <c r="O183" s="543"/>
      <c r="P183" s="543"/>
      <c r="Q183" s="543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ht="22.5" customHeight="1">
      <c r="A184" s="2"/>
      <c r="B184" s="2"/>
      <c r="C184" s="617"/>
      <c r="D184" s="618"/>
      <c r="E184" s="543"/>
      <c r="F184" s="543"/>
      <c r="G184" s="543"/>
      <c r="H184" s="543"/>
      <c r="I184" s="543"/>
      <c r="J184" s="543"/>
      <c r="K184" s="543"/>
      <c r="L184" s="543"/>
      <c r="M184" s="543"/>
      <c r="N184" s="543"/>
      <c r="O184" s="543"/>
      <c r="P184" s="543"/>
      <c r="Q184" s="543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ht="22.5" customHeight="1">
      <c r="A185" s="2"/>
      <c r="B185" s="2"/>
      <c r="C185" s="617"/>
      <c r="D185" s="618"/>
      <c r="E185" s="543"/>
      <c r="F185" s="543"/>
      <c r="G185" s="543"/>
      <c r="H185" s="543"/>
      <c r="I185" s="543"/>
      <c r="J185" s="543"/>
      <c r="K185" s="543"/>
      <c r="L185" s="543"/>
      <c r="M185" s="543"/>
      <c r="N185" s="543"/>
      <c r="O185" s="543"/>
      <c r="P185" s="543"/>
      <c r="Q185" s="543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ht="22.5" customHeight="1">
      <c r="A186" s="2"/>
      <c r="B186" s="2"/>
      <c r="C186" s="617"/>
      <c r="D186" s="618"/>
      <c r="E186" s="543"/>
      <c r="F186" s="543"/>
      <c r="G186" s="543"/>
      <c r="H186" s="543"/>
      <c r="I186" s="543"/>
      <c r="J186" s="543"/>
      <c r="K186" s="543"/>
      <c r="L186" s="543"/>
      <c r="M186" s="543"/>
      <c r="N186" s="543"/>
      <c r="O186" s="543"/>
      <c r="P186" s="543"/>
      <c r="Q186" s="543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ht="22.5" customHeight="1">
      <c r="A187" s="2"/>
      <c r="B187" s="2"/>
      <c r="C187" s="617"/>
      <c r="D187" s="618"/>
      <c r="E187" s="543"/>
      <c r="F187" s="543"/>
      <c r="G187" s="543"/>
      <c r="H187" s="543"/>
      <c r="I187" s="543"/>
      <c r="J187" s="543"/>
      <c r="K187" s="543"/>
      <c r="L187" s="543"/>
      <c r="M187" s="543"/>
      <c r="N187" s="543"/>
      <c r="O187" s="543"/>
      <c r="P187" s="543"/>
      <c r="Q187" s="543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ht="22.5" customHeight="1">
      <c r="A188" s="2"/>
      <c r="B188" s="2"/>
      <c r="C188" s="617"/>
      <c r="D188" s="618"/>
      <c r="E188" s="543"/>
      <c r="F188" s="543"/>
      <c r="G188" s="543"/>
      <c r="H188" s="543"/>
      <c r="I188" s="543"/>
      <c r="J188" s="543"/>
      <c r="K188" s="543"/>
      <c r="L188" s="543"/>
      <c r="M188" s="543"/>
      <c r="N188" s="543"/>
      <c r="O188" s="543"/>
      <c r="P188" s="543"/>
      <c r="Q188" s="543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ht="22.5" customHeight="1">
      <c r="A189" s="2"/>
      <c r="B189" s="2"/>
      <c r="C189" s="617"/>
      <c r="D189" s="618"/>
      <c r="E189" s="543"/>
      <c r="F189" s="543"/>
      <c r="G189" s="543"/>
      <c r="H189" s="543"/>
      <c r="I189" s="543"/>
      <c r="J189" s="543"/>
      <c r="K189" s="543"/>
      <c r="L189" s="543"/>
      <c r="M189" s="543"/>
      <c r="N189" s="543"/>
      <c r="O189" s="543"/>
      <c r="P189" s="543"/>
      <c r="Q189" s="543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ht="22.5" customHeight="1">
      <c r="A190" s="2"/>
      <c r="B190" s="2"/>
      <c r="C190" s="617"/>
      <c r="D190" s="618"/>
      <c r="E190" s="543"/>
      <c r="F190" s="543"/>
      <c r="G190" s="543"/>
      <c r="H190" s="543"/>
      <c r="I190" s="543"/>
      <c r="J190" s="543"/>
      <c r="K190" s="543"/>
      <c r="L190" s="543"/>
      <c r="M190" s="543"/>
      <c r="N190" s="543"/>
      <c r="O190" s="543"/>
      <c r="P190" s="543"/>
      <c r="Q190" s="543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ht="22.5" customHeight="1">
      <c r="A191" s="2"/>
      <c r="B191" s="2"/>
      <c r="C191" s="617"/>
      <c r="D191" s="618"/>
      <c r="E191" s="543"/>
      <c r="F191" s="543"/>
      <c r="G191" s="543"/>
      <c r="H191" s="543"/>
      <c r="I191" s="543"/>
      <c r="J191" s="543"/>
      <c r="K191" s="543"/>
      <c r="L191" s="543"/>
      <c r="M191" s="543"/>
      <c r="N191" s="543"/>
      <c r="O191" s="543"/>
      <c r="P191" s="543"/>
      <c r="Q191" s="543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ht="22.5" customHeight="1">
      <c r="A192" s="2"/>
      <c r="B192" s="2"/>
      <c r="C192" s="617"/>
      <c r="D192" s="618"/>
      <c r="E192" s="543"/>
      <c r="F192" s="543"/>
      <c r="G192" s="543"/>
      <c r="H192" s="543"/>
      <c r="I192" s="543"/>
      <c r="J192" s="543"/>
      <c r="K192" s="543"/>
      <c r="L192" s="543"/>
      <c r="M192" s="543"/>
      <c r="N192" s="543"/>
      <c r="O192" s="543"/>
      <c r="P192" s="543"/>
      <c r="Q192" s="543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ht="22.5" customHeight="1">
      <c r="A193" s="2"/>
      <c r="B193" s="2"/>
      <c r="C193" s="617"/>
      <c r="D193" s="618"/>
      <c r="E193" s="543"/>
      <c r="F193" s="543"/>
      <c r="G193" s="543"/>
      <c r="H193" s="543"/>
      <c r="I193" s="543"/>
      <c r="J193" s="543"/>
      <c r="K193" s="543"/>
      <c r="L193" s="543"/>
      <c r="M193" s="543"/>
      <c r="N193" s="543"/>
      <c r="O193" s="543"/>
      <c r="P193" s="543"/>
      <c r="Q193" s="543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ht="22.5" customHeight="1">
      <c r="A194" s="2"/>
      <c r="B194" s="2"/>
      <c r="C194" s="617"/>
      <c r="D194" s="618"/>
      <c r="E194" s="543"/>
      <c r="F194" s="543"/>
      <c r="G194" s="543"/>
      <c r="H194" s="543"/>
      <c r="I194" s="543"/>
      <c r="J194" s="543"/>
      <c r="K194" s="543"/>
      <c r="L194" s="543"/>
      <c r="M194" s="543"/>
      <c r="N194" s="543"/>
      <c r="O194" s="543"/>
      <c r="P194" s="543"/>
      <c r="Q194" s="543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ht="22.5" customHeight="1">
      <c r="A195" s="2"/>
      <c r="B195" s="2"/>
      <c r="C195" s="617"/>
      <c r="D195" s="618"/>
      <c r="E195" s="543"/>
      <c r="F195" s="543"/>
      <c r="G195" s="543"/>
      <c r="H195" s="543"/>
      <c r="I195" s="543"/>
      <c r="J195" s="543"/>
      <c r="K195" s="543"/>
      <c r="L195" s="543"/>
      <c r="M195" s="543"/>
      <c r="N195" s="543"/>
      <c r="O195" s="543"/>
      <c r="P195" s="543"/>
      <c r="Q195" s="543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ht="22.5" customHeight="1">
      <c r="A196" s="2"/>
      <c r="B196" s="2"/>
      <c r="C196" s="617"/>
      <c r="D196" s="618"/>
      <c r="E196" s="543"/>
      <c r="F196" s="543"/>
      <c r="G196" s="543"/>
      <c r="H196" s="543"/>
      <c r="I196" s="543"/>
      <c r="J196" s="543"/>
      <c r="K196" s="543"/>
      <c r="L196" s="543"/>
      <c r="M196" s="543"/>
      <c r="N196" s="543"/>
      <c r="O196" s="543"/>
      <c r="P196" s="543"/>
      <c r="Q196" s="543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ht="22.5" customHeight="1">
      <c r="A197" s="2"/>
      <c r="B197" s="2"/>
      <c r="C197" s="617"/>
      <c r="D197" s="618"/>
      <c r="E197" s="543"/>
      <c r="F197" s="543"/>
      <c r="G197" s="543"/>
      <c r="H197" s="543"/>
      <c r="I197" s="543"/>
      <c r="J197" s="543"/>
      <c r="K197" s="543"/>
      <c r="L197" s="543"/>
      <c r="M197" s="543"/>
      <c r="N197" s="543"/>
      <c r="O197" s="543"/>
      <c r="P197" s="543"/>
      <c r="Q197" s="543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ht="22.5" customHeight="1">
      <c r="A198" s="2"/>
      <c r="B198" s="2"/>
      <c r="C198" s="617"/>
      <c r="D198" s="618"/>
      <c r="E198" s="543"/>
      <c r="F198" s="543"/>
      <c r="G198" s="543"/>
      <c r="H198" s="543"/>
      <c r="I198" s="543"/>
      <c r="J198" s="543"/>
      <c r="K198" s="543"/>
      <c r="L198" s="543"/>
      <c r="M198" s="543"/>
      <c r="N198" s="543"/>
      <c r="O198" s="543"/>
      <c r="P198" s="543"/>
      <c r="Q198" s="543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ht="22.5" customHeight="1">
      <c r="A199" s="2"/>
      <c r="B199" s="2"/>
      <c r="C199" s="617"/>
      <c r="D199" s="618"/>
      <c r="E199" s="543"/>
      <c r="F199" s="543"/>
      <c r="G199" s="543"/>
      <c r="H199" s="543"/>
      <c r="I199" s="543"/>
      <c r="J199" s="543"/>
      <c r="K199" s="543"/>
      <c r="L199" s="543"/>
      <c r="M199" s="543"/>
      <c r="N199" s="543"/>
      <c r="O199" s="543"/>
      <c r="P199" s="543"/>
      <c r="Q199" s="543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ht="22.5" customHeight="1">
      <c r="A200" s="2"/>
      <c r="B200" s="2"/>
      <c r="C200" s="617"/>
      <c r="D200" s="618"/>
      <c r="E200" s="543"/>
      <c r="F200" s="543"/>
      <c r="G200" s="543"/>
      <c r="H200" s="543"/>
      <c r="I200" s="543"/>
      <c r="J200" s="543"/>
      <c r="K200" s="543"/>
      <c r="L200" s="543"/>
      <c r="M200" s="543"/>
      <c r="N200" s="543"/>
      <c r="O200" s="543"/>
      <c r="P200" s="543"/>
      <c r="Q200" s="543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ht="22.5" customHeight="1">
      <c r="A201" s="2"/>
      <c r="B201" s="2"/>
      <c r="C201" s="617"/>
      <c r="D201" s="618"/>
      <c r="E201" s="543"/>
      <c r="F201" s="543"/>
      <c r="G201" s="543"/>
      <c r="H201" s="543"/>
      <c r="I201" s="543"/>
      <c r="J201" s="543"/>
      <c r="K201" s="543"/>
      <c r="L201" s="543"/>
      <c r="M201" s="543"/>
      <c r="N201" s="543"/>
      <c r="O201" s="543"/>
      <c r="P201" s="543"/>
      <c r="Q201" s="543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ht="22.5" customHeight="1">
      <c r="A202" s="2"/>
      <c r="B202" s="2"/>
      <c r="C202" s="617"/>
      <c r="D202" s="618"/>
      <c r="E202" s="543"/>
      <c r="F202" s="543"/>
      <c r="G202" s="543"/>
      <c r="H202" s="543"/>
      <c r="I202" s="543"/>
      <c r="J202" s="543"/>
      <c r="K202" s="543"/>
      <c r="L202" s="543"/>
      <c r="M202" s="543"/>
      <c r="N202" s="543"/>
      <c r="O202" s="543"/>
      <c r="P202" s="543"/>
      <c r="Q202" s="543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ht="22.5" customHeight="1">
      <c r="A203" s="2"/>
      <c r="B203" s="2"/>
      <c r="C203" s="617"/>
      <c r="D203" s="618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543"/>
      <c r="Q203" s="543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ht="22.5" customHeight="1">
      <c r="A204" s="2"/>
      <c r="B204" s="2"/>
      <c r="C204" s="617"/>
      <c r="D204" s="618"/>
      <c r="E204" s="543"/>
      <c r="F204" s="543"/>
      <c r="G204" s="543"/>
      <c r="H204" s="543"/>
      <c r="I204" s="543"/>
      <c r="J204" s="543"/>
      <c r="K204" s="543"/>
      <c r="L204" s="543"/>
      <c r="M204" s="543"/>
      <c r="N204" s="543"/>
      <c r="O204" s="543"/>
      <c r="P204" s="543"/>
      <c r="Q204" s="543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ht="22.5" customHeight="1">
      <c r="A205" s="2"/>
      <c r="B205" s="2"/>
      <c r="C205" s="617"/>
      <c r="D205" s="618"/>
      <c r="E205" s="543"/>
      <c r="F205" s="543"/>
      <c r="G205" s="543"/>
      <c r="H205" s="543"/>
      <c r="I205" s="543"/>
      <c r="J205" s="543"/>
      <c r="K205" s="543"/>
      <c r="L205" s="543"/>
      <c r="M205" s="543"/>
      <c r="N205" s="543"/>
      <c r="O205" s="543"/>
      <c r="P205" s="543"/>
      <c r="Q205" s="543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ht="22.5" customHeight="1">
      <c r="A206" s="2"/>
      <c r="B206" s="2"/>
      <c r="C206" s="617"/>
      <c r="D206" s="618"/>
      <c r="E206" s="543"/>
      <c r="F206" s="543"/>
      <c r="G206" s="543"/>
      <c r="H206" s="543"/>
      <c r="I206" s="543"/>
      <c r="J206" s="543"/>
      <c r="K206" s="543"/>
      <c r="L206" s="543"/>
      <c r="M206" s="543"/>
      <c r="N206" s="543"/>
      <c r="O206" s="543"/>
      <c r="P206" s="543"/>
      <c r="Q206" s="543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ht="22.5" customHeight="1">
      <c r="A207" s="2"/>
      <c r="B207" s="2"/>
      <c r="C207" s="617"/>
      <c r="D207" s="618"/>
      <c r="E207" s="543"/>
      <c r="F207" s="543"/>
      <c r="G207" s="543"/>
      <c r="H207" s="543"/>
      <c r="I207" s="543"/>
      <c r="J207" s="543"/>
      <c r="K207" s="543"/>
      <c r="L207" s="543"/>
      <c r="M207" s="543"/>
      <c r="N207" s="543"/>
      <c r="O207" s="543"/>
      <c r="P207" s="543"/>
      <c r="Q207" s="543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ht="22.5" customHeight="1">
      <c r="A208" s="2"/>
      <c r="B208" s="2"/>
      <c r="C208" s="617"/>
      <c r="D208" s="618"/>
      <c r="E208" s="543"/>
      <c r="F208" s="543"/>
      <c r="G208" s="543"/>
      <c r="H208" s="543"/>
      <c r="I208" s="543"/>
      <c r="J208" s="543"/>
      <c r="K208" s="543"/>
      <c r="L208" s="543"/>
      <c r="M208" s="543"/>
      <c r="N208" s="543"/>
      <c r="O208" s="543"/>
      <c r="P208" s="543"/>
      <c r="Q208" s="543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ht="22.5" customHeight="1">
      <c r="A209" s="2"/>
      <c r="B209" s="2"/>
      <c r="C209" s="617"/>
      <c r="D209" s="618"/>
      <c r="E209" s="543"/>
      <c r="F209" s="543"/>
      <c r="G209" s="543"/>
      <c r="H209" s="543"/>
      <c r="I209" s="543"/>
      <c r="J209" s="543"/>
      <c r="K209" s="543"/>
      <c r="L209" s="543"/>
      <c r="M209" s="543"/>
      <c r="N209" s="543"/>
      <c r="O209" s="543"/>
      <c r="P209" s="543"/>
      <c r="Q209" s="543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ht="22.5" customHeight="1">
      <c r="A210" s="2"/>
      <c r="B210" s="2"/>
      <c r="C210" s="617"/>
      <c r="D210" s="618"/>
      <c r="E210" s="543"/>
      <c r="F210" s="543"/>
      <c r="G210" s="543"/>
      <c r="H210" s="543"/>
      <c r="I210" s="543"/>
      <c r="J210" s="543"/>
      <c r="K210" s="543"/>
      <c r="L210" s="543"/>
      <c r="M210" s="543"/>
      <c r="N210" s="543"/>
      <c r="O210" s="543"/>
      <c r="P210" s="543"/>
      <c r="Q210" s="54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ht="22.5" customHeight="1">
      <c r="A211" s="2"/>
      <c r="B211" s="2"/>
      <c r="C211" s="617"/>
      <c r="D211" s="618"/>
      <c r="E211" s="543"/>
      <c r="F211" s="543"/>
      <c r="G211" s="543"/>
      <c r="H211" s="543"/>
      <c r="I211" s="543"/>
      <c r="J211" s="543"/>
      <c r="K211" s="543"/>
      <c r="L211" s="543"/>
      <c r="M211" s="543"/>
      <c r="N211" s="543"/>
      <c r="O211" s="543"/>
      <c r="P211" s="543"/>
      <c r="Q211" s="54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ht="22.5" customHeight="1">
      <c r="A212" s="2"/>
      <c r="B212" s="2"/>
      <c r="C212" s="617"/>
      <c r="D212" s="618"/>
      <c r="E212" s="543"/>
      <c r="F212" s="543"/>
      <c r="G212" s="543"/>
      <c r="H212" s="543"/>
      <c r="I212" s="543"/>
      <c r="J212" s="543"/>
      <c r="K212" s="543"/>
      <c r="L212" s="543"/>
      <c r="M212" s="543"/>
      <c r="N212" s="543"/>
      <c r="O212" s="543"/>
      <c r="P212" s="543"/>
      <c r="Q212" s="54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ht="22.5" customHeight="1">
      <c r="A213" s="2"/>
      <c r="B213" s="2"/>
      <c r="C213" s="617"/>
      <c r="D213" s="618"/>
      <c r="E213" s="543"/>
      <c r="F213" s="543"/>
      <c r="G213" s="543"/>
      <c r="H213" s="543"/>
      <c r="I213" s="543"/>
      <c r="J213" s="543"/>
      <c r="K213" s="543"/>
      <c r="L213" s="543"/>
      <c r="M213" s="543"/>
      <c r="N213" s="543"/>
      <c r="O213" s="543"/>
      <c r="P213" s="543"/>
      <c r="Q213" s="543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ht="22.5" customHeight="1">
      <c r="A214" s="2"/>
      <c r="B214" s="2"/>
      <c r="C214" s="617"/>
      <c r="D214" s="618"/>
      <c r="E214" s="543"/>
      <c r="F214" s="543"/>
      <c r="G214" s="543"/>
      <c r="H214" s="543"/>
      <c r="I214" s="543"/>
      <c r="J214" s="543"/>
      <c r="K214" s="543"/>
      <c r="L214" s="543"/>
      <c r="M214" s="543"/>
      <c r="N214" s="543"/>
      <c r="O214" s="543"/>
      <c r="P214" s="543"/>
      <c r="Q214" s="543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ht="22.5" customHeight="1">
      <c r="A215" s="2"/>
      <c r="B215" s="2"/>
      <c r="C215" s="617"/>
      <c r="D215" s="618"/>
      <c r="E215" s="543"/>
      <c r="F215" s="543"/>
      <c r="G215" s="543"/>
      <c r="H215" s="543"/>
      <c r="I215" s="543"/>
      <c r="J215" s="543"/>
      <c r="K215" s="543"/>
      <c r="L215" s="543"/>
      <c r="M215" s="543"/>
      <c r="N215" s="543"/>
      <c r="O215" s="543"/>
      <c r="P215" s="543"/>
      <c r="Q215" s="543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ht="22.5" customHeight="1">
      <c r="A216" s="2"/>
      <c r="B216" s="2"/>
      <c r="C216" s="617"/>
      <c r="D216" s="618"/>
      <c r="E216" s="543"/>
      <c r="F216" s="543"/>
      <c r="G216" s="543"/>
      <c r="H216" s="543"/>
      <c r="I216" s="543"/>
      <c r="J216" s="543"/>
      <c r="K216" s="543"/>
      <c r="L216" s="543"/>
      <c r="M216" s="543"/>
      <c r="N216" s="543"/>
      <c r="O216" s="543"/>
      <c r="P216" s="543"/>
      <c r="Q216" s="543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ht="22.5" customHeight="1">
      <c r="A217" s="2"/>
      <c r="B217" s="2"/>
      <c r="C217" s="617"/>
      <c r="D217" s="618"/>
      <c r="E217" s="543"/>
      <c r="F217" s="543"/>
      <c r="G217" s="543"/>
      <c r="H217" s="543"/>
      <c r="I217" s="543"/>
      <c r="J217" s="543"/>
      <c r="K217" s="543"/>
      <c r="L217" s="543"/>
      <c r="M217" s="543"/>
      <c r="N217" s="543"/>
      <c r="O217" s="543"/>
      <c r="P217" s="543"/>
      <c r="Q217" s="543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ht="22.5" customHeight="1">
      <c r="A218" s="2"/>
      <c r="B218" s="2"/>
      <c r="C218" s="617"/>
      <c r="D218" s="618"/>
      <c r="E218" s="543"/>
      <c r="F218" s="543"/>
      <c r="G218" s="543"/>
      <c r="H218" s="543"/>
      <c r="I218" s="543"/>
      <c r="J218" s="543"/>
      <c r="K218" s="543"/>
      <c r="L218" s="543"/>
      <c r="M218" s="543"/>
      <c r="N218" s="543"/>
      <c r="O218" s="543"/>
      <c r="P218" s="543"/>
      <c r="Q218" s="543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ht="22.5" customHeight="1">
      <c r="A219" s="2"/>
      <c r="B219" s="2"/>
      <c r="C219" s="617"/>
      <c r="D219" s="618"/>
      <c r="E219" s="543"/>
      <c r="F219" s="543"/>
      <c r="G219" s="543"/>
      <c r="H219" s="543"/>
      <c r="I219" s="543"/>
      <c r="J219" s="543"/>
      <c r="K219" s="543"/>
      <c r="L219" s="543"/>
      <c r="M219" s="543"/>
      <c r="N219" s="543"/>
      <c r="O219" s="543"/>
      <c r="P219" s="543"/>
      <c r="Q219" s="543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ht="22.5" customHeight="1">
      <c r="A220" s="2"/>
      <c r="B220" s="2"/>
      <c r="C220" s="617"/>
      <c r="D220" s="618"/>
      <c r="E220" s="543"/>
      <c r="F220" s="543"/>
      <c r="G220" s="543"/>
      <c r="H220" s="543"/>
      <c r="I220" s="543"/>
      <c r="J220" s="543"/>
      <c r="K220" s="543"/>
      <c r="L220" s="543"/>
      <c r="M220" s="543"/>
      <c r="N220" s="543"/>
      <c r="O220" s="543"/>
      <c r="P220" s="543"/>
      <c r="Q220" s="543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ht="22.5" customHeight="1">
      <c r="A221" s="2"/>
      <c r="B221" s="2"/>
      <c r="C221" s="617"/>
      <c r="D221" s="618"/>
      <c r="E221" s="543"/>
      <c r="F221" s="543"/>
      <c r="G221" s="543"/>
      <c r="H221" s="543"/>
      <c r="I221" s="543"/>
      <c r="J221" s="543"/>
      <c r="K221" s="543"/>
      <c r="L221" s="543"/>
      <c r="M221" s="543"/>
      <c r="N221" s="543"/>
      <c r="O221" s="543"/>
      <c r="P221" s="543"/>
      <c r="Q221" s="543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ht="22.5" customHeight="1">
      <c r="A222" s="2"/>
      <c r="B222" s="2"/>
      <c r="C222" s="617"/>
      <c r="D222" s="618"/>
      <c r="E222" s="543"/>
      <c r="F222" s="543"/>
      <c r="G222" s="543"/>
      <c r="H222" s="543"/>
      <c r="I222" s="543"/>
      <c r="J222" s="543"/>
      <c r="K222" s="543"/>
      <c r="L222" s="543"/>
      <c r="M222" s="543"/>
      <c r="N222" s="543"/>
      <c r="O222" s="543"/>
      <c r="P222" s="543"/>
      <c r="Q222" s="543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ht="22.5" customHeight="1">
      <c r="A223" s="2"/>
      <c r="B223" s="2"/>
      <c r="C223" s="617"/>
      <c r="D223" s="618"/>
      <c r="E223" s="543"/>
      <c r="F223" s="543"/>
      <c r="G223" s="543"/>
      <c r="H223" s="543"/>
      <c r="I223" s="543"/>
      <c r="J223" s="543"/>
      <c r="K223" s="543"/>
      <c r="L223" s="543"/>
      <c r="M223" s="543"/>
      <c r="N223" s="543"/>
      <c r="O223" s="543"/>
      <c r="P223" s="543"/>
      <c r="Q223" s="543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ht="22.5" customHeight="1">
      <c r="A224" s="2"/>
      <c r="B224" s="2"/>
      <c r="C224" s="617"/>
      <c r="D224" s="618"/>
      <c r="E224" s="543"/>
      <c r="F224" s="543"/>
      <c r="G224" s="543"/>
      <c r="H224" s="543"/>
      <c r="I224" s="543"/>
      <c r="J224" s="543"/>
      <c r="K224" s="543"/>
      <c r="L224" s="543"/>
      <c r="M224" s="543"/>
      <c r="N224" s="543"/>
      <c r="O224" s="543"/>
      <c r="P224" s="543"/>
      <c r="Q224" s="543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ht="22.5" customHeight="1">
      <c r="A225" s="2"/>
      <c r="B225" s="2"/>
      <c r="C225" s="617"/>
      <c r="D225" s="618"/>
      <c r="E225" s="543"/>
      <c r="F225" s="543"/>
      <c r="G225" s="543"/>
      <c r="H225" s="543"/>
      <c r="I225" s="543"/>
      <c r="J225" s="543"/>
      <c r="K225" s="543"/>
      <c r="L225" s="543"/>
      <c r="M225" s="543"/>
      <c r="N225" s="543"/>
      <c r="O225" s="543"/>
      <c r="P225" s="543"/>
      <c r="Q225" s="543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ht="22.5" customHeight="1">
      <c r="A226" s="2"/>
      <c r="B226" s="2"/>
      <c r="C226" s="617"/>
      <c r="D226" s="618"/>
      <c r="E226" s="543"/>
      <c r="F226" s="543"/>
      <c r="G226" s="543"/>
      <c r="H226" s="543"/>
      <c r="I226" s="543"/>
      <c r="J226" s="543"/>
      <c r="K226" s="543"/>
      <c r="L226" s="543"/>
      <c r="M226" s="543"/>
      <c r="N226" s="543"/>
      <c r="O226" s="543"/>
      <c r="P226" s="543"/>
      <c r="Q226" s="543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ht="22.5" customHeight="1">
      <c r="A227" s="2"/>
      <c r="B227" s="2"/>
      <c r="C227" s="617"/>
      <c r="D227" s="618"/>
      <c r="E227" s="543"/>
      <c r="F227" s="543"/>
      <c r="G227" s="543"/>
      <c r="H227" s="543"/>
      <c r="I227" s="543"/>
      <c r="J227" s="543"/>
      <c r="K227" s="543"/>
      <c r="L227" s="543"/>
      <c r="M227" s="543"/>
      <c r="N227" s="543"/>
      <c r="O227" s="543"/>
      <c r="P227" s="543"/>
      <c r="Q227" s="543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ht="22.5" customHeight="1">
      <c r="A228" s="2"/>
      <c r="B228" s="2"/>
      <c r="C228" s="617"/>
      <c r="D228" s="618"/>
      <c r="E228" s="543"/>
      <c r="F228" s="543"/>
      <c r="G228" s="543"/>
      <c r="H228" s="543"/>
      <c r="I228" s="543"/>
      <c r="J228" s="543"/>
      <c r="K228" s="543"/>
      <c r="L228" s="543"/>
      <c r="M228" s="543"/>
      <c r="N228" s="543"/>
      <c r="O228" s="543"/>
      <c r="P228" s="543"/>
      <c r="Q228" s="543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ht="22.5" customHeight="1">
      <c r="A229" s="2"/>
      <c r="B229" s="2"/>
      <c r="C229" s="617"/>
      <c r="D229" s="618"/>
      <c r="E229" s="543"/>
      <c r="F229" s="543"/>
      <c r="G229" s="543"/>
      <c r="H229" s="543"/>
      <c r="I229" s="543"/>
      <c r="J229" s="543"/>
      <c r="K229" s="543"/>
      <c r="L229" s="543"/>
      <c r="M229" s="543"/>
      <c r="N229" s="543"/>
      <c r="O229" s="543"/>
      <c r="P229" s="543"/>
      <c r="Q229" s="543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ht="22.5" customHeight="1">
      <c r="A230" s="2"/>
      <c r="B230" s="2"/>
      <c r="C230" s="617"/>
      <c r="D230" s="618"/>
      <c r="E230" s="543"/>
      <c r="F230" s="543"/>
      <c r="G230" s="543"/>
      <c r="H230" s="543"/>
      <c r="I230" s="543"/>
      <c r="J230" s="543"/>
      <c r="K230" s="543"/>
      <c r="L230" s="543"/>
      <c r="M230" s="543"/>
      <c r="N230" s="543"/>
      <c r="O230" s="543"/>
      <c r="P230" s="543"/>
      <c r="Q230" s="543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ht="22.5" customHeight="1">
      <c r="A231" s="2"/>
      <c r="B231" s="2"/>
      <c r="C231" s="617"/>
      <c r="D231" s="618"/>
      <c r="E231" s="543"/>
      <c r="F231" s="543"/>
      <c r="G231" s="543"/>
      <c r="H231" s="543"/>
      <c r="I231" s="543"/>
      <c r="J231" s="543"/>
      <c r="K231" s="543"/>
      <c r="L231" s="543"/>
      <c r="M231" s="543"/>
      <c r="N231" s="543"/>
      <c r="O231" s="543"/>
      <c r="P231" s="543"/>
      <c r="Q231" s="543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ht="22.5" customHeight="1">
      <c r="A232" s="2"/>
      <c r="B232" s="2"/>
      <c r="C232" s="617"/>
      <c r="D232" s="618"/>
      <c r="E232" s="543"/>
      <c r="F232" s="543"/>
      <c r="G232" s="543"/>
      <c r="H232" s="543"/>
      <c r="I232" s="543"/>
      <c r="J232" s="543"/>
      <c r="K232" s="543"/>
      <c r="L232" s="543"/>
      <c r="M232" s="543"/>
      <c r="N232" s="543"/>
      <c r="O232" s="543"/>
      <c r="P232" s="543"/>
      <c r="Q232" s="543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ht="22.5" customHeight="1">
      <c r="A233" s="2"/>
      <c r="B233" s="2"/>
      <c r="C233" s="617"/>
      <c r="D233" s="618"/>
      <c r="E233" s="543"/>
      <c r="F233" s="543"/>
      <c r="G233" s="543"/>
      <c r="H233" s="543"/>
      <c r="I233" s="543"/>
      <c r="J233" s="543"/>
      <c r="K233" s="543"/>
      <c r="L233" s="543"/>
      <c r="M233" s="543"/>
      <c r="N233" s="543"/>
      <c r="O233" s="543"/>
      <c r="P233" s="543"/>
      <c r="Q233" s="543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ht="22.5" customHeight="1">
      <c r="A234" s="2"/>
      <c r="B234" s="2"/>
      <c r="C234" s="617"/>
      <c r="D234" s="618"/>
      <c r="E234" s="543"/>
      <c r="F234" s="543"/>
      <c r="G234" s="543"/>
      <c r="H234" s="543"/>
      <c r="I234" s="543"/>
      <c r="J234" s="543"/>
      <c r="K234" s="543"/>
      <c r="L234" s="543"/>
      <c r="M234" s="543"/>
      <c r="N234" s="543"/>
      <c r="O234" s="543"/>
      <c r="P234" s="543"/>
      <c r="Q234" s="543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ht="22.5" customHeight="1">
      <c r="A235" s="2"/>
      <c r="B235" s="2"/>
      <c r="C235" s="617"/>
      <c r="D235" s="618"/>
      <c r="E235" s="543"/>
      <c r="F235" s="543"/>
      <c r="G235" s="543"/>
      <c r="H235" s="543"/>
      <c r="I235" s="543"/>
      <c r="J235" s="543"/>
      <c r="K235" s="543"/>
      <c r="L235" s="543"/>
      <c r="M235" s="543"/>
      <c r="N235" s="543"/>
      <c r="O235" s="543"/>
      <c r="P235" s="543"/>
      <c r="Q235" s="543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ht="22.5" customHeight="1">
      <c r="A236" s="2"/>
      <c r="B236" s="2"/>
      <c r="C236" s="617"/>
      <c r="D236" s="618"/>
      <c r="E236" s="543"/>
      <c r="F236" s="543"/>
      <c r="G236" s="543"/>
      <c r="H236" s="543"/>
      <c r="I236" s="543"/>
      <c r="J236" s="543"/>
      <c r="K236" s="543"/>
      <c r="L236" s="543"/>
      <c r="M236" s="543"/>
      <c r="N236" s="543"/>
      <c r="O236" s="543"/>
      <c r="P236" s="543"/>
      <c r="Q236" s="543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ht="22.5" customHeight="1">
      <c r="A237" s="2"/>
      <c r="B237" s="2"/>
      <c r="C237" s="617"/>
      <c r="D237" s="618"/>
      <c r="E237" s="543"/>
      <c r="F237" s="543"/>
      <c r="G237" s="543"/>
      <c r="H237" s="543"/>
      <c r="I237" s="543"/>
      <c r="J237" s="543"/>
      <c r="K237" s="543"/>
      <c r="L237" s="543"/>
      <c r="M237" s="543"/>
      <c r="N237" s="543"/>
      <c r="O237" s="543"/>
      <c r="P237" s="543"/>
      <c r="Q237" s="543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ht="22.5" customHeight="1">
      <c r="A238" s="2"/>
      <c r="B238" s="2"/>
      <c r="C238" s="617"/>
      <c r="D238" s="618"/>
      <c r="E238" s="543"/>
      <c r="F238" s="543"/>
      <c r="G238" s="543"/>
      <c r="H238" s="543"/>
      <c r="I238" s="543"/>
      <c r="J238" s="543"/>
      <c r="K238" s="543"/>
      <c r="L238" s="543"/>
      <c r="M238" s="543"/>
      <c r="N238" s="543"/>
      <c r="O238" s="543"/>
      <c r="P238" s="543"/>
      <c r="Q238" s="543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ht="22.5" customHeight="1">
      <c r="A239" s="2"/>
      <c r="B239" s="2"/>
      <c r="C239" s="617"/>
      <c r="D239" s="618"/>
      <c r="E239" s="543"/>
      <c r="F239" s="543"/>
      <c r="G239" s="543"/>
      <c r="H239" s="543"/>
      <c r="I239" s="543"/>
      <c r="J239" s="543"/>
      <c r="K239" s="543"/>
      <c r="L239" s="543"/>
      <c r="M239" s="543"/>
      <c r="N239" s="543"/>
      <c r="O239" s="543"/>
      <c r="P239" s="543"/>
      <c r="Q239" s="543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ht="22.5" customHeight="1">
      <c r="A240" s="2"/>
      <c r="B240" s="2"/>
      <c r="C240" s="617"/>
      <c r="D240" s="618"/>
      <c r="E240" s="543"/>
      <c r="F240" s="543"/>
      <c r="G240" s="543"/>
      <c r="H240" s="543"/>
      <c r="I240" s="543"/>
      <c r="J240" s="543"/>
      <c r="K240" s="543"/>
      <c r="L240" s="543"/>
      <c r="M240" s="543"/>
      <c r="N240" s="543"/>
      <c r="O240" s="543"/>
      <c r="P240" s="543"/>
      <c r="Q240" s="543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ht="22.5" customHeight="1">
      <c r="A241" s="2"/>
      <c r="B241" s="2"/>
      <c r="C241" s="617"/>
      <c r="D241" s="618"/>
      <c r="E241" s="543"/>
      <c r="F241" s="543"/>
      <c r="G241" s="543"/>
      <c r="H241" s="543"/>
      <c r="I241" s="543"/>
      <c r="J241" s="543"/>
      <c r="K241" s="543"/>
      <c r="L241" s="543"/>
      <c r="M241" s="543"/>
      <c r="N241" s="543"/>
      <c r="O241" s="543"/>
      <c r="P241" s="543"/>
      <c r="Q241" s="543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ht="22.5" customHeight="1">
      <c r="A242" s="2"/>
      <c r="B242" s="2"/>
      <c r="C242" s="617"/>
      <c r="D242" s="618"/>
      <c r="E242" s="543"/>
      <c r="F242" s="543"/>
      <c r="G242" s="543"/>
      <c r="H242" s="543"/>
      <c r="I242" s="543"/>
      <c r="J242" s="543"/>
      <c r="K242" s="543"/>
      <c r="L242" s="543"/>
      <c r="M242" s="543"/>
      <c r="N242" s="543"/>
      <c r="O242" s="543"/>
      <c r="P242" s="543"/>
      <c r="Q242" s="543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ht="22.5" customHeight="1">
      <c r="A243" s="2"/>
      <c r="B243" s="2"/>
      <c r="C243" s="617"/>
      <c r="D243" s="618"/>
      <c r="E243" s="543"/>
      <c r="F243" s="543"/>
      <c r="G243" s="543"/>
      <c r="H243" s="543"/>
      <c r="I243" s="543"/>
      <c r="J243" s="543"/>
      <c r="K243" s="543"/>
      <c r="L243" s="543"/>
      <c r="M243" s="543"/>
      <c r="N243" s="543"/>
      <c r="O243" s="543"/>
      <c r="P243" s="543"/>
      <c r="Q243" s="543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ht="22.5" customHeight="1">
      <c r="A244" s="2"/>
      <c r="B244" s="2"/>
      <c r="C244" s="617"/>
      <c r="D244" s="618"/>
      <c r="E244" s="543"/>
      <c r="F244" s="543"/>
      <c r="G244" s="543"/>
      <c r="H244" s="543"/>
      <c r="I244" s="543"/>
      <c r="J244" s="543"/>
      <c r="K244" s="543"/>
      <c r="L244" s="543"/>
      <c r="M244" s="543"/>
      <c r="N244" s="543"/>
      <c r="O244" s="543"/>
      <c r="P244" s="543"/>
      <c r="Q244" s="543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ht="22.5" customHeight="1">
      <c r="A245" s="2"/>
      <c r="B245" s="2"/>
      <c r="C245" s="617"/>
      <c r="D245" s="618"/>
      <c r="E245" s="543"/>
      <c r="F245" s="543"/>
      <c r="G245" s="543"/>
      <c r="H245" s="543"/>
      <c r="I245" s="543"/>
      <c r="J245" s="543"/>
      <c r="K245" s="543"/>
      <c r="L245" s="543"/>
      <c r="M245" s="543"/>
      <c r="N245" s="543"/>
      <c r="O245" s="543"/>
      <c r="P245" s="543"/>
      <c r="Q245" s="543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ht="22.5" customHeight="1">
      <c r="A246" s="2"/>
      <c r="B246" s="2"/>
      <c r="C246" s="617"/>
      <c r="D246" s="618"/>
      <c r="E246" s="543"/>
      <c r="F246" s="543"/>
      <c r="G246" s="543"/>
      <c r="H246" s="543"/>
      <c r="I246" s="543"/>
      <c r="J246" s="543"/>
      <c r="K246" s="543"/>
      <c r="L246" s="543"/>
      <c r="M246" s="543"/>
      <c r="N246" s="543"/>
      <c r="O246" s="543"/>
      <c r="P246" s="543"/>
      <c r="Q246" s="543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ht="22.5" customHeight="1">
      <c r="A247" s="2"/>
      <c r="B247" s="2"/>
      <c r="C247" s="617"/>
      <c r="D247" s="618"/>
      <c r="E247" s="543"/>
      <c r="F247" s="543"/>
      <c r="G247" s="543"/>
      <c r="H247" s="543"/>
      <c r="I247" s="543"/>
      <c r="J247" s="543"/>
      <c r="K247" s="543"/>
      <c r="L247" s="543"/>
      <c r="M247" s="543"/>
      <c r="N247" s="543"/>
      <c r="O247" s="543"/>
      <c r="P247" s="543"/>
      <c r="Q247" s="543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ht="22.5" customHeight="1">
      <c r="A248" s="2"/>
      <c r="B248" s="2"/>
      <c r="C248" s="617"/>
      <c r="D248" s="618"/>
      <c r="E248" s="543"/>
      <c r="F248" s="543"/>
      <c r="G248" s="543"/>
      <c r="H248" s="543"/>
      <c r="I248" s="543"/>
      <c r="J248" s="543"/>
      <c r="K248" s="543"/>
      <c r="L248" s="543"/>
      <c r="M248" s="543"/>
      <c r="N248" s="543"/>
      <c r="O248" s="543"/>
      <c r="P248" s="543"/>
      <c r="Q248" s="543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ht="22.5" customHeight="1">
      <c r="A249" s="2"/>
      <c r="B249" s="2"/>
      <c r="C249" s="617"/>
      <c r="D249" s="618"/>
      <c r="E249" s="543"/>
      <c r="F249" s="543"/>
      <c r="G249" s="543"/>
      <c r="H249" s="543"/>
      <c r="I249" s="543"/>
      <c r="J249" s="543"/>
      <c r="K249" s="543"/>
      <c r="L249" s="543"/>
      <c r="M249" s="543"/>
      <c r="N249" s="543"/>
      <c r="O249" s="543"/>
      <c r="P249" s="543"/>
      <c r="Q249" s="543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ht="22.5" customHeight="1">
      <c r="A250" s="2"/>
      <c r="B250" s="2"/>
      <c r="C250" s="617"/>
      <c r="D250" s="618"/>
      <c r="E250" s="543"/>
      <c r="F250" s="543"/>
      <c r="G250" s="543"/>
      <c r="H250" s="543"/>
      <c r="I250" s="543"/>
      <c r="J250" s="543"/>
      <c r="K250" s="543"/>
      <c r="L250" s="543"/>
      <c r="M250" s="543"/>
      <c r="N250" s="543"/>
      <c r="O250" s="543"/>
      <c r="P250" s="543"/>
      <c r="Q250" s="543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ht="22.5" customHeight="1">
      <c r="A251" s="2"/>
      <c r="B251" s="2"/>
      <c r="C251" s="617"/>
      <c r="D251" s="618"/>
      <c r="E251" s="543"/>
      <c r="F251" s="543"/>
      <c r="G251" s="543"/>
      <c r="H251" s="543"/>
      <c r="I251" s="543"/>
      <c r="J251" s="543"/>
      <c r="K251" s="543"/>
      <c r="L251" s="543"/>
      <c r="M251" s="543"/>
      <c r="N251" s="543"/>
      <c r="O251" s="543"/>
      <c r="P251" s="543"/>
      <c r="Q251" s="543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ht="22.5" customHeight="1">
      <c r="A252" s="2"/>
      <c r="B252" s="2"/>
      <c r="C252" s="617"/>
      <c r="D252" s="618"/>
      <c r="E252" s="543"/>
      <c r="F252" s="543"/>
      <c r="G252" s="543"/>
      <c r="H252" s="543"/>
      <c r="I252" s="543"/>
      <c r="J252" s="543"/>
      <c r="K252" s="543"/>
      <c r="L252" s="543"/>
      <c r="M252" s="543"/>
      <c r="N252" s="543"/>
      <c r="O252" s="543"/>
      <c r="P252" s="543"/>
      <c r="Q252" s="543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ht="22.5" customHeight="1">
      <c r="A253" s="2"/>
      <c r="B253" s="2"/>
      <c r="C253" s="617"/>
      <c r="D253" s="618"/>
      <c r="E253" s="543"/>
      <c r="F253" s="543"/>
      <c r="G253" s="543"/>
      <c r="H253" s="543"/>
      <c r="I253" s="543"/>
      <c r="J253" s="543"/>
      <c r="K253" s="543"/>
      <c r="L253" s="543"/>
      <c r="M253" s="543"/>
      <c r="N253" s="543"/>
      <c r="O253" s="543"/>
      <c r="P253" s="543"/>
      <c r="Q253" s="543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ht="22.5" customHeight="1">
      <c r="A254" s="2"/>
      <c r="B254" s="2"/>
      <c r="C254" s="617"/>
      <c r="D254" s="618"/>
      <c r="E254" s="543"/>
      <c r="F254" s="543"/>
      <c r="G254" s="543"/>
      <c r="H254" s="543"/>
      <c r="I254" s="543"/>
      <c r="J254" s="543"/>
      <c r="K254" s="543"/>
      <c r="L254" s="543"/>
      <c r="M254" s="543"/>
      <c r="N254" s="543"/>
      <c r="O254" s="543"/>
      <c r="P254" s="543"/>
      <c r="Q254" s="543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ht="22.5" customHeight="1">
      <c r="A255" s="2"/>
      <c r="B255" s="2"/>
      <c r="C255" s="617"/>
      <c r="D255" s="618"/>
      <c r="E255" s="543"/>
      <c r="F255" s="543"/>
      <c r="G255" s="543"/>
      <c r="H255" s="543"/>
      <c r="I255" s="543"/>
      <c r="J255" s="543"/>
      <c r="K255" s="543"/>
      <c r="L255" s="543"/>
      <c r="M255" s="543"/>
      <c r="N255" s="543"/>
      <c r="O255" s="543"/>
      <c r="P255" s="543"/>
      <c r="Q255" s="543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ht="22.5" customHeight="1">
      <c r="A256" s="2"/>
      <c r="B256" s="2"/>
      <c r="C256" s="617"/>
      <c r="D256" s="618"/>
      <c r="E256" s="543"/>
      <c r="F256" s="543"/>
      <c r="G256" s="543"/>
      <c r="H256" s="543"/>
      <c r="I256" s="543"/>
      <c r="J256" s="543"/>
      <c r="K256" s="543"/>
      <c r="L256" s="543"/>
      <c r="M256" s="543"/>
      <c r="N256" s="543"/>
      <c r="O256" s="543"/>
      <c r="P256" s="543"/>
      <c r="Q256" s="543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ht="22.5" customHeight="1">
      <c r="A257" s="2"/>
      <c r="B257" s="2"/>
      <c r="C257" s="617"/>
      <c r="D257" s="618"/>
      <c r="E257" s="543"/>
      <c r="F257" s="543"/>
      <c r="G257" s="543"/>
      <c r="H257" s="543"/>
      <c r="I257" s="543"/>
      <c r="J257" s="543"/>
      <c r="K257" s="543"/>
      <c r="L257" s="543"/>
      <c r="M257" s="543"/>
      <c r="N257" s="543"/>
      <c r="O257" s="543"/>
      <c r="P257" s="543"/>
      <c r="Q257" s="543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ht="22.5" customHeight="1">
      <c r="A258" s="2"/>
      <c r="B258" s="2"/>
      <c r="C258" s="617"/>
      <c r="D258" s="618"/>
      <c r="E258" s="543"/>
      <c r="F258" s="543"/>
      <c r="G258" s="543"/>
      <c r="H258" s="543"/>
      <c r="I258" s="543"/>
      <c r="J258" s="543"/>
      <c r="K258" s="543"/>
      <c r="L258" s="543"/>
      <c r="M258" s="543"/>
      <c r="N258" s="543"/>
      <c r="O258" s="543"/>
      <c r="P258" s="543"/>
      <c r="Q258" s="543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ht="22.5" customHeight="1">
      <c r="A259" s="2"/>
      <c r="B259" s="2"/>
      <c r="C259" s="617"/>
      <c r="D259" s="618"/>
      <c r="E259" s="543"/>
      <c r="F259" s="543"/>
      <c r="G259" s="543"/>
      <c r="H259" s="543"/>
      <c r="I259" s="543"/>
      <c r="J259" s="543"/>
      <c r="K259" s="543"/>
      <c r="L259" s="543"/>
      <c r="M259" s="543"/>
      <c r="N259" s="543"/>
      <c r="O259" s="543"/>
      <c r="P259" s="543"/>
      <c r="Q259" s="543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ht="22.5" customHeight="1">
      <c r="A260" s="2"/>
      <c r="B260" s="2"/>
      <c r="C260" s="617"/>
      <c r="D260" s="618"/>
      <c r="E260" s="543"/>
      <c r="F260" s="543"/>
      <c r="G260" s="543"/>
      <c r="H260" s="543"/>
      <c r="I260" s="543"/>
      <c r="J260" s="543"/>
      <c r="K260" s="543"/>
      <c r="L260" s="543"/>
      <c r="M260" s="543"/>
      <c r="N260" s="543"/>
      <c r="O260" s="543"/>
      <c r="P260" s="543"/>
      <c r="Q260" s="543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ht="22.5" customHeight="1">
      <c r="A261" s="2"/>
      <c r="B261" s="2"/>
      <c r="C261" s="617"/>
      <c r="D261" s="618"/>
      <c r="E261" s="543"/>
      <c r="F261" s="543"/>
      <c r="G261" s="543"/>
      <c r="H261" s="543"/>
      <c r="I261" s="543"/>
      <c r="J261" s="543"/>
      <c r="K261" s="543"/>
      <c r="L261" s="543"/>
      <c r="M261" s="543"/>
      <c r="N261" s="543"/>
      <c r="O261" s="543"/>
      <c r="P261" s="543"/>
      <c r="Q261" s="543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ht="22.5" customHeight="1">
      <c r="A262" s="2"/>
      <c r="B262" s="2"/>
      <c r="C262" s="617"/>
      <c r="D262" s="618"/>
      <c r="E262" s="543"/>
      <c r="F262" s="543"/>
      <c r="G262" s="543"/>
      <c r="H262" s="543"/>
      <c r="I262" s="543"/>
      <c r="J262" s="543"/>
      <c r="K262" s="543"/>
      <c r="L262" s="543"/>
      <c r="M262" s="543"/>
      <c r="N262" s="543"/>
      <c r="O262" s="543"/>
      <c r="P262" s="543"/>
      <c r="Q262" s="543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ht="22.5" customHeight="1">
      <c r="A263" s="2"/>
      <c r="B263" s="2"/>
      <c r="C263" s="617"/>
      <c r="D263" s="618"/>
      <c r="E263" s="543"/>
      <c r="F263" s="543"/>
      <c r="G263" s="543"/>
      <c r="H263" s="543"/>
      <c r="I263" s="543"/>
      <c r="J263" s="543"/>
      <c r="K263" s="543"/>
      <c r="L263" s="543"/>
      <c r="M263" s="543"/>
      <c r="N263" s="543"/>
      <c r="O263" s="543"/>
      <c r="P263" s="543"/>
      <c r="Q263" s="543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ht="22.5" customHeight="1">
      <c r="A264" s="2"/>
      <c r="B264" s="2"/>
      <c r="C264" s="617"/>
      <c r="D264" s="618"/>
      <c r="E264" s="543"/>
      <c r="F264" s="543"/>
      <c r="G264" s="543"/>
      <c r="H264" s="543"/>
      <c r="I264" s="543"/>
      <c r="J264" s="543"/>
      <c r="K264" s="543"/>
      <c r="L264" s="543"/>
      <c r="M264" s="543"/>
      <c r="N264" s="543"/>
      <c r="O264" s="543"/>
      <c r="P264" s="543"/>
      <c r="Q264" s="543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ht="22.5" customHeight="1">
      <c r="A265" s="2"/>
      <c r="B265" s="2"/>
      <c r="C265" s="617"/>
      <c r="D265" s="618"/>
      <c r="E265" s="543"/>
      <c r="F265" s="543"/>
      <c r="G265" s="543"/>
      <c r="H265" s="543"/>
      <c r="I265" s="543"/>
      <c r="J265" s="543"/>
      <c r="K265" s="543"/>
      <c r="L265" s="543"/>
      <c r="M265" s="543"/>
      <c r="N265" s="543"/>
      <c r="O265" s="543"/>
      <c r="P265" s="543"/>
      <c r="Q265" s="543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ht="22.5" customHeight="1">
      <c r="A266" s="2"/>
      <c r="B266" s="2"/>
      <c r="C266" s="617"/>
      <c r="D266" s="618"/>
      <c r="E266" s="543"/>
      <c r="F266" s="543"/>
      <c r="G266" s="543"/>
      <c r="H266" s="543"/>
      <c r="I266" s="543"/>
      <c r="J266" s="543"/>
      <c r="K266" s="543"/>
      <c r="L266" s="543"/>
      <c r="M266" s="543"/>
      <c r="N266" s="543"/>
      <c r="O266" s="543"/>
      <c r="P266" s="543"/>
      <c r="Q266" s="543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ht="22.5" customHeight="1">
      <c r="A267" s="2"/>
      <c r="B267" s="2"/>
      <c r="C267" s="617"/>
      <c r="D267" s="618"/>
      <c r="E267" s="543"/>
      <c r="F267" s="543"/>
      <c r="G267" s="543"/>
      <c r="H267" s="543"/>
      <c r="I267" s="543"/>
      <c r="J267" s="543"/>
      <c r="K267" s="543"/>
      <c r="L267" s="543"/>
      <c r="M267" s="543"/>
      <c r="N267" s="543"/>
      <c r="O267" s="543"/>
      <c r="P267" s="543"/>
      <c r="Q267" s="543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ht="22.5" customHeight="1">
      <c r="A268" s="2"/>
      <c r="B268" s="2"/>
      <c r="C268" s="617"/>
      <c r="D268" s="618"/>
      <c r="E268" s="543"/>
      <c r="F268" s="543"/>
      <c r="G268" s="543"/>
      <c r="H268" s="543"/>
      <c r="I268" s="543"/>
      <c r="J268" s="543"/>
      <c r="K268" s="543"/>
      <c r="L268" s="543"/>
      <c r="M268" s="543"/>
      <c r="N268" s="543"/>
      <c r="O268" s="543"/>
      <c r="P268" s="543"/>
      <c r="Q268" s="543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ht="22.5" customHeight="1">
      <c r="A269" s="2"/>
      <c r="B269" s="2"/>
      <c r="C269" s="617"/>
      <c r="D269" s="618"/>
      <c r="E269" s="543"/>
      <c r="F269" s="543"/>
      <c r="G269" s="543"/>
      <c r="H269" s="543"/>
      <c r="I269" s="543"/>
      <c r="J269" s="543"/>
      <c r="K269" s="543"/>
      <c r="L269" s="543"/>
      <c r="M269" s="543"/>
      <c r="N269" s="543"/>
      <c r="O269" s="543"/>
      <c r="P269" s="543"/>
      <c r="Q269" s="543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ht="22.5" customHeight="1">
      <c r="A270" s="2"/>
      <c r="B270" s="2"/>
      <c r="C270" s="617"/>
      <c r="D270" s="618"/>
      <c r="E270" s="543"/>
      <c r="F270" s="543"/>
      <c r="G270" s="543"/>
      <c r="H270" s="543"/>
      <c r="I270" s="543"/>
      <c r="J270" s="543"/>
      <c r="K270" s="543"/>
      <c r="L270" s="543"/>
      <c r="M270" s="543"/>
      <c r="N270" s="543"/>
      <c r="O270" s="543"/>
      <c r="P270" s="543"/>
      <c r="Q270" s="543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ht="22.5" customHeight="1">
      <c r="A271" s="2"/>
      <c r="B271" s="2"/>
      <c r="C271" s="617"/>
      <c r="D271" s="618"/>
      <c r="E271" s="543"/>
      <c r="F271" s="543"/>
      <c r="G271" s="543"/>
      <c r="H271" s="543"/>
      <c r="I271" s="543"/>
      <c r="J271" s="543"/>
      <c r="K271" s="543"/>
      <c r="L271" s="543"/>
      <c r="M271" s="543"/>
      <c r="N271" s="543"/>
      <c r="O271" s="543"/>
      <c r="P271" s="543"/>
      <c r="Q271" s="543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ht="22.5" customHeight="1">
      <c r="A272" s="2"/>
      <c r="B272" s="2"/>
      <c r="C272" s="617"/>
      <c r="D272" s="618"/>
      <c r="E272" s="543"/>
      <c r="F272" s="543"/>
      <c r="G272" s="543"/>
      <c r="H272" s="543"/>
      <c r="I272" s="543"/>
      <c r="J272" s="543"/>
      <c r="K272" s="543"/>
      <c r="L272" s="543"/>
      <c r="M272" s="543"/>
      <c r="N272" s="543"/>
      <c r="O272" s="543"/>
      <c r="P272" s="543"/>
      <c r="Q272" s="543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ht="22.5" customHeight="1">
      <c r="A273" s="2"/>
      <c r="B273" s="2"/>
      <c r="C273" s="617"/>
      <c r="D273" s="618"/>
      <c r="E273" s="543"/>
      <c r="F273" s="543"/>
      <c r="G273" s="543"/>
      <c r="H273" s="543"/>
      <c r="I273" s="543"/>
      <c r="J273" s="543"/>
      <c r="K273" s="543"/>
      <c r="L273" s="543"/>
      <c r="M273" s="543"/>
      <c r="N273" s="543"/>
      <c r="O273" s="543"/>
      <c r="P273" s="543"/>
      <c r="Q273" s="543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ht="22.5" customHeight="1">
      <c r="A274" s="2"/>
      <c r="B274" s="2"/>
      <c r="C274" s="617"/>
      <c r="D274" s="618"/>
      <c r="E274" s="543"/>
      <c r="F274" s="543"/>
      <c r="G274" s="543"/>
      <c r="H274" s="543"/>
      <c r="I274" s="543"/>
      <c r="J274" s="543"/>
      <c r="K274" s="543"/>
      <c r="L274" s="543"/>
      <c r="M274" s="543"/>
      <c r="N274" s="543"/>
      <c r="O274" s="543"/>
      <c r="P274" s="543"/>
      <c r="Q274" s="543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ht="22.5" customHeight="1">
      <c r="A275" s="2"/>
      <c r="B275" s="2"/>
      <c r="C275" s="617"/>
      <c r="D275" s="618"/>
      <c r="E275" s="543"/>
      <c r="F275" s="543"/>
      <c r="G275" s="543"/>
      <c r="H275" s="543"/>
      <c r="I275" s="543"/>
      <c r="J275" s="543"/>
      <c r="K275" s="543"/>
      <c r="L275" s="543"/>
      <c r="M275" s="543"/>
      <c r="N275" s="543"/>
      <c r="O275" s="543"/>
      <c r="P275" s="543"/>
      <c r="Q275" s="543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ht="22.5" customHeight="1">
      <c r="A276" s="2"/>
      <c r="B276" s="2"/>
      <c r="C276" s="617"/>
      <c r="D276" s="618"/>
      <c r="E276" s="543"/>
      <c r="F276" s="543"/>
      <c r="G276" s="543"/>
      <c r="H276" s="543"/>
      <c r="I276" s="543"/>
      <c r="J276" s="543"/>
      <c r="K276" s="543"/>
      <c r="L276" s="543"/>
      <c r="M276" s="543"/>
      <c r="N276" s="543"/>
      <c r="O276" s="543"/>
      <c r="P276" s="543"/>
      <c r="Q276" s="543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ht="22.5" customHeight="1">
      <c r="A277" s="2"/>
      <c r="B277" s="2"/>
      <c r="C277" s="617"/>
      <c r="D277" s="618"/>
      <c r="E277" s="543"/>
      <c r="F277" s="543"/>
      <c r="G277" s="543"/>
      <c r="H277" s="543"/>
      <c r="I277" s="543"/>
      <c r="J277" s="543"/>
      <c r="K277" s="543"/>
      <c r="L277" s="543"/>
      <c r="M277" s="543"/>
      <c r="N277" s="543"/>
      <c r="O277" s="543"/>
      <c r="P277" s="543"/>
      <c r="Q277" s="543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ht="22.5" customHeight="1">
      <c r="A278" s="2"/>
      <c r="B278" s="2"/>
      <c r="C278" s="617"/>
      <c r="D278" s="618"/>
      <c r="E278" s="543"/>
      <c r="F278" s="543"/>
      <c r="G278" s="543"/>
      <c r="H278" s="543"/>
      <c r="I278" s="543"/>
      <c r="J278" s="543"/>
      <c r="K278" s="543"/>
      <c r="L278" s="543"/>
      <c r="M278" s="543"/>
      <c r="N278" s="543"/>
      <c r="O278" s="543"/>
      <c r="P278" s="543"/>
      <c r="Q278" s="543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ht="22.5" customHeight="1">
      <c r="A279" s="2"/>
      <c r="B279" s="2"/>
      <c r="C279" s="617"/>
      <c r="D279" s="618"/>
      <c r="E279" s="543"/>
      <c r="F279" s="543"/>
      <c r="G279" s="543"/>
      <c r="H279" s="543"/>
      <c r="I279" s="543"/>
      <c r="J279" s="543"/>
      <c r="K279" s="543"/>
      <c r="L279" s="543"/>
      <c r="M279" s="543"/>
      <c r="N279" s="543"/>
      <c r="O279" s="543"/>
      <c r="P279" s="543"/>
      <c r="Q279" s="543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ht="22.5" customHeight="1">
      <c r="A280" s="2"/>
      <c r="B280" s="2"/>
      <c r="C280" s="617"/>
      <c r="D280" s="618"/>
      <c r="E280" s="543"/>
      <c r="F280" s="543"/>
      <c r="G280" s="543"/>
      <c r="H280" s="543"/>
      <c r="I280" s="543"/>
      <c r="J280" s="543"/>
      <c r="K280" s="543"/>
      <c r="L280" s="543"/>
      <c r="M280" s="543"/>
      <c r="N280" s="543"/>
      <c r="O280" s="543"/>
      <c r="P280" s="543"/>
      <c r="Q280" s="543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ht="22.5" customHeight="1">
      <c r="A281" s="2"/>
      <c r="B281" s="2"/>
      <c r="C281" s="617"/>
      <c r="D281" s="618"/>
      <c r="E281" s="543"/>
      <c r="F281" s="543"/>
      <c r="G281" s="543"/>
      <c r="H281" s="543"/>
      <c r="I281" s="543"/>
      <c r="J281" s="543"/>
      <c r="K281" s="543"/>
      <c r="L281" s="543"/>
      <c r="M281" s="543"/>
      <c r="N281" s="543"/>
      <c r="O281" s="543"/>
      <c r="P281" s="543"/>
      <c r="Q281" s="543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ht="22.5" customHeight="1">
      <c r="A282" s="2"/>
      <c r="B282" s="2"/>
      <c r="C282" s="617"/>
      <c r="D282" s="618"/>
      <c r="E282" s="543"/>
      <c r="F282" s="543"/>
      <c r="G282" s="543"/>
      <c r="H282" s="543"/>
      <c r="I282" s="543"/>
      <c r="J282" s="543"/>
      <c r="K282" s="543"/>
      <c r="L282" s="543"/>
      <c r="M282" s="543"/>
      <c r="N282" s="543"/>
      <c r="O282" s="543"/>
      <c r="P282" s="543"/>
      <c r="Q282" s="543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ht="22.5" customHeight="1">
      <c r="A283" s="2"/>
      <c r="B283" s="2"/>
      <c r="C283" s="617"/>
      <c r="D283" s="618"/>
      <c r="E283" s="543"/>
      <c r="F283" s="543"/>
      <c r="G283" s="543"/>
      <c r="H283" s="543"/>
      <c r="I283" s="543"/>
      <c r="J283" s="543"/>
      <c r="K283" s="543"/>
      <c r="L283" s="543"/>
      <c r="M283" s="543"/>
      <c r="N283" s="543"/>
      <c r="O283" s="543"/>
      <c r="P283" s="543"/>
      <c r="Q283" s="543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ht="22.5" customHeight="1">
      <c r="A284" s="2"/>
      <c r="B284" s="2"/>
      <c r="C284" s="617"/>
      <c r="D284" s="618"/>
      <c r="E284" s="543"/>
      <c r="F284" s="543"/>
      <c r="G284" s="543"/>
      <c r="H284" s="543"/>
      <c r="I284" s="543"/>
      <c r="J284" s="543"/>
      <c r="K284" s="543"/>
      <c r="L284" s="543"/>
      <c r="M284" s="543"/>
      <c r="N284" s="543"/>
      <c r="O284" s="543"/>
      <c r="P284" s="543"/>
      <c r="Q284" s="543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ht="22.5" customHeight="1">
      <c r="A285" s="2"/>
      <c r="B285" s="2"/>
      <c r="C285" s="617"/>
      <c r="D285" s="618"/>
      <c r="E285" s="543"/>
      <c r="F285" s="543"/>
      <c r="G285" s="543"/>
      <c r="H285" s="543"/>
      <c r="I285" s="543"/>
      <c r="J285" s="543"/>
      <c r="K285" s="543"/>
      <c r="L285" s="543"/>
      <c r="M285" s="543"/>
      <c r="N285" s="543"/>
      <c r="O285" s="543"/>
      <c r="P285" s="543"/>
      <c r="Q285" s="543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ht="22.5" customHeight="1">
      <c r="A286" s="2"/>
      <c r="B286" s="2"/>
      <c r="C286" s="617"/>
      <c r="D286" s="618"/>
      <c r="E286" s="543"/>
      <c r="F286" s="543"/>
      <c r="G286" s="543"/>
      <c r="H286" s="543"/>
      <c r="I286" s="543"/>
      <c r="J286" s="543"/>
      <c r="K286" s="543"/>
      <c r="L286" s="543"/>
      <c r="M286" s="543"/>
      <c r="N286" s="543"/>
      <c r="O286" s="543"/>
      <c r="P286" s="543"/>
      <c r="Q286" s="543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ht="22.5" customHeight="1">
      <c r="A287" s="2"/>
      <c r="B287" s="2"/>
      <c r="C287" s="617"/>
      <c r="D287" s="618"/>
      <c r="E287" s="543"/>
      <c r="F287" s="543"/>
      <c r="G287" s="543"/>
      <c r="H287" s="543"/>
      <c r="I287" s="543"/>
      <c r="J287" s="543"/>
      <c r="K287" s="543"/>
      <c r="L287" s="543"/>
      <c r="M287" s="543"/>
      <c r="N287" s="543"/>
      <c r="O287" s="543"/>
      <c r="P287" s="543"/>
      <c r="Q287" s="543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ht="22.5" customHeight="1">
      <c r="A288" s="2"/>
      <c r="B288" s="2"/>
      <c r="C288" s="617"/>
      <c r="D288" s="618"/>
      <c r="E288" s="543"/>
      <c r="F288" s="543"/>
      <c r="G288" s="543"/>
      <c r="H288" s="543"/>
      <c r="I288" s="543"/>
      <c r="J288" s="543"/>
      <c r="K288" s="543"/>
      <c r="L288" s="543"/>
      <c r="M288" s="543"/>
      <c r="N288" s="543"/>
      <c r="O288" s="543"/>
      <c r="P288" s="543"/>
      <c r="Q288" s="543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ht="22.5" customHeight="1">
      <c r="A289" s="2"/>
      <c r="B289" s="2"/>
      <c r="C289" s="617"/>
      <c r="D289" s="618"/>
      <c r="E289" s="543"/>
      <c r="F289" s="543"/>
      <c r="G289" s="543"/>
      <c r="H289" s="543"/>
      <c r="I289" s="543"/>
      <c r="J289" s="543"/>
      <c r="K289" s="543"/>
      <c r="L289" s="543"/>
      <c r="M289" s="543"/>
      <c r="N289" s="543"/>
      <c r="O289" s="543"/>
      <c r="P289" s="543"/>
      <c r="Q289" s="543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ht="22.5" customHeight="1">
      <c r="A290" s="2"/>
      <c r="B290" s="2"/>
      <c r="C290" s="617"/>
      <c r="D290" s="618"/>
      <c r="E290" s="543"/>
      <c r="F290" s="543"/>
      <c r="G290" s="543"/>
      <c r="H290" s="543"/>
      <c r="I290" s="543"/>
      <c r="J290" s="543"/>
      <c r="K290" s="543"/>
      <c r="L290" s="543"/>
      <c r="M290" s="543"/>
      <c r="N290" s="543"/>
      <c r="O290" s="543"/>
      <c r="P290" s="543"/>
      <c r="Q290" s="543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ht="22.5" customHeight="1">
      <c r="A291" s="2"/>
      <c r="B291" s="2"/>
      <c r="C291" s="617"/>
      <c r="D291" s="618"/>
      <c r="E291" s="543"/>
      <c r="F291" s="543"/>
      <c r="G291" s="543"/>
      <c r="H291" s="543"/>
      <c r="I291" s="543"/>
      <c r="J291" s="543"/>
      <c r="K291" s="543"/>
      <c r="L291" s="543"/>
      <c r="M291" s="543"/>
      <c r="N291" s="543"/>
      <c r="O291" s="543"/>
      <c r="P291" s="543"/>
      <c r="Q291" s="543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ht="22.5" customHeight="1">
      <c r="A292" s="2"/>
      <c r="B292" s="2"/>
      <c r="C292" s="617"/>
      <c r="D292" s="618"/>
      <c r="E292" s="543"/>
      <c r="F292" s="543"/>
      <c r="G292" s="543"/>
      <c r="H292" s="543"/>
      <c r="I292" s="543"/>
      <c r="J292" s="543"/>
      <c r="K292" s="543"/>
      <c r="L292" s="543"/>
      <c r="M292" s="543"/>
      <c r="N292" s="543"/>
      <c r="O292" s="543"/>
      <c r="P292" s="543"/>
      <c r="Q292" s="543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ht="22.5" customHeight="1">
      <c r="A293" s="2"/>
      <c r="B293" s="2"/>
      <c r="C293" s="617"/>
      <c r="D293" s="618"/>
      <c r="E293" s="543"/>
      <c r="F293" s="543"/>
      <c r="G293" s="543"/>
      <c r="H293" s="543"/>
      <c r="I293" s="543"/>
      <c r="J293" s="543"/>
      <c r="K293" s="543"/>
      <c r="L293" s="543"/>
      <c r="M293" s="543"/>
      <c r="N293" s="543"/>
      <c r="O293" s="543"/>
      <c r="P293" s="543"/>
      <c r="Q293" s="543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ht="22.5" customHeight="1">
      <c r="A294" s="2"/>
      <c r="B294" s="2"/>
      <c r="C294" s="617"/>
      <c r="D294" s="618"/>
      <c r="E294" s="543"/>
      <c r="F294" s="543"/>
      <c r="G294" s="543"/>
      <c r="H294" s="543"/>
      <c r="I294" s="543"/>
      <c r="J294" s="543"/>
      <c r="K294" s="543"/>
      <c r="L294" s="543"/>
      <c r="M294" s="543"/>
      <c r="N294" s="543"/>
      <c r="O294" s="543"/>
      <c r="P294" s="543"/>
      <c r="Q294" s="543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ht="22.5" customHeight="1">
      <c r="A295" s="2"/>
      <c r="B295" s="2"/>
      <c r="C295" s="617"/>
      <c r="D295" s="618"/>
      <c r="E295" s="543"/>
      <c r="F295" s="543"/>
      <c r="G295" s="543"/>
      <c r="H295" s="543"/>
      <c r="I295" s="543"/>
      <c r="J295" s="543"/>
      <c r="K295" s="543"/>
      <c r="L295" s="543"/>
      <c r="M295" s="543"/>
      <c r="N295" s="543"/>
      <c r="O295" s="543"/>
      <c r="P295" s="543"/>
      <c r="Q295" s="543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ht="22.5" customHeight="1">
      <c r="A296" s="2"/>
      <c r="B296" s="2"/>
      <c r="C296" s="617"/>
      <c r="D296" s="618"/>
      <c r="E296" s="543"/>
      <c r="F296" s="543"/>
      <c r="G296" s="543"/>
      <c r="H296" s="543"/>
      <c r="I296" s="543"/>
      <c r="J296" s="543"/>
      <c r="K296" s="543"/>
      <c r="L296" s="543"/>
      <c r="M296" s="543"/>
      <c r="N296" s="543"/>
      <c r="O296" s="543"/>
      <c r="P296" s="543"/>
      <c r="Q296" s="543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ht="22.5" customHeight="1">
      <c r="A297" s="2"/>
      <c r="B297" s="2"/>
      <c r="C297" s="617"/>
      <c r="D297" s="618"/>
      <c r="E297" s="543"/>
      <c r="F297" s="543"/>
      <c r="G297" s="543"/>
      <c r="H297" s="543"/>
      <c r="I297" s="543"/>
      <c r="J297" s="543"/>
      <c r="K297" s="543"/>
      <c r="L297" s="543"/>
      <c r="M297" s="543"/>
      <c r="N297" s="543"/>
      <c r="O297" s="543"/>
      <c r="P297" s="543"/>
      <c r="Q297" s="543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ht="22.5" customHeight="1">
      <c r="A298" s="2"/>
      <c r="B298" s="2"/>
      <c r="C298" s="617"/>
      <c r="D298" s="618"/>
      <c r="E298" s="543"/>
      <c r="F298" s="543"/>
      <c r="G298" s="543"/>
      <c r="H298" s="543"/>
      <c r="I298" s="543"/>
      <c r="J298" s="543"/>
      <c r="K298" s="543"/>
      <c r="L298" s="543"/>
      <c r="M298" s="543"/>
      <c r="N298" s="543"/>
      <c r="O298" s="543"/>
      <c r="P298" s="543"/>
      <c r="Q298" s="543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ht="22.5" customHeight="1">
      <c r="A299" s="2"/>
      <c r="B299" s="2"/>
      <c r="C299" s="617"/>
      <c r="D299" s="618"/>
      <c r="E299" s="543"/>
      <c r="F299" s="543"/>
      <c r="G299" s="543"/>
      <c r="H299" s="543"/>
      <c r="I299" s="543"/>
      <c r="J299" s="543"/>
      <c r="K299" s="543"/>
      <c r="L299" s="543"/>
      <c r="M299" s="543"/>
      <c r="N299" s="543"/>
      <c r="O299" s="543"/>
      <c r="P299" s="543"/>
      <c r="Q299" s="543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ht="22.5" customHeight="1">
      <c r="A300" s="2"/>
      <c r="B300" s="2"/>
      <c r="C300" s="617"/>
      <c r="D300" s="618"/>
      <c r="E300" s="543"/>
      <c r="F300" s="543"/>
      <c r="G300" s="543"/>
      <c r="H300" s="543"/>
      <c r="I300" s="543"/>
      <c r="J300" s="543"/>
      <c r="K300" s="543"/>
      <c r="L300" s="543"/>
      <c r="M300" s="543"/>
      <c r="N300" s="543"/>
      <c r="O300" s="543"/>
      <c r="P300" s="543"/>
      <c r="Q300" s="543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ht="22.5" customHeight="1">
      <c r="A301" s="2"/>
      <c r="B301" s="2"/>
      <c r="C301" s="617"/>
      <c r="D301" s="618"/>
      <c r="E301" s="543"/>
      <c r="F301" s="543"/>
      <c r="G301" s="543"/>
      <c r="H301" s="543"/>
      <c r="I301" s="543"/>
      <c r="J301" s="543"/>
      <c r="K301" s="543"/>
      <c r="L301" s="543"/>
      <c r="M301" s="543"/>
      <c r="N301" s="543"/>
      <c r="O301" s="543"/>
      <c r="P301" s="543"/>
      <c r="Q301" s="543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ht="22.5" customHeight="1">
      <c r="A302" s="2"/>
      <c r="B302" s="2"/>
      <c r="C302" s="617"/>
      <c r="D302" s="618"/>
      <c r="E302" s="543"/>
      <c r="F302" s="543"/>
      <c r="G302" s="543"/>
      <c r="H302" s="543"/>
      <c r="I302" s="543"/>
      <c r="J302" s="543"/>
      <c r="K302" s="543"/>
      <c r="L302" s="543"/>
      <c r="M302" s="543"/>
      <c r="N302" s="543"/>
      <c r="O302" s="543"/>
      <c r="P302" s="543"/>
      <c r="Q302" s="543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ht="22.5" customHeight="1">
      <c r="A303" s="2"/>
      <c r="B303" s="2"/>
      <c r="C303" s="617"/>
      <c r="D303" s="618"/>
      <c r="E303" s="543"/>
      <c r="F303" s="543"/>
      <c r="G303" s="543"/>
      <c r="H303" s="543"/>
      <c r="I303" s="543"/>
      <c r="J303" s="543"/>
      <c r="K303" s="543"/>
      <c r="L303" s="543"/>
      <c r="M303" s="543"/>
      <c r="N303" s="543"/>
      <c r="O303" s="543"/>
      <c r="P303" s="543"/>
      <c r="Q303" s="543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ht="22.5" customHeight="1">
      <c r="A304" s="2"/>
      <c r="B304" s="2"/>
      <c r="C304" s="617"/>
      <c r="D304" s="618"/>
      <c r="E304" s="543"/>
      <c r="F304" s="543"/>
      <c r="G304" s="543"/>
      <c r="H304" s="543"/>
      <c r="I304" s="543"/>
      <c r="J304" s="543"/>
      <c r="K304" s="543"/>
      <c r="L304" s="543"/>
      <c r="M304" s="543"/>
      <c r="N304" s="543"/>
      <c r="O304" s="543"/>
      <c r="P304" s="543"/>
      <c r="Q304" s="543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ht="22.5" customHeight="1">
      <c r="A305" s="2"/>
      <c r="B305" s="2"/>
      <c r="C305" s="617"/>
      <c r="D305" s="618"/>
      <c r="E305" s="543"/>
      <c r="F305" s="543"/>
      <c r="G305" s="543"/>
      <c r="H305" s="543"/>
      <c r="I305" s="543"/>
      <c r="J305" s="543"/>
      <c r="K305" s="543"/>
      <c r="L305" s="543"/>
      <c r="M305" s="543"/>
      <c r="N305" s="543"/>
      <c r="O305" s="543"/>
      <c r="P305" s="543"/>
      <c r="Q305" s="543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ht="22.5" customHeight="1">
      <c r="A306" s="2"/>
      <c r="B306" s="2"/>
      <c r="C306" s="617"/>
      <c r="D306" s="618"/>
      <c r="E306" s="543"/>
      <c r="F306" s="543"/>
      <c r="G306" s="543"/>
      <c r="H306" s="543"/>
      <c r="I306" s="543"/>
      <c r="J306" s="543"/>
      <c r="K306" s="543"/>
      <c r="L306" s="543"/>
      <c r="M306" s="543"/>
      <c r="N306" s="543"/>
      <c r="O306" s="543"/>
      <c r="P306" s="543"/>
      <c r="Q306" s="543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ht="22.5" customHeight="1">
      <c r="A307" s="2"/>
      <c r="B307" s="2"/>
      <c r="C307" s="617"/>
      <c r="D307" s="618"/>
      <c r="E307" s="543"/>
      <c r="F307" s="543"/>
      <c r="G307" s="543"/>
      <c r="H307" s="543"/>
      <c r="I307" s="543"/>
      <c r="J307" s="543"/>
      <c r="K307" s="543"/>
      <c r="L307" s="543"/>
      <c r="M307" s="543"/>
      <c r="N307" s="543"/>
      <c r="O307" s="543"/>
      <c r="P307" s="543"/>
      <c r="Q307" s="543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ht="22.5" customHeight="1">
      <c r="A308" s="2"/>
      <c r="B308" s="2"/>
      <c r="C308" s="617"/>
      <c r="D308" s="618"/>
      <c r="E308" s="543"/>
      <c r="F308" s="543"/>
      <c r="G308" s="543"/>
      <c r="H308" s="543"/>
      <c r="I308" s="543"/>
      <c r="J308" s="543"/>
      <c r="K308" s="543"/>
      <c r="L308" s="543"/>
      <c r="M308" s="543"/>
      <c r="N308" s="543"/>
      <c r="O308" s="543"/>
      <c r="P308" s="543"/>
      <c r="Q308" s="543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ht="22.5" customHeight="1">
      <c r="A309" s="2"/>
      <c r="B309" s="2"/>
      <c r="C309" s="617"/>
      <c r="D309" s="618"/>
      <c r="E309" s="543"/>
      <c r="F309" s="543"/>
      <c r="G309" s="543"/>
      <c r="H309" s="543"/>
      <c r="I309" s="543"/>
      <c r="J309" s="543"/>
      <c r="K309" s="543"/>
      <c r="L309" s="543"/>
      <c r="M309" s="543"/>
      <c r="N309" s="543"/>
      <c r="O309" s="543"/>
      <c r="P309" s="543"/>
      <c r="Q309" s="543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ht="22.5" customHeight="1">
      <c r="A310" s="2"/>
      <c r="B310" s="2"/>
      <c r="C310" s="617"/>
      <c r="D310" s="618"/>
      <c r="E310" s="543"/>
      <c r="F310" s="543"/>
      <c r="G310" s="543"/>
      <c r="H310" s="543"/>
      <c r="I310" s="543"/>
      <c r="J310" s="543"/>
      <c r="K310" s="543"/>
      <c r="L310" s="543"/>
      <c r="M310" s="543"/>
      <c r="N310" s="543"/>
      <c r="O310" s="543"/>
      <c r="P310" s="543"/>
      <c r="Q310" s="543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ht="22.5" customHeight="1">
      <c r="A311" s="2"/>
      <c r="B311" s="2"/>
      <c r="C311" s="617"/>
      <c r="D311" s="618"/>
      <c r="E311" s="543"/>
      <c r="F311" s="543"/>
      <c r="G311" s="543"/>
      <c r="H311" s="543"/>
      <c r="I311" s="543"/>
      <c r="J311" s="543"/>
      <c r="K311" s="543"/>
      <c r="L311" s="543"/>
      <c r="M311" s="543"/>
      <c r="N311" s="543"/>
      <c r="O311" s="543"/>
      <c r="P311" s="543"/>
      <c r="Q311" s="543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ht="22.5" customHeight="1">
      <c r="A312" s="2"/>
      <c r="B312" s="2"/>
      <c r="C312" s="617"/>
      <c r="D312" s="618"/>
      <c r="E312" s="543"/>
      <c r="F312" s="543"/>
      <c r="G312" s="543"/>
      <c r="H312" s="543"/>
      <c r="I312" s="543"/>
      <c r="J312" s="543"/>
      <c r="K312" s="543"/>
      <c r="L312" s="543"/>
      <c r="M312" s="543"/>
      <c r="N312" s="543"/>
      <c r="O312" s="543"/>
      <c r="P312" s="543"/>
      <c r="Q312" s="543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ht="22.5" customHeight="1">
      <c r="A313" s="2"/>
      <c r="B313" s="2"/>
      <c r="C313" s="617"/>
      <c r="D313" s="618"/>
      <c r="E313" s="543"/>
      <c r="F313" s="543"/>
      <c r="G313" s="543"/>
      <c r="H313" s="543"/>
      <c r="I313" s="543"/>
      <c r="J313" s="543"/>
      <c r="K313" s="543"/>
      <c r="L313" s="543"/>
      <c r="M313" s="543"/>
      <c r="N313" s="543"/>
      <c r="O313" s="543"/>
      <c r="P313" s="543"/>
      <c r="Q313" s="543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ht="22.5" customHeight="1">
      <c r="A314" s="2"/>
      <c r="B314" s="2"/>
      <c r="C314" s="617"/>
      <c r="D314" s="618"/>
      <c r="E314" s="543"/>
      <c r="F314" s="543"/>
      <c r="G314" s="543"/>
      <c r="H314" s="543"/>
      <c r="I314" s="543"/>
      <c r="J314" s="543"/>
      <c r="K314" s="543"/>
      <c r="L314" s="543"/>
      <c r="M314" s="543"/>
      <c r="N314" s="543"/>
      <c r="O314" s="543"/>
      <c r="P314" s="543"/>
      <c r="Q314" s="543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ht="22.5" customHeight="1">
      <c r="A315" s="2"/>
      <c r="B315" s="2"/>
      <c r="C315" s="617"/>
      <c r="D315" s="618"/>
      <c r="E315" s="543"/>
      <c r="F315" s="543"/>
      <c r="G315" s="543"/>
      <c r="H315" s="543"/>
      <c r="I315" s="543"/>
      <c r="J315" s="543"/>
      <c r="K315" s="543"/>
      <c r="L315" s="543"/>
      <c r="M315" s="543"/>
      <c r="N315" s="543"/>
      <c r="O315" s="543"/>
      <c r="P315" s="543"/>
      <c r="Q315" s="543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ht="22.5" customHeight="1">
      <c r="A316" s="2"/>
      <c r="B316" s="2"/>
      <c r="C316" s="617"/>
      <c r="D316" s="618"/>
      <c r="E316" s="543"/>
      <c r="F316" s="543"/>
      <c r="G316" s="543"/>
      <c r="H316" s="543"/>
      <c r="I316" s="543"/>
      <c r="J316" s="543"/>
      <c r="K316" s="543"/>
      <c r="L316" s="543"/>
      <c r="M316" s="543"/>
      <c r="N316" s="543"/>
      <c r="O316" s="543"/>
      <c r="P316" s="543"/>
      <c r="Q316" s="543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ht="22.5" customHeight="1">
      <c r="A317" s="2"/>
      <c r="B317" s="2"/>
      <c r="C317" s="617"/>
      <c r="D317" s="618"/>
      <c r="E317" s="543"/>
      <c r="F317" s="543"/>
      <c r="G317" s="543"/>
      <c r="H317" s="543"/>
      <c r="I317" s="543"/>
      <c r="J317" s="543"/>
      <c r="K317" s="543"/>
      <c r="L317" s="543"/>
      <c r="M317" s="543"/>
      <c r="N317" s="543"/>
      <c r="O317" s="543"/>
      <c r="P317" s="543"/>
      <c r="Q317" s="543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ht="22.5" customHeight="1">
      <c r="A318" s="2"/>
      <c r="B318" s="2"/>
      <c r="C318" s="617"/>
      <c r="D318" s="618"/>
      <c r="E318" s="543"/>
      <c r="F318" s="543"/>
      <c r="G318" s="543"/>
      <c r="H318" s="543"/>
      <c r="I318" s="543"/>
      <c r="J318" s="543"/>
      <c r="K318" s="543"/>
      <c r="L318" s="543"/>
      <c r="M318" s="543"/>
      <c r="N318" s="543"/>
      <c r="O318" s="543"/>
      <c r="P318" s="543"/>
      <c r="Q318" s="543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ht="22.5" customHeight="1">
      <c r="A319" s="2"/>
      <c r="B319" s="2"/>
      <c r="C319" s="617"/>
      <c r="D319" s="618"/>
      <c r="E319" s="543"/>
      <c r="F319" s="543"/>
      <c r="G319" s="543"/>
      <c r="H319" s="543"/>
      <c r="I319" s="543"/>
      <c r="J319" s="543"/>
      <c r="K319" s="543"/>
      <c r="L319" s="543"/>
      <c r="M319" s="543"/>
      <c r="N319" s="543"/>
      <c r="O319" s="543"/>
      <c r="P319" s="543"/>
      <c r="Q319" s="543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ht="22.5" customHeight="1">
      <c r="A320" s="2"/>
      <c r="B320" s="2"/>
      <c r="C320" s="617"/>
      <c r="D320" s="618"/>
      <c r="E320" s="543"/>
      <c r="F320" s="543"/>
      <c r="G320" s="543"/>
      <c r="H320" s="543"/>
      <c r="I320" s="543"/>
      <c r="J320" s="543"/>
      <c r="K320" s="543"/>
      <c r="L320" s="543"/>
      <c r="M320" s="543"/>
      <c r="N320" s="543"/>
      <c r="O320" s="543"/>
      <c r="P320" s="543"/>
      <c r="Q320" s="543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ht="22.5" customHeight="1">
      <c r="A321" s="2"/>
      <c r="B321" s="2"/>
      <c r="C321" s="617"/>
      <c r="D321" s="618"/>
      <c r="E321" s="543"/>
      <c r="F321" s="543"/>
      <c r="G321" s="543"/>
      <c r="H321" s="543"/>
      <c r="I321" s="543"/>
      <c r="J321" s="543"/>
      <c r="K321" s="543"/>
      <c r="L321" s="543"/>
      <c r="M321" s="543"/>
      <c r="N321" s="543"/>
      <c r="O321" s="543"/>
      <c r="P321" s="543"/>
      <c r="Q321" s="543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ht="22.5" customHeight="1">
      <c r="A322" s="2"/>
      <c r="B322" s="2"/>
      <c r="C322" s="617"/>
      <c r="D322" s="618"/>
      <c r="E322" s="543"/>
      <c r="F322" s="543"/>
      <c r="G322" s="543"/>
      <c r="H322" s="543"/>
      <c r="I322" s="543"/>
      <c r="J322" s="543"/>
      <c r="K322" s="543"/>
      <c r="L322" s="543"/>
      <c r="M322" s="543"/>
      <c r="N322" s="543"/>
      <c r="O322" s="543"/>
      <c r="P322" s="543"/>
      <c r="Q322" s="543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ht="22.5" customHeight="1">
      <c r="A323" s="2"/>
      <c r="B323" s="2"/>
      <c r="C323" s="617"/>
      <c r="D323" s="618"/>
      <c r="E323" s="543"/>
      <c r="F323" s="543"/>
      <c r="G323" s="543"/>
      <c r="H323" s="543"/>
      <c r="I323" s="543"/>
      <c r="J323" s="543"/>
      <c r="K323" s="543"/>
      <c r="L323" s="543"/>
      <c r="M323" s="543"/>
      <c r="N323" s="543"/>
      <c r="O323" s="543"/>
      <c r="P323" s="543"/>
      <c r="Q323" s="543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ht="22.5" customHeight="1">
      <c r="A324" s="2"/>
      <c r="B324" s="2"/>
      <c r="C324" s="617"/>
      <c r="D324" s="618"/>
      <c r="E324" s="543"/>
      <c r="F324" s="543"/>
      <c r="G324" s="543"/>
      <c r="H324" s="543"/>
      <c r="I324" s="543"/>
      <c r="J324" s="543"/>
      <c r="K324" s="543"/>
      <c r="L324" s="543"/>
      <c r="M324" s="543"/>
      <c r="N324" s="543"/>
      <c r="O324" s="543"/>
      <c r="P324" s="543"/>
      <c r="Q324" s="543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ht="22.5" customHeight="1">
      <c r="A325" s="2"/>
      <c r="B325" s="2"/>
      <c r="C325" s="617"/>
      <c r="D325" s="618"/>
      <c r="E325" s="543"/>
      <c r="F325" s="543"/>
      <c r="G325" s="543"/>
      <c r="H325" s="543"/>
      <c r="I325" s="543"/>
      <c r="J325" s="543"/>
      <c r="K325" s="543"/>
      <c r="L325" s="543"/>
      <c r="M325" s="543"/>
      <c r="N325" s="543"/>
      <c r="O325" s="543"/>
      <c r="P325" s="543"/>
      <c r="Q325" s="543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ht="22.5" customHeight="1">
      <c r="A326" s="2"/>
      <c r="B326" s="2"/>
      <c r="C326" s="617"/>
      <c r="D326" s="618"/>
      <c r="E326" s="543"/>
      <c r="F326" s="543"/>
      <c r="G326" s="543"/>
      <c r="H326" s="543"/>
      <c r="I326" s="543"/>
      <c r="J326" s="543"/>
      <c r="K326" s="543"/>
      <c r="L326" s="543"/>
      <c r="M326" s="543"/>
      <c r="N326" s="543"/>
      <c r="O326" s="543"/>
      <c r="P326" s="543"/>
      <c r="Q326" s="543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ht="22.5" customHeight="1">
      <c r="A327" s="2"/>
      <c r="B327" s="2"/>
      <c r="C327" s="617"/>
      <c r="D327" s="618"/>
      <c r="E327" s="543"/>
      <c r="F327" s="543"/>
      <c r="G327" s="543"/>
      <c r="H327" s="543"/>
      <c r="I327" s="543"/>
      <c r="J327" s="543"/>
      <c r="K327" s="543"/>
      <c r="L327" s="543"/>
      <c r="M327" s="543"/>
      <c r="N327" s="543"/>
      <c r="O327" s="543"/>
      <c r="P327" s="543"/>
      <c r="Q327" s="543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ht="22.5" customHeight="1">
      <c r="A328" s="2"/>
      <c r="B328" s="2"/>
      <c r="C328" s="617"/>
      <c r="D328" s="618"/>
      <c r="E328" s="543"/>
      <c r="F328" s="543"/>
      <c r="G328" s="543"/>
      <c r="H328" s="543"/>
      <c r="I328" s="543"/>
      <c r="J328" s="543"/>
      <c r="K328" s="543"/>
      <c r="L328" s="543"/>
      <c r="M328" s="543"/>
      <c r="N328" s="543"/>
      <c r="O328" s="543"/>
      <c r="P328" s="543"/>
      <c r="Q328" s="543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ht="22.5" customHeight="1">
      <c r="A329" s="2"/>
      <c r="B329" s="2"/>
      <c r="C329" s="617"/>
      <c r="D329" s="618"/>
      <c r="E329" s="543"/>
      <c r="F329" s="543"/>
      <c r="G329" s="543"/>
      <c r="H329" s="543"/>
      <c r="I329" s="543"/>
      <c r="J329" s="543"/>
      <c r="K329" s="543"/>
      <c r="L329" s="543"/>
      <c r="M329" s="543"/>
      <c r="N329" s="543"/>
      <c r="O329" s="543"/>
      <c r="P329" s="543"/>
      <c r="Q329" s="543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ht="22.5" customHeight="1">
      <c r="A330" s="2"/>
      <c r="B330" s="2"/>
      <c r="C330" s="617"/>
      <c r="D330" s="618"/>
      <c r="E330" s="543"/>
      <c r="F330" s="543"/>
      <c r="G330" s="543"/>
      <c r="H330" s="543"/>
      <c r="I330" s="543"/>
      <c r="J330" s="543"/>
      <c r="K330" s="543"/>
      <c r="L330" s="543"/>
      <c r="M330" s="543"/>
      <c r="N330" s="543"/>
      <c r="O330" s="543"/>
      <c r="P330" s="543"/>
      <c r="Q330" s="543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ht="22.5" customHeight="1">
      <c r="A331" s="2"/>
      <c r="B331" s="2"/>
      <c r="C331" s="617"/>
      <c r="D331" s="618"/>
      <c r="E331" s="543"/>
      <c r="F331" s="543"/>
      <c r="G331" s="543"/>
      <c r="H331" s="543"/>
      <c r="I331" s="543"/>
      <c r="J331" s="543"/>
      <c r="K331" s="543"/>
      <c r="L331" s="543"/>
      <c r="M331" s="543"/>
      <c r="N331" s="543"/>
      <c r="O331" s="543"/>
      <c r="P331" s="543"/>
      <c r="Q331" s="543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ht="22.5" customHeight="1">
      <c r="A332" s="2"/>
      <c r="B332" s="2"/>
      <c r="C332" s="617"/>
      <c r="D332" s="618"/>
      <c r="E332" s="543"/>
      <c r="F332" s="543"/>
      <c r="G332" s="543"/>
      <c r="H332" s="543"/>
      <c r="I332" s="543"/>
      <c r="J332" s="543"/>
      <c r="K332" s="543"/>
      <c r="L332" s="543"/>
      <c r="M332" s="543"/>
      <c r="N332" s="543"/>
      <c r="O332" s="543"/>
      <c r="P332" s="543"/>
      <c r="Q332" s="543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ht="22.5" customHeight="1">
      <c r="A333" s="2"/>
      <c r="B333" s="2"/>
      <c r="C333" s="617"/>
      <c r="D333" s="618"/>
      <c r="E333" s="543"/>
      <c r="F333" s="543"/>
      <c r="G333" s="543"/>
      <c r="H333" s="543"/>
      <c r="I333" s="543"/>
      <c r="J333" s="543"/>
      <c r="K333" s="543"/>
      <c r="L333" s="543"/>
      <c r="M333" s="543"/>
      <c r="N333" s="543"/>
      <c r="O333" s="543"/>
      <c r="P333" s="543"/>
      <c r="Q333" s="543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ht="22.5" customHeight="1">
      <c r="A334" s="2"/>
      <c r="B334" s="2"/>
      <c r="C334" s="617"/>
      <c r="D334" s="618"/>
      <c r="E334" s="543"/>
      <c r="F334" s="543"/>
      <c r="G334" s="543"/>
      <c r="H334" s="543"/>
      <c r="I334" s="543"/>
      <c r="J334" s="543"/>
      <c r="K334" s="543"/>
      <c r="L334" s="543"/>
      <c r="M334" s="543"/>
      <c r="N334" s="543"/>
      <c r="O334" s="543"/>
      <c r="P334" s="543"/>
      <c r="Q334" s="543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ht="22.5" customHeight="1">
      <c r="A335" s="2"/>
      <c r="B335" s="2"/>
      <c r="C335" s="617"/>
      <c r="D335" s="618"/>
      <c r="E335" s="543"/>
      <c r="F335" s="543"/>
      <c r="G335" s="543"/>
      <c r="H335" s="543"/>
      <c r="I335" s="543"/>
      <c r="J335" s="543"/>
      <c r="K335" s="543"/>
      <c r="L335" s="543"/>
      <c r="M335" s="543"/>
      <c r="N335" s="543"/>
      <c r="O335" s="543"/>
      <c r="P335" s="543"/>
      <c r="Q335" s="543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ht="22.5" customHeight="1">
      <c r="A336" s="2"/>
      <c r="B336" s="2"/>
      <c r="C336" s="617"/>
      <c r="D336" s="618"/>
      <c r="E336" s="543"/>
      <c r="F336" s="543"/>
      <c r="G336" s="543"/>
      <c r="H336" s="543"/>
      <c r="I336" s="543"/>
      <c r="J336" s="543"/>
      <c r="K336" s="543"/>
      <c r="L336" s="543"/>
      <c r="M336" s="543"/>
      <c r="N336" s="543"/>
      <c r="O336" s="543"/>
      <c r="P336" s="543"/>
      <c r="Q336" s="543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ht="22.5" customHeight="1">
      <c r="A337" s="2"/>
      <c r="B337" s="2"/>
      <c r="C337" s="617"/>
      <c r="D337" s="618"/>
      <c r="E337" s="543"/>
      <c r="F337" s="543"/>
      <c r="G337" s="543"/>
      <c r="H337" s="543"/>
      <c r="I337" s="543"/>
      <c r="J337" s="543"/>
      <c r="K337" s="543"/>
      <c r="L337" s="543"/>
      <c r="M337" s="543"/>
      <c r="N337" s="543"/>
      <c r="O337" s="543"/>
      <c r="P337" s="543"/>
      <c r="Q337" s="543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ht="22.5" customHeight="1">
      <c r="A338" s="2"/>
      <c r="B338" s="2"/>
      <c r="C338" s="617"/>
      <c r="D338" s="618"/>
      <c r="E338" s="543"/>
      <c r="F338" s="543"/>
      <c r="G338" s="543"/>
      <c r="H338" s="543"/>
      <c r="I338" s="543"/>
      <c r="J338" s="543"/>
      <c r="K338" s="543"/>
      <c r="L338" s="543"/>
      <c r="M338" s="543"/>
      <c r="N338" s="543"/>
      <c r="O338" s="543"/>
      <c r="P338" s="543"/>
      <c r="Q338" s="543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ht="22.5" customHeight="1">
      <c r="A339" s="2"/>
      <c r="B339" s="2"/>
      <c r="C339" s="617"/>
      <c r="D339" s="618"/>
      <c r="E339" s="543"/>
      <c r="F339" s="543"/>
      <c r="G339" s="543"/>
      <c r="H339" s="543"/>
      <c r="I339" s="543"/>
      <c r="J339" s="543"/>
      <c r="K339" s="543"/>
      <c r="L339" s="543"/>
      <c r="M339" s="543"/>
      <c r="N339" s="543"/>
      <c r="O339" s="543"/>
      <c r="P339" s="543"/>
      <c r="Q339" s="543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ht="22.5" customHeight="1">
      <c r="A340" s="2"/>
      <c r="B340" s="2"/>
      <c r="C340" s="617"/>
      <c r="D340" s="618"/>
      <c r="E340" s="543"/>
      <c r="F340" s="543"/>
      <c r="G340" s="543"/>
      <c r="H340" s="543"/>
      <c r="I340" s="543"/>
      <c r="J340" s="543"/>
      <c r="K340" s="543"/>
      <c r="L340" s="543"/>
      <c r="M340" s="543"/>
      <c r="N340" s="543"/>
      <c r="O340" s="543"/>
      <c r="P340" s="543"/>
      <c r="Q340" s="543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ht="22.5" customHeight="1">
      <c r="A341" s="2"/>
      <c r="B341" s="2"/>
      <c r="C341" s="617"/>
      <c r="D341" s="618"/>
      <c r="E341" s="543"/>
      <c r="F341" s="543"/>
      <c r="G341" s="543"/>
      <c r="H341" s="543"/>
      <c r="I341" s="543"/>
      <c r="J341" s="543"/>
      <c r="K341" s="543"/>
      <c r="L341" s="543"/>
      <c r="M341" s="543"/>
      <c r="N341" s="543"/>
      <c r="O341" s="543"/>
      <c r="P341" s="543"/>
      <c r="Q341" s="543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ht="22.5" customHeight="1">
      <c r="A342" s="2"/>
      <c r="B342" s="2"/>
      <c r="C342" s="617"/>
      <c r="D342" s="618"/>
      <c r="E342" s="543"/>
      <c r="F342" s="543"/>
      <c r="G342" s="543"/>
      <c r="H342" s="543"/>
      <c r="I342" s="543"/>
      <c r="J342" s="543"/>
      <c r="K342" s="543"/>
      <c r="L342" s="543"/>
      <c r="M342" s="543"/>
      <c r="N342" s="543"/>
      <c r="O342" s="543"/>
      <c r="P342" s="543"/>
      <c r="Q342" s="543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ht="22.5" customHeight="1">
      <c r="A343" s="2"/>
      <c r="B343" s="2"/>
      <c r="C343" s="617"/>
      <c r="D343" s="618"/>
      <c r="E343" s="543"/>
      <c r="F343" s="543"/>
      <c r="G343" s="543"/>
      <c r="H343" s="543"/>
      <c r="I343" s="543"/>
      <c r="J343" s="543"/>
      <c r="K343" s="543"/>
      <c r="L343" s="543"/>
      <c r="M343" s="543"/>
      <c r="N343" s="543"/>
      <c r="O343" s="543"/>
      <c r="P343" s="543"/>
      <c r="Q343" s="543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ht="22.5" customHeight="1">
      <c r="A344" s="2"/>
      <c r="B344" s="2"/>
      <c r="C344" s="617"/>
      <c r="D344" s="618"/>
      <c r="E344" s="543"/>
      <c r="F344" s="543"/>
      <c r="G344" s="543"/>
      <c r="H344" s="543"/>
      <c r="I344" s="543"/>
      <c r="J344" s="543"/>
      <c r="K344" s="543"/>
      <c r="L344" s="543"/>
      <c r="M344" s="543"/>
      <c r="N344" s="543"/>
      <c r="O344" s="543"/>
      <c r="P344" s="543"/>
      <c r="Q344" s="543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ht="22.5" customHeight="1">
      <c r="A345" s="2"/>
      <c r="B345" s="2"/>
      <c r="C345" s="617"/>
      <c r="D345" s="618"/>
      <c r="E345" s="543"/>
      <c r="F345" s="543"/>
      <c r="G345" s="543"/>
      <c r="H345" s="543"/>
      <c r="I345" s="543"/>
      <c r="J345" s="543"/>
      <c r="K345" s="543"/>
      <c r="L345" s="543"/>
      <c r="M345" s="543"/>
      <c r="N345" s="543"/>
      <c r="O345" s="543"/>
      <c r="P345" s="543"/>
      <c r="Q345" s="543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ht="22.5" customHeight="1">
      <c r="A346" s="2"/>
      <c r="B346" s="2"/>
      <c r="C346" s="617"/>
      <c r="D346" s="618"/>
      <c r="E346" s="543"/>
      <c r="F346" s="543"/>
      <c r="G346" s="543"/>
      <c r="H346" s="543"/>
      <c r="I346" s="543"/>
      <c r="J346" s="543"/>
      <c r="K346" s="543"/>
      <c r="L346" s="543"/>
      <c r="M346" s="543"/>
      <c r="N346" s="543"/>
      <c r="O346" s="543"/>
      <c r="P346" s="543"/>
      <c r="Q346" s="543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ht="22.5" customHeight="1">
      <c r="A347" s="2"/>
      <c r="B347" s="2"/>
      <c r="C347" s="617"/>
      <c r="D347" s="618"/>
      <c r="E347" s="543"/>
      <c r="F347" s="543"/>
      <c r="G347" s="543"/>
      <c r="H347" s="543"/>
      <c r="I347" s="543"/>
      <c r="J347" s="543"/>
      <c r="K347" s="543"/>
      <c r="L347" s="543"/>
      <c r="M347" s="543"/>
      <c r="N347" s="543"/>
      <c r="O347" s="543"/>
      <c r="P347" s="543"/>
      <c r="Q347" s="543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ht="22.5" customHeight="1">
      <c r="A348" s="2"/>
      <c r="B348" s="2"/>
      <c r="C348" s="617"/>
      <c r="D348" s="618"/>
      <c r="E348" s="543"/>
      <c r="F348" s="543"/>
      <c r="G348" s="543"/>
      <c r="H348" s="543"/>
      <c r="I348" s="543"/>
      <c r="J348" s="543"/>
      <c r="K348" s="543"/>
      <c r="L348" s="543"/>
      <c r="M348" s="543"/>
      <c r="N348" s="543"/>
      <c r="O348" s="543"/>
      <c r="P348" s="543"/>
      <c r="Q348" s="543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ht="22.5" customHeight="1">
      <c r="A349" s="2"/>
      <c r="B349" s="2"/>
      <c r="C349" s="617"/>
      <c r="D349" s="618"/>
      <c r="E349" s="543"/>
      <c r="F349" s="543"/>
      <c r="G349" s="543"/>
      <c r="H349" s="543"/>
      <c r="I349" s="543"/>
      <c r="J349" s="543"/>
      <c r="K349" s="543"/>
      <c r="L349" s="543"/>
      <c r="M349" s="543"/>
      <c r="N349" s="543"/>
      <c r="O349" s="543"/>
      <c r="P349" s="543"/>
      <c r="Q349" s="543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ht="22.5" customHeight="1">
      <c r="A350" s="2"/>
      <c r="B350" s="2"/>
      <c r="C350" s="617"/>
      <c r="D350" s="618"/>
      <c r="E350" s="543"/>
      <c r="F350" s="543"/>
      <c r="G350" s="543"/>
      <c r="H350" s="543"/>
      <c r="I350" s="543"/>
      <c r="J350" s="543"/>
      <c r="K350" s="543"/>
      <c r="L350" s="543"/>
      <c r="M350" s="543"/>
      <c r="N350" s="543"/>
      <c r="O350" s="543"/>
      <c r="P350" s="543"/>
      <c r="Q350" s="543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ht="22.5" customHeight="1">
      <c r="A351" s="2"/>
      <c r="B351" s="2"/>
      <c r="C351" s="617"/>
      <c r="D351" s="618"/>
      <c r="E351" s="543"/>
      <c r="F351" s="543"/>
      <c r="G351" s="543"/>
      <c r="H351" s="543"/>
      <c r="I351" s="543"/>
      <c r="J351" s="543"/>
      <c r="K351" s="543"/>
      <c r="L351" s="543"/>
      <c r="M351" s="543"/>
      <c r="N351" s="543"/>
      <c r="O351" s="543"/>
      <c r="P351" s="543"/>
      <c r="Q351" s="543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ht="22.5" customHeight="1">
      <c r="A352" s="2"/>
      <c r="B352" s="2"/>
      <c r="C352" s="617"/>
      <c r="D352" s="618"/>
      <c r="E352" s="543"/>
      <c r="F352" s="543"/>
      <c r="G352" s="543"/>
      <c r="H352" s="543"/>
      <c r="I352" s="543"/>
      <c r="J352" s="543"/>
      <c r="K352" s="543"/>
      <c r="L352" s="543"/>
      <c r="M352" s="543"/>
      <c r="N352" s="543"/>
      <c r="O352" s="543"/>
      <c r="P352" s="543"/>
      <c r="Q352" s="543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ht="22.5" customHeight="1">
      <c r="A353" s="2"/>
      <c r="B353" s="2"/>
      <c r="C353" s="617"/>
      <c r="D353" s="618"/>
      <c r="E353" s="543"/>
      <c r="F353" s="543"/>
      <c r="G353" s="543"/>
      <c r="H353" s="543"/>
      <c r="I353" s="543"/>
      <c r="J353" s="543"/>
      <c r="K353" s="543"/>
      <c r="L353" s="543"/>
      <c r="M353" s="543"/>
      <c r="N353" s="543"/>
      <c r="O353" s="543"/>
      <c r="P353" s="543"/>
      <c r="Q353" s="543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ht="22.5" customHeight="1">
      <c r="A354" s="2"/>
      <c r="B354" s="2"/>
      <c r="C354" s="617"/>
      <c r="D354" s="618"/>
      <c r="E354" s="543"/>
      <c r="F354" s="543"/>
      <c r="G354" s="543"/>
      <c r="H354" s="543"/>
      <c r="I354" s="543"/>
      <c r="J354" s="543"/>
      <c r="K354" s="543"/>
      <c r="L354" s="543"/>
      <c r="M354" s="543"/>
      <c r="N354" s="543"/>
      <c r="O354" s="543"/>
      <c r="P354" s="543"/>
      <c r="Q354" s="543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ht="22.5" customHeight="1">
      <c r="A355" s="2"/>
      <c r="B355" s="2"/>
      <c r="C355" s="617"/>
      <c r="D355" s="618"/>
      <c r="E355" s="543"/>
      <c r="F355" s="543"/>
      <c r="G355" s="543"/>
      <c r="H355" s="543"/>
      <c r="I355" s="543"/>
      <c r="J355" s="543"/>
      <c r="K355" s="543"/>
      <c r="L355" s="543"/>
      <c r="M355" s="543"/>
      <c r="N355" s="543"/>
      <c r="O355" s="543"/>
      <c r="P355" s="543"/>
      <c r="Q355" s="543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ht="22.5" customHeight="1">
      <c r="A356" s="2"/>
      <c r="B356" s="2"/>
      <c r="C356" s="617"/>
      <c r="D356" s="618"/>
      <c r="E356" s="543"/>
      <c r="F356" s="543"/>
      <c r="G356" s="543"/>
      <c r="H356" s="543"/>
      <c r="I356" s="543"/>
      <c r="J356" s="543"/>
      <c r="K356" s="543"/>
      <c r="L356" s="543"/>
      <c r="M356" s="543"/>
      <c r="N356" s="543"/>
      <c r="O356" s="543"/>
      <c r="P356" s="543"/>
      <c r="Q356" s="543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ht="22.5" customHeight="1">
      <c r="A357" s="2"/>
      <c r="B357" s="2"/>
      <c r="C357" s="617"/>
      <c r="D357" s="618"/>
      <c r="E357" s="543"/>
      <c r="F357" s="543"/>
      <c r="G357" s="543"/>
      <c r="H357" s="543"/>
      <c r="I357" s="543"/>
      <c r="J357" s="543"/>
      <c r="K357" s="543"/>
      <c r="L357" s="543"/>
      <c r="M357" s="543"/>
      <c r="N357" s="543"/>
      <c r="O357" s="543"/>
      <c r="P357" s="543"/>
      <c r="Q357" s="543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ht="22.5" customHeight="1">
      <c r="A358" s="2"/>
      <c r="B358" s="2"/>
      <c r="C358" s="617"/>
      <c r="D358" s="618"/>
      <c r="E358" s="543"/>
      <c r="F358" s="543"/>
      <c r="G358" s="543"/>
      <c r="H358" s="543"/>
      <c r="I358" s="543"/>
      <c r="J358" s="543"/>
      <c r="K358" s="543"/>
      <c r="L358" s="543"/>
      <c r="M358" s="543"/>
      <c r="N358" s="543"/>
      <c r="O358" s="543"/>
      <c r="P358" s="543"/>
      <c r="Q358" s="543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ht="22.5" customHeight="1">
      <c r="A359" s="2"/>
      <c r="B359" s="2"/>
      <c r="C359" s="617"/>
      <c r="D359" s="618"/>
      <c r="E359" s="543"/>
      <c r="F359" s="543"/>
      <c r="G359" s="543"/>
      <c r="H359" s="543"/>
      <c r="I359" s="543"/>
      <c r="J359" s="543"/>
      <c r="K359" s="543"/>
      <c r="L359" s="543"/>
      <c r="M359" s="543"/>
      <c r="N359" s="543"/>
      <c r="O359" s="543"/>
      <c r="P359" s="543"/>
      <c r="Q359" s="543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ht="22.5" customHeight="1">
      <c r="A360" s="2"/>
      <c r="B360" s="2"/>
      <c r="C360" s="617"/>
      <c r="D360" s="618"/>
      <c r="E360" s="543"/>
      <c r="F360" s="543"/>
      <c r="G360" s="543"/>
      <c r="H360" s="543"/>
      <c r="I360" s="543"/>
      <c r="J360" s="543"/>
      <c r="K360" s="543"/>
      <c r="L360" s="543"/>
      <c r="M360" s="543"/>
      <c r="N360" s="543"/>
      <c r="O360" s="543"/>
      <c r="P360" s="543"/>
      <c r="Q360" s="543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ht="22.5" customHeight="1">
      <c r="A361" s="2"/>
      <c r="B361" s="2"/>
      <c r="C361" s="617"/>
      <c r="D361" s="618"/>
      <c r="E361" s="543"/>
      <c r="F361" s="543"/>
      <c r="G361" s="543"/>
      <c r="H361" s="543"/>
      <c r="I361" s="543"/>
      <c r="J361" s="543"/>
      <c r="K361" s="543"/>
      <c r="L361" s="543"/>
      <c r="M361" s="543"/>
      <c r="N361" s="543"/>
      <c r="O361" s="543"/>
      <c r="P361" s="543"/>
      <c r="Q361" s="543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ht="22.5" customHeight="1">
      <c r="A362" s="2"/>
      <c r="B362" s="2"/>
      <c r="C362" s="617"/>
      <c r="D362" s="618"/>
      <c r="E362" s="543"/>
      <c r="F362" s="543"/>
      <c r="G362" s="543"/>
      <c r="H362" s="543"/>
      <c r="I362" s="543"/>
      <c r="J362" s="543"/>
      <c r="K362" s="543"/>
      <c r="L362" s="543"/>
      <c r="M362" s="543"/>
      <c r="N362" s="543"/>
      <c r="O362" s="543"/>
      <c r="P362" s="543"/>
      <c r="Q362" s="543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ht="22.5" customHeight="1">
      <c r="A363" s="2"/>
      <c r="B363" s="2"/>
      <c r="C363" s="617"/>
      <c r="D363" s="618"/>
      <c r="E363" s="543"/>
      <c r="F363" s="543"/>
      <c r="G363" s="543"/>
      <c r="H363" s="543"/>
      <c r="I363" s="543"/>
      <c r="J363" s="543"/>
      <c r="K363" s="543"/>
      <c r="L363" s="543"/>
      <c r="M363" s="543"/>
      <c r="N363" s="543"/>
      <c r="O363" s="543"/>
      <c r="P363" s="543"/>
      <c r="Q363" s="543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ht="22.5" customHeight="1">
      <c r="A364" s="2"/>
      <c r="B364" s="2"/>
      <c r="C364" s="617"/>
      <c r="D364" s="618"/>
      <c r="E364" s="543"/>
      <c r="F364" s="543"/>
      <c r="G364" s="543"/>
      <c r="H364" s="543"/>
      <c r="I364" s="543"/>
      <c r="J364" s="543"/>
      <c r="K364" s="543"/>
      <c r="L364" s="543"/>
      <c r="M364" s="543"/>
      <c r="N364" s="543"/>
      <c r="O364" s="543"/>
      <c r="P364" s="543"/>
      <c r="Q364" s="543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ht="22.5" customHeight="1">
      <c r="A365" s="2"/>
      <c r="B365" s="2"/>
      <c r="C365" s="617"/>
      <c r="D365" s="618"/>
      <c r="E365" s="543"/>
      <c r="F365" s="543"/>
      <c r="G365" s="543"/>
      <c r="H365" s="543"/>
      <c r="I365" s="543"/>
      <c r="J365" s="543"/>
      <c r="K365" s="543"/>
      <c r="L365" s="543"/>
      <c r="M365" s="543"/>
      <c r="N365" s="543"/>
      <c r="O365" s="543"/>
      <c r="P365" s="543"/>
      <c r="Q365" s="543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ht="22.5" customHeight="1">
      <c r="A366" s="2"/>
      <c r="B366" s="2"/>
      <c r="C366" s="617"/>
      <c r="D366" s="618"/>
      <c r="E366" s="543"/>
      <c r="F366" s="543"/>
      <c r="G366" s="543"/>
      <c r="H366" s="543"/>
      <c r="I366" s="543"/>
      <c r="J366" s="543"/>
      <c r="K366" s="543"/>
      <c r="L366" s="543"/>
      <c r="M366" s="543"/>
      <c r="N366" s="543"/>
      <c r="O366" s="543"/>
      <c r="P366" s="543"/>
      <c r="Q366" s="543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ht="22.5" customHeight="1">
      <c r="A367" s="2"/>
      <c r="B367" s="2"/>
      <c r="C367" s="617"/>
      <c r="D367" s="618"/>
      <c r="E367" s="543"/>
      <c r="F367" s="543"/>
      <c r="G367" s="543"/>
      <c r="H367" s="543"/>
      <c r="I367" s="543"/>
      <c r="J367" s="543"/>
      <c r="K367" s="543"/>
      <c r="L367" s="543"/>
      <c r="M367" s="543"/>
      <c r="N367" s="543"/>
      <c r="O367" s="543"/>
      <c r="P367" s="543"/>
      <c r="Q367" s="543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ht="22.5" customHeight="1">
      <c r="A368" s="2"/>
      <c r="B368" s="2"/>
      <c r="C368" s="617"/>
      <c r="D368" s="618"/>
      <c r="E368" s="543"/>
      <c r="F368" s="543"/>
      <c r="G368" s="543"/>
      <c r="H368" s="543"/>
      <c r="I368" s="543"/>
      <c r="J368" s="543"/>
      <c r="K368" s="543"/>
      <c r="L368" s="543"/>
      <c r="M368" s="543"/>
      <c r="N368" s="543"/>
      <c r="O368" s="543"/>
      <c r="P368" s="543"/>
      <c r="Q368" s="543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ht="22.5" customHeight="1">
      <c r="A369" s="2"/>
      <c r="B369" s="2"/>
      <c r="C369" s="617"/>
      <c r="D369" s="618"/>
      <c r="E369" s="543"/>
      <c r="F369" s="543"/>
      <c r="G369" s="543"/>
      <c r="H369" s="543"/>
      <c r="I369" s="543"/>
      <c r="J369" s="543"/>
      <c r="K369" s="543"/>
      <c r="L369" s="543"/>
      <c r="M369" s="543"/>
      <c r="N369" s="543"/>
      <c r="O369" s="543"/>
      <c r="P369" s="543"/>
      <c r="Q369" s="543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ht="22.5" customHeight="1">
      <c r="A370" s="2"/>
      <c r="B370" s="2"/>
      <c r="C370" s="617"/>
      <c r="D370" s="618"/>
      <c r="E370" s="543"/>
      <c r="F370" s="543"/>
      <c r="G370" s="543"/>
      <c r="H370" s="543"/>
      <c r="I370" s="543"/>
      <c r="J370" s="543"/>
      <c r="K370" s="543"/>
      <c r="L370" s="543"/>
      <c r="M370" s="543"/>
      <c r="N370" s="543"/>
      <c r="O370" s="543"/>
      <c r="P370" s="543"/>
      <c r="Q370" s="543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ht="22.5" customHeight="1">
      <c r="A371" s="2"/>
      <c r="B371" s="2"/>
      <c r="C371" s="617"/>
      <c r="D371" s="618"/>
      <c r="E371" s="543"/>
      <c r="F371" s="543"/>
      <c r="G371" s="543"/>
      <c r="H371" s="543"/>
      <c r="I371" s="543"/>
      <c r="J371" s="543"/>
      <c r="K371" s="543"/>
      <c r="L371" s="543"/>
      <c r="M371" s="543"/>
      <c r="N371" s="543"/>
      <c r="O371" s="543"/>
      <c r="P371" s="543"/>
      <c r="Q371" s="543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ht="22.5" customHeight="1">
      <c r="A372" s="2"/>
      <c r="B372" s="2"/>
      <c r="C372" s="617"/>
      <c r="D372" s="618"/>
      <c r="E372" s="543"/>
      <c r="F372" s="543"/>
      <c r="G372" s="543"/>
      <c r="H372" s="543"/>
      <c r="I372" s="543"/>
      <c r="J372" s="543"/>
      <c r="K372" s="543"/>
      <c r="L372" s="543"/>
      <c r="M372" s="543"/>
      <c r="N372" s="543"/>
      <c r="O372" s="543"/>
      <c r="P372" s="543"/>
      <c r="Q372" s="543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ht="22.5" customHeight="1">
      <c r="A373" s="2"/>
      <c r="B373" s="2"/>
      <c r="C373" s="617"/>
      <c r="D373" s="618"/>
      <c r="E373" s="543"/>
      <c r="F373" s="543"/>
      <c r="G373" s="543"/>
      <c r="H373" s="543"/>
      <c r="I373" s="543"/>
      <c r="J373" s="543"/>
      <c r="K373" s="543"/>
      <c r="L373" s="543"/>
      <c r="M373" s="543"/>
      <c r="N373" s="543"/>
      <c r="O373" s="543"/>
      <c r="P373" s="543"/>
      <c r="Q373" s="543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ht="22.5" customHeight="1">
      <c r="A374" s="2"/>
      <c r="B374" s="2"/>
      <c r="C374" s="617"/>
      <c r="D374" s="618"/>
      <c r="E374" s="543"/>
      <c r="F374" s="543"/>
      <c r="G374" s="543"/>
      <c r="H374" s="543"/>
      <c r="I374" s="543"/>
      <c r="J374" s="543"/>
      <c r="K374" s="543"/>
      <c r="L374" s="543"/>
      <c r="M374" s="543"/>
      <c r="N374" s="543"/>
      <c r="O374" s="543"/>
      <c r="P374" s="543"/>
      <c r="Q374" s="543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ht="22.5" customHeight="1">
      <c r="A375" s="2"/>
      <c r="B375" s="2"/>
      <c r="C375" s="617"/>
      <c r="D375" s="618"/>
      <c r="E375" s="543"/>
      <c r="F375" s="543"/>
      <c r="G375" s="543"/>
      <c r="H375" s="543"/>
      <c r="I375" s="543"/>
      <c r="J375" s="543"/>
      <c r="K375" s="543"/>
      <c r="L375" s="543"/>
      <c r="M375" s="543"/>
      <c r="N375" s="543"/>
      <c r="O375" s="543"/>
      <c r="P375" s="543"/>
      <c r="Q375" s="543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ht="22.5" customHeight="1">
      <c r="A376" s="2"/>
      <c r="B376" s="2"/>
      <c r="C376" s="617"/>
      <c r="D376" s="618"/>
      <c r="E376" s="543"/>
      <c r="F376" s="543"/>
      <c r="G376" s="543"/>
      <c r="H376" s="543"/>
      <c r="I376" s="543"/>
      <c r="J376" s="543"/>
      <c r="K376" s="543"/>
      <c r="L376" s="543"/>
      <c r="M376" s="543"/>
      <c r="N376" s="543"/>
      <c r="O376" s="543"/>
      <c r="P376" s="543"/>
      <c r="Q376" s="543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ht="22.5" customHeight="1">
      <c r="A377" s="2"/>
      <c r="B377" s="2"/>
      <c r="C377" s="617"/>
      <c r="D377" s="618"/>
      <c r="E377" s="543"/>
      <c r="F377" s="543"/>
      <c r="G377" s="543"/>
      <c r="H377" s="543"/>
      <c r="I377" s="543"/>
      <c r="J377" s="543"/>
      <c r="K377" s="543"/>
      <c r="L377" s="543"/>
      <c r="M377" s="543"/>
      <c r="N377" s="543"/>
      <c r="O377" s="543"/>
      <c r="P377" s="543"/>
      <c r="Q377" s="543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ht="22.5" customHeight="1">
      <c r="A378" s="2"/>
      <c r="B378" s="2"/>
      <c r="C378" s="617"/>
      <c r="D378" s="618"/>
      <c r="E378" s="543"/>
      <c r="F378" s="543"/>
      <c r="G378" s="543"/>
      <c r="H378" s="543"/>
      <c r="I378" s="543"/>
      <c r="J378" s="543"/>
      <c r="K378" s="543"/>
      <c r="L378" s="543"/>
      <c r="M378" s="543"/>
      <c r="N378" s="543"/>
      <c r="O378" s="543"/>
      <c r="P378" s="543"/>
      <c r="Q378" s="543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ht="22.5" customHeight="1">
      <c r="A379" s="2"/>
      <c r="B379" s="2"/>
      <c r="C379" s="617"/>
      <c r="D379" s="618"/>
      <c r="E379" s="543"/>
      <c r="F379" s="543"/>
      <c r="G379" s="543"/>
      <c r="H379" s="543"/>
      <c r="I379" s="543"/>
      <c r="J379" s="543"/>
      <c r="K379" s="543"/>
      <c r="L379" s="543"/>
      <c r="M379" s="543"/>
      <c r="N379" s="543"/>
      <c r="O379" s="543"/>
      <c r="P379" s="543"/>
      <c r="Q379" s="543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ht="22.5" customHeight="1">
      <c r="A380" s="2"/>
      <c r="B380" s="2"/>
      <c r="C380" s="617"/>
      <c r="D380" s="618"/>
      <c r="E380" s="543"/>
      <c r="F380" s="543"/>
      <c r="G380" s="543"/>
      <c r="H380" s="543"/>
      <c r="I380" s="543"/>
      <c r="J380" s="543"/>
      <c r="K380" s="543"/>
      <c r="L380" s="543"/>
      <c r="M380" s="543"/>
      <c r="N380" s="543"/>
      <c r="O380" s="543"/>
      <c r="P380" s="543"/>
      <c r="Q380" s="543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ht="22.5" customHeight="1">
      <c r="A381" s="2"/>
      <c r="B381" s="2"/>
      <c r="C381" s="617"/>
      <c r="D381" s="618"/>
      <c r="E381" s="543"/>
      <c r="F381" s="543"/>
      <c r="G381" s="543"/>
      <c r="H381" s="543"/>
      <c r="I381" s="543"/>
      <c r="J381" s="543"/>
      <c r="K381" s="543"/>
      <c r="L381" s="543"/>
      <c r="M381" s="543"/>
      <c r="N381" s="543"/>
      <c r="O381" s="543"/>
      <c r="P381" s="543"/>
      <c r="Q381" s="543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ht="22.5" customHeight="1">
      <c r="A382" s="2"/>
      <c r="B382" s="2"/>
      <c r="C382" s="617"/>
      <c r="D382" s="618"/>
      <c r="E382" s="543"/>
      <c r="F382" s="543"/>
      <c r="G382" s="543"/>
      <c r="H382" s="543"/>
      <c r="I382" s="543"/>
      <c r="J382" s="543"/>
      <c r="K382" s="543"/>
      <c r="L382" s="543"/>
      <c r="M382" s="543"/>
      <c r="N382" s="543"/>
      <c r="O382" s="543"/>
      <c r="P382" s="543"/>
      <c r="Q382" s="543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ht="22.5" customHeight="1">
      <c r="A383" s="2"/>
      <c r="B383" s="2"/>
      <c r="C383" s="617"/>
      <c r="D383" s="618"/>
      <c r="E383" s="543"/>
      <c r="F383" s="543"/>
      <c r="G383" s="543"/>
      <c r="H383" s="543"/>
      <c r="I383" s="543"/>
      <c r="J383" s="543"/>
      <c r="K383" s="543"/>
      <c r="L383" s="543"/>
      <c r="M383" s="543"/>
      <c r="N383" s="543"/>
      <c r="O383" s="543"/>
      <c r="P383" s="543"/>
      <c r="Q383" s="543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ht="22.5" customHeight="1">
      <c r="A384" s="2"/>
      <c r="B384" s="2"/>
      <c r="C384" s="617"/>
      <c r="D384" s="618"/>
      <c r="E384" s="543"/>
      <c r="F384" s="543"/>
      <c r="G384" s="543"/>
      <c r="H384" s="543"/>
      <c r="I384" s="543"/>
      <c r="J384" s="543"/>
      <c r="K384" s="543"/>
      <c r="L384" s="543"/>
      <c r="M384" s="543"/>
      <c r="N384" s="543"/>
      <c r="O384" s="543"/>
      <c r="P384" s="543"/>
      <c r="Q384" s="543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ht="22.5" customHeight="1">
      <c r="A385" s="2"/>
      <c r="B385" s="2"/>
      <c r="C385" s="617"/>
      <c r="D385" s="618"/>
      <c r="E385" s="543"/>
      <c r="F385" s="543"/>
      <c r="G385" s="543"/>
      <c r="H385" s="543"/>
      <c r="I385" s="543"/>
      <c r="J385" s="543"/>
      <c r="K385" s="543"/>
      <c r="L385" s="543"/>
      <c r="M385" s="543"/>
      <c r="N385" s="543"/>
      <c r="O385" s="543"/>
      <c r="P385" s="543"/>
      <c r="Q385" s="543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ht="22.5" customHeight="1">
      <c r="A386" s="2"/>
      <c r="B386" s="2"/>
      <c r="C386" s="617"/>
      <c r="D386" s="618"/>
      <c r="E386" s="543"/>
      <c r="F386" s="543"/>
      <c r="G386" s="543"/>
      <c r="H386" s="543"/>
      <c r="I386" s="543"/>
      <c r="J386" s="543"/>
      <c r="K386" s="543"/>
      <c r="L386" s="543"/>
      <c r="M386" s="543"/>
      <c r="N386" s="543"/>
      <c r="O386" s="543"/>
      <c r="P386" s="543"/>
      <c r="Q386" s="543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ht="22.5" customHeight="1">
      <c r="A387" s="2"/>
      <c r="B387" s="2"/>
      <c r="C387" s="617"/>
      <c r="D387" s="618"/>
      <c r="E387" s="543"/>
      <c r="F387" s="543"/>
      <c r="G387" s="543"/>
      <c r="H387" s="543"/>
      <c r="I387" s="543"/>
      <c r="J387" s="543"/>
      <c r="K387" s="543"/>
      <c r="L387" s="543"/>
      <c r="M387" s="543"/>
      <c r="N387" s="543"/>
      <c r="O387" s="543"/>
      <c r="P387" s="543"/>
      <c r="Q387" s="543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ht="22.5" customHeight="1">
      <c r="A388" s="2"/>
      <c r="B388" s="2"/>
      <c r="C388" s="617"/>
      <c r="D388" s="618"/>
      <c r="E388" s="543"/>
      <c r="F388" s="543"/>
      <c r="G388" s="543"/>
      <c r="H388" s="543"/>
      <c r="I388" s="543"/>
      <c r="J388" s="543"/>
      <c r="K388" s="543"/>
      <c r="L388" s="543"/>
      <c r="M388" s="543"/>
      <c r="N388" s="543"/>
      <c r="O388" s="543"/>
      <c r="P388" s="543"/>
      <c r="Q388" s="543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ht="22.5" customHeight="1">
      <c r="A389" s="2"/>
      <c r="B389" s="2"/>
      <c r="C389" s="617"/>
      <c r="D389" s="618"/>
      <c r="E389" s="543"/>
      <c r="F389" s="543"/>
      <c r="G389" s="543"/>
      <c r="H389" s="543"/>
      <c r="I389" s="543"/>
      <c r="J389" s="543"/>
      <c r="K389" s="543"/>
      <c r="L389" s="543"/>
      <c r="M389" s="543"/>
      <c r="N389" s="543"/>
      <c r="O389" s="543"/>
      <c r="P389" s="543"/>
      <c r="Q389" s="543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ht="22.5" customHeight="1">
      <c r="A390" s="2"/>
      <c r="B390" s="2"/>
      <c r="C390" s="617"/>
      <c r="D390" s="618"/>
      <c r="E390" s="543"/>
      <c r="F390" s="543"/>
      <c r="G390" s="543"/>
      <c r="H390" s="543"/>
      <c r="I390" s="543"/>
      <c r="J390" s="543"/>
      <c r="K390" s="543"/>
      <c r="L390" s="543"/>
      <c r="M390" s="543"/>
      <c r="N390" s="543"/>
      <c r="O390" s="543"/>
      <c r="P390" s="543"/>
      <c r="Q390" s="543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ht="22.5" customHeight="1">
      <c r="A391" s="2"/>
      <c r="B391" s="2"/>
      <c r="C391" s="617"/>
      <c r="D391" s="618"/>
      <c r="E391" s="543"/>
      <c r="F391" s="543"/>
      <c r="G391" s="543"/>
      <c r="H391" s="543"/>
      <c r="I391" s="543"/>
      <c r="J391" s="543"/>
      <c r="K391" s="543"/>
      <c r="L391" s="543"/>
      <c r="M391" s="543"/>
      <c r="N391" s="543"/>
      <c r="O391" s="543"/>
      <c r="P391" s="543"/>
      <c r="Q391" s="543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ht="22.5" customHeight="1">
      <c r="A392" s="2"/>
      <c r="B392" s="2"/>
      <c r="C392" s="617"/>
      <c r="D392" s="618"/>
      <c r="E392" s="543"/>
      <c r="F392" s="543"/>
      <c r="G392" s="543"/>
      <c r="H392" s="543"/>
      <c r="I392" s="543"/>
      <c r="J392" s="543"/>
      <c r="K392" s="543"/>
      <c r="L392" s="543"/>
      <c r="M392" s="543"/>
      <c r="N392" s="543"/>
      <c r="O392" s="543"/>
      <c r="P392" s="543"/>
      <c r="Q392" s="543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ht="22.5" customHeight="1">
      <c r="A393" s="2"/>
      <c r="B393" s="2"/>
      <c r="C393" s="617"/>
      <c r="D393" s="618"/>
      <c r="E393" s="543"/>
      <c r="F393" s="543"/>
      <c r="G393" s="543"/>
      <c r="H393" s="543"/>
      <c r="I393" s="543"/>
      <c r="J393" s="543"/>
      <c r="K393" s="543"/>
      <c r="L393" s="543"/>
      <c r="M393" s="543"/>
      <c r="N393" s="543"/>
      <c r="O393" s="543"/>
      <c r="P393" s="543"/>
      <c r="Q393" s="543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ht="22.5" customHeight="1">
      <c r="A394" s="2"/>
      <c r="B394" s="2"/>
      <c r="C394" s="617"/>
      <c r="D394" s="618"/>
      <c r="E394" s="543"/>
      <c r="F394" s="543"/>
      <c r="G394" s="543"/>
      <c r="H394" s="543"/>
      <c r="I394" s="543"/>
      <c r="J394" s="543"/>
      <c r="K394" s="543"/>
      <c r="L394" s="543"/>
      <c r="M394" s="543"/>
      <c r="N394" s="543"/>
      <c r="O394" s="543"/>
      <c r="P394" s="543"/>
      <c r="Q394" s="543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ht="22.5" customHeight="1">
      <c r="A395" s="2"/>
      <c r="B395" s="2"/>
      <c r="C395" s="617"/>
      <c r="D395" s="618"/>
      <c r="E395" s="543"/>
      <c r="F395" s="543"/>
      <c r="G395" s="543"/>
      <c r="H395" s="543"/>
      <c r="I395" s="543"/>
      <c r="J395" s="543"/>
      <c r="K395" s="543"/>
      <c r="L395" s="543"/>
      <c r="M395" s="543"/>
      <c r="N395" s="543"/>
      <c r="O395" s="543"/>
      <c r="P395" s="543"/>
      <c r="Q395" s="543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ht="22.5" customHeight="1">
      <c r="A396" s="2"/>
      <c r="B396" s="2"/>
      <c r="C396" s="617"/>
      <c r="D396" s="618"/>
      <c r="E396" s="543"/>
      <c r="F396" s="543"/>
      <c r="G396" s="543"/>
      <c r="H396" s="543"/>
      <c r="I396" s="543"/>
      <c r="J396" s="543"/>
      <c r="K396" s="543"/>
      <c r="L396" s="543"/>
      <c r="M396" s="543"/>
      <c r="N396" s="543"/>
      <c r="O396" s="543"/>
      <c r="P396" s="543"/>
      <c r="Q396" s="543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ht="22.5" customHeight="1">
      <c r="A397" s="2"/>
      <c r="B397" s="2"/>
      <c r="C397" s="617"/>
      <c r="D397" s="618"/>
      <c r="E397" s="543"/>
      <c r="F397" s="543"/>
      <c r="G397" s="543"/>
      <c r="H397" s="543"/>
      <c r="I397" s="543"/>
      <c r="J397" s="543"/>
      <c r="K397" s="543"/>
      <c r="L397" s="543"/>
      <c r="M397" s="543"/>
      <c r="N397" s="543"/>
      <c r="O397" s="543"/>
      <c r="P397" s="543"/>
      <c r="Q397" s="543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ht="22.5" customHeight="1">
      <c r="A398" s="2"/>
      <c r="B398" s="2"/>
      <c r="C398" s="617"/>
      <c r="D398" s="618"/>
      <c r="E398" s="543"/>
      <c r="F398" s="543"/>
      <c r="G398" s="543"/>
      <c r="H398" s="543"/>
      <c r="I398" s="543"/>
      <c r="J398" s="543"/>
      <c r="K398" s="543"/>
      <c r="L398" s="543"/>
      <c r="M398" s="543"/>
      <c r="N398" s="543"/>
      <c r="O398" s="543"/>
      <c r="P398" s="543"/>
      <c r="Q398" s="543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ht="22.5" customHeight="1">
      <c r="A399" s="2"/>
      <c r="B399" s="2"/>
      <c r="C399" s="617"/>
      <c r="D399" s="618"/>
      <c r="E399" s="543"/>
      <c r="F399" s="543"/>
      <c r="G399" s="543"/>
      <c r="H399" s="543"/>
      <c r="I399" s="543"/>
      <c r="J399" s="543"/>
      <c r="K399" s="543"/>
      <c r="L399" s="543"/>
      <c r="M399" s="543"/>
      <c r="N399" s="543"/>
      <c r="O399" s="543"/>
      <c r="P399" s="543"/>
      <c r="Q399" s="543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ht="22.5" customHeight="1">
      <c r="A400" s="2"/>
      <c r="B400" s="2"/>
      <c r="C400" s="617"/>
      <c r="D400" s="618"/>
      <c r="E400" s="543"/>
      <c r="F400" s="543"/>
      <c r="G400" s="543"/>
      <c r="H400" s="543"/>
      <c r="I400" s="543"/>
      <c r="J400" s="543"/>
      <c r="K400" s="543"/>
      <c r="L400" s="543"/>
      <c r="M400" s="543"/>
      <c r="N400" s="543"/>
      <c r="O400" s="543"/>
      <c r="P400" s="543"/>
      <c r="Q400" s="543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ht="22.5" customHeight="1">
      <c r="A401" s="2"/>
      <c r="B401" s="2"/>
      <c r="C401" s="617"/>
      <c r="D401" s="618"/>
      <c r="E401" s="543"/>
      <c r="F401" s="543"/>
      <c r="G401" s="543"/>
      <c r="H401" s="543"/>
      <c r="I401" s="543"/>
      <c r="J401" s="543"/>
      <c r="K401" s="543"/>
      <c r="L401" s="543"/>
      <c r="M401" s="543"/>
      <c r="N401" s="543"/>
      <c r="O401" s="543"/>
      <c r="P401" s="543"/>
      <c r="Q401" s="543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ht="22.5" customHeight="1">
      <c r="A402" s="2"/>
      <c r="B402" s="2"/>
      <c r="C402" s="617"/>
      <c r="D402" s="618"/>
      <c r="E402" s="543"/>
      <c r="F402" s="543"/>
      <c r="G402" s="543"/>
      <c r="H402" s="543"/>
      <c r="I402" s="543"/>
      <c r="J402" s="543"/>
      <c r="K402" s="543"/>
      <c r="L402" s="543"/>
      <c r="M402" s="543"/>
      <c r="N402" s="543"/>
      <c r="O402" s="543"/>
      <c r="P402" s="543"/>
      <c r="Q402" s="543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ht="22.5" customHeight="1">
      <c r="A403" s="2"/>
      <c r="B403" s="2"/>
      <c r="C403" s="617"/>
      <c r="D403" s="618"/>
      <c r="E403" s="543"/>
      <c r="F403" s="543"/>
      <c r="G403" s="543"/>
      <c r="H403" s="543"/>
      <c r="I403" s="543"/>
      <c r="J403" s="543"/>
      <c r="K403" s="543"/>
      <c r="L403" s="543"/>
      <c r="M403" s="543"/>
      <c r="N403" s="543"/>
      <c r="O403" s="543"/>
      <c r="P403" s="543"/>
      <c r="Q403" s="543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ht="22.5" customHeight="1">
      <c r="A404" s="2"/>
      <c r="B404" s="2"/>
      <c r="C404" s="617"/>
      <c r="D404" s="618"/>
      <c r="E404" s="543"/>
      <c r="F404" s="543"/>
      <c r="G404" s="543"/>
      <c r="H404" s="543"/>
      <c r="I404" s="543"/>
      <c r="J404" s="543"/>
      <c r="K404" s="543"/>
      <c r="L404" s="543"/>
      <c r="M404" s="543"/>
      <c r="N404" s="543"/>
      <c r="O404" s="543"/>
      <c r="P404" s="543"/>
      <c r="Q404" s="543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ht="22.5" customHeight="1">
      <c r="A405" s="2"/>
      <c r="B405" s="2"/>
      <c r="C405" s="617"/>
      <c r="D405" s="618"/>
      <c r="E405" s="543"/>
      <c r="F405" s="543"/>
      <c r="G405" s="543"/>
      <c r="H405" s="543"/>
      <c r="I405" s="543"/>
      <c r="J405" s="543"/>
      <c r="K405" s="543"/>
      <c r="L405" s="543"/>
      <c r="M405" s="543"/>
      <c r="N405" s="543"/>
      <c r="O405" s="543"/>
      <c r="P405" s="543"/>
      <c r="Q405" s="543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ht="22.5" customHeight="1">
      <c r="A406" s="2"/>
      <c r="B406" s="2"/>
      <c r="C406" s="617"/>
      <c r="D406" s="618"/>
      <c r="E406" s="543"/>
      <c r="F406" s="543"/>
      <c r="G406" s="543"/>
      <c r="H406" s="543"/>
      <c r="I406" s="543"/>
      <c r="J406" s="543"/>
      <c r="K406" s="543"/>
      <c r="L406" s="543"/>
      <c r="M406" s="543"/>
      <c r="N406" s="543"/>
      <c r="O406" s="543"/>
      <c r="P406" s="543"/>
      <c r="Q406" s="543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ht="22.5" customHeight="1">
      <c r="A407" s="2"/>
      <c r="B407" s="2"/>
      <c r="C407" s="617"/>
      <c r="D407" s="618"/>
      <c r="E407" s="543"/>
      <c r="F407" s="543"/>
      <c r="G407" s="543"/>
      <c r="H407" s="543"/>
      <c r="I407" s="543"/>
      <c r="J407" s="543"/>
      <c r="K407" s="543"/>
      <c r="L407" s="543"/>
      <c r="M407" s="543"/>
      <c r="N407" s="543"/>
      <c r="O407" s="543"/>
      <c r="P407" s="543"/>
      <c r="Q407" s="543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ht="22.5" customHeight="1">
      <c r="A408" s="2"/>
      <c r="B408" s="2"/>
      <c r="C408" s="617"/>
      <c r="D408" s="618"/>
      <c r="E408" s="543"/>
      <c r="F408" s="543"/>
      <c r="G408" s="543"/>
      <c r="H408" s="543"/>
      <c r="I408" s="543"/>
      <c r="J408" s="543"/>
      <c r="K408" s="543"/>
      <c r="L408" s="543"/>
      <c r="M408" s="543"/>
      <c r="N408" s="543"/>
      <c r="O408" s="543"/>
      <c r="P408" s="543"/>
      <c r="Q408" s="543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ht="22.5" customHeight="1">
      <c r="A409" s="2"/>
      <c r="B409" s="2"/>
      <c r="C409" s="617"/>
      <c r="D409" s="618"/>
      <c r="E409" s="543"/>
      <c r="F409" s="543"/>
      <c r="G409" s="543"/>
      <c r="H409" s="543"/>
      <c r="I409" s="543"/>
      <c r="J409" s="543"/>
      <c r="K409" s="543"/>
      <c r="L409" s="543"/>
      <c r="M409" s="543"/>
      <c r="N409" s="543"/>
      <c r="O409" s="543"/>
      <c r="P409" s="543"/>
      <c r="Q409" s="543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ht="22.5" customHeight="1">
      <c r="A410" s="2"/>
      <c r="B410" s="2"/>
      <c r="C410" s="617"/>
      <c r="D410" s="618"/>
      <c r="E410" s="543"/>
      <c r="F410" s="543"/>
      <c r="G410" s="543"/>
      <c r="H410" s="543"/>
      <c r="I410" s="543"/>
      <c r="J410" s="543"/>
      <c r="K410" s="543"/>
      <c r="L410" s="543"/>
      <c r="M410" s="543"/>
      <c r="N410" s="543"/>
      <c r="O410" s="543"/>
      <c r="P410" s="543"/>
      <c r="Q410" s="543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ht="22.5" customHeight="1">
      <c r="A411" s="2"/>
      <c r="B411" s="2"/>
      <c r="C411" s="617"/>
      <c r="D411" s="618"/>
      <c r="E411" s="543"/>
      <c r="F411" s="543"/>
      <c r="G411" s="543"/>
      <c r="H411" s="543"/>
      <c r="I411" s="543"/>
      <c r="J411" s="543"/>
      <c r="K411" s="543"/>
      <c r="L411" s="543"/>
      <c r="M411" s="543"/>
      <c r="N411" s="543"/>
      <c r="O411" s="543"/>
      <c r="P411" s="543"/>
      <c r="Q411" s="543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ht="22.5" customHeight="1">
      <c r="A412" s="2"/>
      <c r="B412" s="2"/>
      <c r="C412" s="617"/>
      <c r="D412" s="618"/>
      <c r="E412" s="543"/>
      <c r="F412" s="543"/>
      <c r="G412" s="543"/>
      <c r="H412" s="543"/>
      <c r="I412" s="543"/>
      <c r="J412" s="543"/>
      <c r="K412" s="543"/>
      <c r="L412" s="543"/>
      <c r="M412" s="543"/>
      <c r="N412" s="543"/>
      <c r="O412" s="543"/>
      <c r="P412" s="543"/>
      <c r="Q412" s="543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ht="22.5" customHeight="1">
      <c r="A413" s="2"/>
      <c r="B413" s="2"/>
      <c r="C413" s="617"/>
      <c r="D413" s="618"/>
      <c r="E413" s="543"/>
      <c r="F413" s="543"/>
      <c r="G413" s="543"/>
      <c r="H413" s="543"/>
      <c r="I413" s="543"/>
      <c r="J413" s="543"/>
      <c r="K413" s="543"/>
      <c r="L413" s="543"/>
      <c r="M413" s="543"/>
      <c r="N413" s="543"/>
      <c r="O413" s="543"/>
      <c r="P413" s="543"/>
      <c r="Q413" s="543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ht="22.5" customHeight="1">
      <c r="A414" s="2"/>
      <c r="B414" s="2"/>
      <c r="C414" s="617"/>
      <c r="D414" s="618"/>
      <c r="E414" s="543"/>
      <c r="F414" s="543"/>
      <c r="G414" s="543"/>
      <c r="H414" s="543"/>
      <c r="I414" s="543"/>
      <c r="J414" s="543"/>
      <c r="K414" s="543"/>
      <c r="L414" s="543"/>
      <c r="M414" s="543"/>
      <c r="N414" s="543"/>
      <c r="O414" s="543"/>
      <c r="P414" s="543"/>
      <c r="Q414" s="543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ht="22.5" customHeight="1">
      <c r="A415" s="2"/>
      <c r="B415" s="2"/>
      <c r="C415" s="617"/>
      <c r="D415" s="618"/>
      <c r="E415" s="543"/>
      <c r="F415" s="543"/>
      <c r="G415" s="543"/>
      <c r="H415" s="543"/>
      <c r="I415" s="543"/>
      <c r="J415" s="543"/>
      <c r="K415" s="543"/>
      <c r="L415" s="543"/>
      <c r="M415" s="543"/>
      <c r="N415" s="543"/>
      <c r="O415" s="543"/>
      <c r="P415" s="543"/>
      <c r="Q415" s="543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ht="22.5" customHeight="1">
      <c r="A416" s="2"/>
      <c r="B416" s="2"/>
      <c r="C416" s="617"/>
      <c r="D416" s="618"/>
      <c r="E416" s="543"/>
      <c r="F416" s="543"/>
      <c r="G416" s="543"/>
      <c r="H416" s="543"/>
      <c r="I416" s="543"/>
      <c r="J416" s="543"/>
      <c r="K416" s="543"/>
      <c r="L416" s="543"/>
      <c r="M416" s="543"/>
      <c r="N416" s="543"/>
      <c r="O416" s="543"/>
      <c r="P416" s="543"/>
      <c r="Q416" s="543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ht="22.5" customHeight="1">
      <c r="A417" s="2"/>
      <c r="B417" s="2"/>
      <c r="C417" s="617"/>
      <c r="D417" s="618"/>
      <c r="E417" s="543"/>
      <c r="F417" s="543"/>
      <c r="G417" s="543"/>
      <c r="H417" s="543"/>
      <c r="I417" s="543"/>
      <c r="J417" s="543"/>
      <c r="K417" s="543"/>
      <c r="L417" s="543"/>
      <c r="M417" s="543"/>
      <c r="N417" s="543"/>
      <c r="O417" s="543"/>
      <c r="P417" s="543"/>
      <c r="Q417" s="543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ht="22.5" customHeight="1">
      <c r="A418" s="2"/>
      <c r="B418" s="2"/>
      <c r="C418" s="617"/>
      <c r="D418" s="618"/>
      <c r="E418" s="543"/>
      <c r="F418" s="543"/>
      <c r="G418" s="543"/>
      <c r="H418" s="543"/>
      <c r="I418" s="543"/>
      <c r="J418" s="543"/>
      <c r="K418" s="543"/>
      <c r="L418" s="543"/>
      <c r="M418" s="543"/>
      <c r="N418" s="543"/>
      <c r="O418" s="543"/>
      <c r="P418" s="543"/>
      <c r="Q418" s="543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ht="22.5" customHeight="1">
      <c r="A419" s="2"/>
      <c r="B419" s="2"/>
      <c r="C419" s="617"/>
      <c r="D419" s="618"/>
      <c r="E419" s="543"/>
      <c r="F419" s="543"/>
      <c r="G419" s="543"/>
      <c r="H419" s="543"/>
      <c r="I419" s="543"/>
      <c r="J419" s="543"/>
      <c r="K419" s="543"/>
      <c r="L419" s="543"/>
      <c r="M419" s="543"/>
      <c r="N419" s="543"/>
      <c r="O419" s="543"/>
      <c r="P419" s="543"/>
      <c r="Q419" s="543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ht="22.5" customHeight="1">
      <c r="A420" s="2"/>
      <c r="B420" s="2"/>
      <c r="C420" s="617"/>
      <c r="D420" s="618"/>
      <c r="E420" s="543"/>
      <c r="F420" s="543"/>
      <c r="G420" s="543"/>
      <c r="H420" s="543"/>
      <c r="I420" s="543"/>
      <c r="J420" s="543"/>
      <c r="K420" s="543"/>
      <c r="L420" s="543"/>
      <c r="M420" s="543"/>
      <c r="N420" s="543"/>
      <c r="O420" s="543"/>
      <c r="P420" s="543"/>
      <c r="Q420" s="543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ht="22.5" customHeight="1">
      <c r="A421" s="2"/>
      <c r="B421" s="2"/>
      <c r="C421" s="617"/>
      <c r="D421" s="618"/>
      <c r="E421" s="543"/>
      <c r="F421" s="543"/>
      <c r="G421" s="543"/>
      <c r="H421" s="543"/>
      <c r="I421" s="543"/>
      <c r="J421" s="543"/>
      <c r="K421" s="543"/>
      <c r="L421" s="543"/>
      <c r="M421" s="543"/>
      <c r="N421" s="543"/>
      <c r="O421" s="543"/>
      <c r="P421" s="543"/>
      <c r="Q421" s="543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ht="22.5" customHeight="1">
      <c r="A422" s="2"/>
      <c r="B422" s="2"/>
      <c r="C422" s="617"/>
      <c r="D422" s="618"/>
      <c r="E422" s="543"/>
      <c r="F422" s="543"/>
      <c r="G422" s="543"/>
      <c r="H422" s="543"/>
      <c r="I422" s="543"/>
      <c r="J422" s="543"/>
      <c r="K422" s="543"/>
      <c r="L422" s="543"/>
      <c r="M422" s="543"/>
      <c r="N422" s="543"/>
      <c r="O422" s="543"/>
      <c r="P422" s="543"/>
      <c r="Q422" s="543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ht="22.5" customHeight="1">
      <c r="A423" s="2"/>
      <c r="B423" s="2"/>
      <c r="C423" s="617"/>
      <c r="D423" s="618"/>
      <c r="E423" s="543"/>
      <c r="F423" s="543"/>
      <c r="G423" s="543"/>
      <c r="H423" s="543"/>
      <c r="I423" s="543"/>
      <c r="J423" s="543"/>
      <c r="K423" s="543"/>
      <c r="L423" s="543"/>
      <c r="M423" s="543"/>
      <c r="N423" s="543"/>
      <c r="O423" s="543"/>
      <c r="P423" s="543"/>
      <c r="Q423" s="543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ht="22.5" customHeight="1">
      <c r="A424" s="2"/>
      <c r="B424" s="2"/>
      <c r="C424" s="617"/>
      <c r="D424" s="618"/>
      <c r="E424" s="543"/>
      <c r="F424" s="543"/>
      <c r="G424" s="543"/>
      <c r="H424" s="543"/>
      <c r="I424" s="543"/>
      <c r="J424" s="543"/>
      <c r="K424" s="543"/>
      <c r="L424" s="543"/>
      <c r="M424" s="543"/>
      <c r="N424" s="543"/>
      <c r="O424" s="543"/>
      <c r="P424" s="543"/>
      <c r="Q424" s="543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ht="22.5" customHeight="1">
      <c r="A425" s="2"/>
      <c r="B425" s="2"/>
      <c r="C425" s="617"/>
      <c r="D425" s="618"/>
      <c r="E425" s="543"/>
      <c r="F425" s="543"/>
      <c r="G425" s="543"/>
      <c r="H425" s="543"/>
      <c r="I425" s="543"/>
      <c r="J425" s="543"/>
      <c r="K425" s="543"/>
      <c r="L425" s="543"/>
      <c r="M425" s="543"/>
      <c r="N425" s="543"/>
      <c r="O425" s="543"/>
      <c r="P425" s="543"/>
      <c r="Q425" s="543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ht="22.5" customHeight="1">
      <c r="A426" s="2"/>
      <c r="B426" s="2"/>
      <c r="C426" s="617"/>
      <c r="D426" s="618"/>
      <c r="E426" s="543"/>
      <c r="F426" s="543"/>
      <c r="G426" s="543"/>
      <c r="H426" s="543"/>
      <c r="I426" s="543"/>
      <c r="J426" s="543"/>
      <c r="K426" s="543"/>
      <c r="L426" s="543"/>
      <c r="M426" s="543"/>
      <c r="N426" s="543"/>
      <c r="O426" s="543"/>
      <c r="P426" s="543"/>
      <c r="Q426" s="543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ht="22.5" customHeight="1">
      <c r="A427" s="2"/>
      <c r="B427" s="2"/>
      <c r="C427" s="617"/>
      <c r="D427" s="618"/>
      <c r="E427" s="543"/>
      <c r="F427" s="543"/>
      <c r="G427" s="543"/>
      <c r="H427" s="543"/>
      <c r="I427" s="543"/>
      <c r="J427" s="543"/>
      <c r="K427" s="543"/>
      <c r="L427" s="543"/>
      <c r="M427" s="543"/>
      <c r="N427" s="543"/>
      <c r="O427" s="543"/>
      <c r="P427" s="543"/>
      <c r="Q427" s="543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ht="22.5" customHeight="1">
      <c r="A428" s="2"/>
      <c r="B428" s="2"/>
      <c r="C428" s="617"/>
      <c r="D428" s="618"/>
      <c r="E428" s="543"/>
      <c r="F428" s="543"/>
      <c r="G428" s="543"/>
      <c r="H428" s="543"/>
      <c r="I428" s="543"/>
      <c r="J428" s="543"/>
      <c r="K428" s="543"/>
      <c r="L428" s="543"/>
      <c r="M428" s="543"/>
      <c r="N428" s="543"/>
      <c r="O428" s="543"/>
      <c r="P428" s="543"/>
      <c r="Q428" s="543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ht="22.5" customHeight="1">
      <c r="A429" s="2"/>
      <c r="B429" s="2"/>
      <c r="C429" s="617"/>
      <c r="D429" s="618"/>
      <c r="E429" s="543"/>
      <c r="F429" s="543"/>
      <c r="G429" s="543"/>
      <c r="H429" s="543"/>
      <c r="I429" s="543"/>
      <c r="J429" s="543"/>
      <c r="K429" s="543"/>
      <c r="L429" s="543"/>
      <c r="M429" s="543"/>
      <c r="N429" s="543"/>
      <c r="O429" s="543"/>
      <c r="P429" s="543"/>
      <c r="Q429" s="543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ht="22.5" customHeight="1">
      <c r="A430" s="2"/>
      <c r="B430" s="2"/>
      <c r="C430" s="617"/>
      <c r="D430" s="618"/>
      <c r="E430" s="543"/>
      <c r="F430" s="543"/>
      <c r="G430" s="543"/>
      <c r="H430" s="543"/>
      <c r="I430" s="543"/>
      <c r="J430" s="543"/>
      <c r="K430" s="543"/>
      <c r="L430" s="543"/>
      <c r="M430" s="543"/>
      <c r="N430" s="543"/>
      <c r="O430" s="543"/>
      <c r="P430" s="543"/>
      <c r="Q430" s="543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ht="22.5" customHeight="1">
      <c r="A431" s="2"/>
      <c r="B431" s="2"/>
      <c r="C431" s="617"/>
      <c r="D431" s="618"/>
      <c r="E431" s="543"/>
      <c r="F431" s="543"/>
      <c r="G431" s="543"/>
      <c r="H431" s="543"/>
      <c r="I431" s="543"/>
      <c r="J431" s="543"/>
      <c r="K431" s="543"/>
      <c r="L431" s="543"/>
      <c r="M431" s="543"/>
      <c r="N431" s="543"/>
      <c r="O431" s="543"/>
      <c r="P431" s="543"/>
      <c r="Q431" s="543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ht="22.5" customHeight="1">
      <c r="A432" s="2"/>
      <c r="B432" s="2"/>
      <c r="C432" s="617"/>
      <c r="D432" s="618"/>
      <c r="E432" s="543"/>
      <c r="F432" s="543"/>
      <c r="G432" s="543"/>
      <c r="H432" s="543"/>
      <c r="I432" s="543"/>
      <c r="J432" s="543"/>
      <c r="K432" s="543"/>
      <c r="L432" s="543"/>
      <c r="M432" s="543"/>
      <c r="N432" s="543"/>
      <c r="O432" s="543"/>
      <c r="P432" s="543"/>
      <c r="Q432" s="543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ht="22.5" customHeight="1">
      <c r="A433" s="2"/>
      <c r="B433" s="2"/>
      <c r="C433" s="617"/>
      <c r="D433" s="618"/>
      <c r="E433" s="543"/>
      <c r="F433" s="543"/>
      <c r="G433" s="543"/>
      <c r="H433" s="543"/>
      <c r="I433" s="543"/>
      <c r="J433" s="543"/>
      <c r="K433" s="543"/>
      <c r="L433" s="543"/>
      <c r="M433" s="543"/>
      <c r="N433" s="543"/>
      <c r="O433" s="543"/>
      <c r="P433" s="543"/>
      <c r="Q433" s="543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ht="22.5" customHeight="1">
      <c r="A434" s="2"/>
      <c r="B434" s="2"/>
      <c r="C434" s="617"/>
      <c r="D434" s="618"/>
      <c r="E434" s="543"/>
      <c r="F434" s="543"/>
      <c r="G434" s="543"/>
      <c r="H434" s="543"/>
      <c r="I434" s="543"/>
      <c r="J434" s="543"/>
      <c r="K434" s="543"/>
      <c r="L434" s="543"/>
      <c r="M434" s="543"/>
      <c r="N434" s="543"/>
      <c r="O434" s="543"/>
      <c r="P434" s="543"/>
      <c r="Q434" s="543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ht="22.5" customHeight="1">
      <c r="A435" s="2"/>
      <c r="B435" s="2"/>
      <c r="C435" s="617"/>
      <c r="D435" s="618"/>
      <c r="E435" s="543"/>
      <c r="F435" s="543"/>
      <c r="G435" s="543"/>
      <c r="H435" s="543"/>
      <c r="I435" s="543"/>
      <c r="J435" s="543"/>
      <c r="K435" s="543"/>
      <c r="L435" s="543"/>
      <c r="M435" s="543"/>
      <c r="N435" s="543"/>
      <c r="O435" s="543"/>
      <c r="P435" s="543"/>
      <c r="Q435" s="543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ht="22.5" customHeight="1">
      <c r="A436" s="2"/>
      <c r="B436" s="2"/>
      <c r="C436" s="617"/>
      <c r="D436" s="618"/>
      <c r="E436" s="543"/>
      <c r="F436" s="543"/>
      <c r="G436" s="543"/>
      <c r="H436" s="543"/>
      <c r="I436" s="543"/>
      <c r="J436" s="543"/>
      <c r="K436" s="543"/>
      <c r="L436" s="543"/>
      <c r="M436" s="543"/>
      <c r="N436" s="543"/>
      <c r="O436" s="543"/>
      <c r="P436" s="543"/>
      <c r="Q436" s="543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ht="22.5" customHeight="1">
      <c r="A437" s="2"/>
      <c r="B437" s="2"/>
      <c r="C437" s="617"/>
      <c r="D437" s="618"/>
      <c r="E437" s="543"/>
      <c r="F437" s="543"/>
      <c r="G437" s="543"/>
      <c r="H437" s="543"/>
      <c r="I437" s="543"/>
      <c r="J437" s="543"/>
      <c r="K437" s="543"/>
      <c r="L437" s="543"/>
      <c r="M437" s="543"/>
      <c r="N437" s="543"/>
      <c r="O437" s="543"/>
      <c r="P437" s="543"/>
      <c r="Q437" s="543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ht="22.5" customHeight="1">
      <c r="A438" s="2"/>
      <c r="B438" s="2"/>
      <c r="C438" s="617"/>
      <c r="D438" s="618"/>
      <c r="E438" s="543"/>
      <c r="F438" s="543"/>
      <c r="G438" s="543"/>
      <c r="H438" s="543"/>
      <c r="I438" s="543"/>
      <c r="J438" s="543"/>
      <c r="K438" s="543"/>
      <c r="L438" s="543"/>
      <c r="M438" s="543"/>
      <c r="N438" s="543"/>
      <c r="O438" s="543"/>
      <c r="P438" s="543"/>
      <c r="Q438" s="543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ht="22.5" customHeight="1">
      <c r="A439" s="2"/>
      <c r="B439" s="2"/>
      <c r="C439" s="617"/>
      <c r="D439" s="618"/>
      <c r="E439" s="543"/>
      <c r="F439" s="543"/>
      <c r="G439" s="543"/>
      <c r="H439" s="543"/>
      <c r="I439" s="543"/>
      <c r="J439" s="543"/>
      <c r="K439" s="543"/>
      <c r="L439" s="543"/>
      <c r="M439" s="543"/>
      <c r="N439" s="543"/>
      <c r="O439" s="543"/>
      <c r="P439" s="543"/>
      <c r="Q439" s="543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ht="22.5" customHeight="1">
      <c r="A440" s="2"/>
      <c r="B440" s="2"/>
      <c r="C440" s="617"/>
      <c r="D440" s="618"/>
      <c r="E440" s="543"/>
      <c r="F440" s="543"/>
      <c r="G440" s="543"/>
      <c r="H440" s="543"/>
      <c r="I440" s="543"/>
      <c r="J440" s="543"/>
      <c r="K440" s="543"/>
      <c r="L440" s="543"/>
      <c r="M440" s="543"/>
      <c r="N440" s="543"/>
      <c r="O440" s="543"/>
      <c r="P440" s="543"/>
      <c r="Q440" s="543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ht="22.5" customHeight="1">
      <c r="A441" s="2"/>
      <c r="B441" s="2"/>
      <c r="C441" s="617"/>
      <c r="D441" s="618"/>
      <c r="E441" s="543"/>
      <c r="F441" s="543"/>
      <c r="G441" s="543"/>
      <c r="H441" s="543"/>
      <c r="I441" s="543"/>
      <c r="J441" s="543"/>
      <c r="K441" s="543"/>
      <c r="L441" s="543"/>
      <c r="M441" s="543"/>
      <c r="N441" s="543"/>
      <c r="O441" s="543"/>
      <c r="P441" s="543"/>
      <c r="Q441" s="543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ht="22.5" customHeight="1">
      <c r="A442" s="2"/>
      <c r="B442" s="2"/>
      <c r="C442" s="617"/>
      <c r="D442" s="618"/>
      <c r="E442" s="543"/>
      <c r="F442" s="543"/>
      <c r="G442" s="543"/>
      <c r="H442" s="543"/>
      <c r="I442" s="543"/>
      <c r="J442" s="543"/>
      <c r="K442" s="543"/>
      <c r="L442" s="543"/>
      <c r="M442" s="543"/>
      <c r="N442" s="543"/>
      <c r="O442" s="543"/>
      <c r="P442" s="543"/>
      <c r="Q442" s="543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ht="22.5" customHeight="1">
      <c r="A443" s="2"/>
      <c r="B443" s="2"/>
      <c r="C443" s="617"/>
      <c r="D443" s="618"/>
      <c r="E443" s="543"/>
      <c r="F443" s="543"/>
      <c r="G443" s="543"/>
      <c r="H443" s="543"/>
      <c r="I443" s="543"/>
      <c r="J443" s="543"/>
      <c r="K443" s="543"/>
      <c r="L443" s="543"/>
      <c r="M443" s="543"/>
      <c r="N443" s="543"/>
      <c r="O443" s="543"/>
      <c r="P443" s="543"/>
      <c r="Q443" s="543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ht="22.5" customHeight="1">
      <c r="A444" s="2"/>
      <c r="B444" s="2"/>
      <c r="C444" s="617"/>
      <c r="D444" s="618"/>
      <c r="E444" s="543"/>
      <c r="F444" s="543"/>
      <c r="G444" s="543"/>
      <c r="H444" s="543"/>
      <c r="I444" s="543"/>
      <c r="J444" s="543"/>
      <c r="K444" s="543"/>
      <c r="L444" s="543"/>
      <c r="M444" s="543"/>
      <c r="N444" s="543"/>
      <c r="O444" s="543"/>
      <c r="P444" s="543"/>
      <c r="Q444" s="543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ht="22.5" customHeight="1">
      <c r="A445" s="2"/>
      <c r="B445" s="2"/>
      <c r="C445" s="617"/>
      <c r="D445" s="618"/>
      <c r="E445" s="543"/>
      <c r="F445" s="543"/>
      <c r="G445" s="543"/>
      <c r="H445" s="543"/>
      <c r="I445" s="543"/>
      <c r="J445" s="543"/>
      <c r="K445" s="543"/>
      <c r="L445" s="543"/>
      <c r="M445" s="543"/>
      <c r="N445" s="543"/>
      <c r="O445" s="543"/>
      <c r="P445" s="543"/>
      <c r="Q445" s="543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ht="22.5" customHeight="1">
      <c r="A446" s="2"/>
      <c r="B446" s="2"/>
      <c r="C446" s="617"/>
      <c r="D446" s="618"/>
      <c r="E446" s="543"/>
      <c r="F446" s="543"/>
      <c r="G446" s="543"/>
      <c r="H446" s="543"/>
      <c r="I446" s="543"/>
      <c r="J446" s="543"/>
      <c r="K446" s="543"/>
      <c r="L446" s="543"/>
      <c r="M446" s="543"/>
      <c r="N446" s="543"/>
      <c r="O446" s="543"/>
      <c r="P446" s="543"/>
      <c r="Q446" s="543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ht="22.5" customHeight="1">
      <c r="A447" s="2"/>
      <c r="B447" s="2"/>
      <c r="C447" s="617"/>
      <c r="D447" s="618"/>
      <c r="E447" s="543"/>
      <c r="F447" s="543"/>
      <c r="G447" s="543"/>
      <c r="H447" s="543"/>
      <c r="I447" s="543"/>
      <c r="J447" s="543"/>
      <c r="K447" s="543"/>
      <c r="L447" s="543"/>
      <c r="M447" s="543"/>
      <c r="N447" s="543"/>
      <c r="O447" s="543"/>
      <c r="P447" s="543"/>
      <c r="Q447" s="543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ht="22.5" customHeight="1">
      <c r="A448" s="2"/>
      <c r="B448" s="2"/>
      <c r="C448" s="617"/>
      <c r="D448" s="618"/>
      <c r="E448" s="543"/>
      <c r="F448" s="543"/>
      <c r="G448" s="543"/>
      <c r="H448" s="543"/>
      <c r="I448" s="543"/>
      <c r="J448" s="543"/>
      <c r="K448" s="543"/>
      <c r="L448" s="543"/>
      <c r="M448" s="543"/>
      <c r="N448" s="543"/>
      <c r="O448" s="543"/>
      <c r="P448" s="543"/>
      <c r="Q448" s="543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ht="22.5" customHeight="1">
      <c r="A449" s="2"/>
      <c r="B449" s="2"/>
      <c r="C449" s="617"/>
      <c r="D449" s="618"/>
      <c r="E449" s="543"/>
      <c r="F449" s="543"/>
      <c r="G449" s="543"/>
      <c r="H449" s="543"/>
      <c r="I449" s="543"/>
      <c r="J449" s="543"/>
      <c r="K449" s="543"/>
      <c r="L449" s="543"/>
      <c r="M449" s="543"/>
      <c r="N449" s="543"/>
      <c r="O449" s="543"/>
      <c r="P449" s="543"/>
      <c r="Q449" s="543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ht="22.5" customHeight="1">
      <c r="A450" s="2"/>
      <c r="B450" s="2"/>
      <c r="C450" s="617"/>
      <c r="D450" s="618"/>
      <c r="E450" s="543"/>
      <c r="F450" s="543"/>
      <c r="G450" s="543"/>
      <c r="H450" s="543"/>
      <c r="I450" s="543"/>
      <c r="J450" s="543"/>
      <c r="K450" s="543"/>
      <c r="L450" s="543"/>
      <c r="M450" s="543"/>
      <c r="N450" s="543"/>
      <c r="O450" s="543"/>
      <c r="P450" s="543"/>
      <c r="Q450" s="543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ht="22.5" customHeight="1">
      <c r="A451" s="2"/>
      <c r="B451" s="2"/>
      <c r="C451" s="617"/>
      <c r="D451" s="618"/>
      <c r="E451" s="543"/>
      <c r="F451" s="543"/>
      <c r="G451" s="543"/>
      <c r="H451" s="543"/>
      <c r="I451" s="543"/>
      <c r="J451" s="543"/>
      <c r="K451" s="543"/>
      <c r="L451" s="543"/>
      <c r="M451" s="543"/>
      <c r="N451" s="543"/>
      <c r="O451" s="543"/>
      <c r="P451" s="543"/>
      <c r="Q451" s="543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ht="22.5" customHeight="1">
      <c r="A452" s="2"/>
      <c r="B452" s="2"/>
      <c r="C452" s="617"/>
      <c r="D452" s="618"/>
      <c r="E452" s="543"/>
      <c r="F452" s="543"/>
      <c r="G452" s="543"/>
      <c r="H452" s="543"/>
      <c r="I452" s="543"/>
      <c r="J452" s="543"/>
      <c r="K452" s="543"/>
      <c r="L452" s="543"/>
      <c r="M452" s="543"/>
      <c r="N452" s="543"/>
      <c r="O452" s="543"/>
      <c r="P452" s="543"/>
      <c r="Q452" s="543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ht="22.5" customHeight="1">
      <c r="A453" s="2"/>
      <c r="B453" s="2"/>
      <c r="C453" s="617"/>
      <c r="D453" s="618"/>
      <c r="E453" s="543"/>
      <c r="F453" s="543"/>
      <c r="G453" s="543"/>
      <c r="H453" s="543"/>
      <c r="I453" s="543"/>
      <c r="J453" s="543"/>
      <c r="K453" s="543"/>
      <c r="L453" s="543"/>
      <c r="M453" s="543"/>
      <c r="N453" s="543"/>
      <c r="O453" s="543"/>
      <c r="P453" s="543"/>
      <c r="Q453" s="543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ht="22.5" customHeight="1">
      <c r="A454" s="2"/>
      <c r="B454" s="2"/>
      <c r="C454" s="617"/>
      <c r="D454" s="618"/>
      <c r="E454" s="543"/>
      <c r="F454" s="543"/>
      <c r="G454" s="543"/>
      <c r="H454" s="543"/>
      <c r="I454" s="543"/>
      <c r="J454" s="543"/>
      <c r="K454" s="543"/>
      <c r="L454" s="543"/>
      <c r="M454" s="543"/>
      <c r="N454" s="543"/>
      <c r="O454" s="543"/>
      <c r="P454" s="543"/>
      <c r="Q454" s="543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ht="22.5" customHeight="1">
      <c r="A455" s="2"/>
      <c r="B455" s="2"/>
      <c r="C455" s="617"/>
      <c r="D455" s="618"/>
      <c r="E455" s="543"/>
      <c r="F455" s="543"/>
      <c r="G455" s="543"/>
      <c r="H455" s="543"/>
      <c r="I455" s="543"/>
      <c r="J455" s="543"/>
      <c r="K455" s="543"/>
      <c r="L455" s="543"/>
      <c r="M455" s="543"/>
      <c r="N455" s="543"/>
      <c r="O455" s="543"/>
      <c r="P455" s="543"/>
      <c r="Q455" s="543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ht="22.5" customHeight="1">
      <c r="A456" s="2"/>
      <c r="B456" s="2"/>
      <c r="C456" s="617"/>
      <c r="D456" s="618"/>
      <c r="E456" s="543"/>
      <c r="F456" s="543"/>
      <c r="G456" s="543"/>
      <c r="H456" s="543"/>
      <c r="I456" s="543"/>
      <c r="J456" s="543"/>
      <c r="K456" s="543"/>
      <c r="L456" s="543"/>
      <c r="M456" s="543"/>
      <c r="N456" s="543"/>
      <c r="O456" s="543"/>
      <c r="P456" s="543"/>
      <c r="Q456" s="543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ht="22.5" customHeight="1">
      <c r="A457" s="2"/>
      <c r="B457" s="2"/>
      <c r="C457" s="617"/>
      <c r="D457" s="618"/>
      <c r="E457" s="543"/>
      <c r="F457" s="543"/>
      <c r="G457" s="543"/>
      <c r="H457" s="543"/>
      <c r="I457" s="543"/>
      <c r="J457" s="543"/>
      <c r="K457" s="543"/>
      <c r="L457" s="543"/>
      <c r="M457" s="543"/>
      <c r="N457" s="543"/>
      <c r="O457" s="543"/>
      <c r="P457" s="543"/>
      <c r="Q457" s="543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ht="22.5" customHeight="1">
      <c r="A458" s="2"/>
      <c r="B458" s="2"/>
      <c r="C458" s="617"/>
      <c r="D458" s="618"/>
      <c r="E458" s="543"/>
      <c r="F458" s="543"/>
      <c r="G458" s="543"/>
      <c r="H458" s="543"/>
      <c r="I458" s="543"/>
      <c r="J458" s="543"/>
      <c r="K458" s="543"/>
      <c r="L458" s="543"/>
      <c r="M458" s="543"/>
      <c r="N458" s="543"/>
      <c r="O458" s="543"/>
      <c r="P458" s="543"/>
      <c r="Q458" s="543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ht="22.5" customHeight="1">
      <c r="A459" s="2"/>
      <c r="B459" s="2"/>
      <c r="C459" s="617"/>
      <c r="D459" s="618"/>
      <c r="E459" s="543"/>
      <c r="F459" s="543"/>
      <c r="G459" s="543"/>
      <c r="H459" s="543"/>
      <c r="I459" s="543"/>
      <c r="J459" s="543"/>
      <c r="K459" s="543"/>
      <c r="L459" s="543"/>
      <c r="M459" s="543"/>
      <c r="N459" s="543"/>
      <c r="O459" s="543"/>
      <c r="P459" s="543"/>
      <c r="Q459" s="543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ht="22.5" customHeight="1">
      <c r="A460" s="2"/>
      <c r="B460" s="2"/>
      <c r="C460" s="617"/>
      <c r="D460" s="618"/>
      <c r="E460" s="543"/>
      <c r="F460" s="543"/>
      <c r="G460" s="543"/>
      <c r="H460" s="543"/>
      <c r="I460" s="543"/>
      <c r="J460" s="543"/>
      <c r="K460" s="543"/>
      <c r="L460" s="543"/>
      <c r="M460" s="543"/>
      <c r="N460" s="543"/>
      <c r="O460" s="543"/>
      <c r="P460" s="543"/>
      <c r="Q460" s="543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ht="22.5" customHeight="1">
      <c r="A461" s="2"/>
      <c r="B461" s="2"/>
      <c r="C461" s="617"/>
      <c r="D461" s="618"/>
      <c r="E461" s="543"/>
      <c r="F461" s="543"/>
      <c r="G461" s="543"/>
      <c r="H461" s="543"/>
      <c r="I461" s="543"/>
      <c r="J461" s="543"/>
      <c r="K461" s="543"/>
      <c r="L461" s="543"/>
      <c r="M461" s="543"/>
      <c r="N461" s="543"/>
      <c r="O461" s="543"/>
      <c r="P461" s="543"/>
      <c r="Q461" s="543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ht="22.5" customHeight="1">
      <c r="A462" s="2"/>
      <c r="B462" s="2"/>
      <c r="C462" s="617"/>
      <c r="D462" s="618"/>
      <c r="E462" s="543"/>
      <c r="F462" s="543"/>
      <c r="G462" s="543"/>
      <c r="H462" s="543"/>
      <c r="I462" s="543"/>
      <c r="J462" s="543"/>
      <c r="K462" s="543"/>
      <c r="L462" s="543"/>
      <c r="M462" s="543"/>
      <c r="N462" s="543"/>
      <c r="O462" s="543"/>
      <c r="P462" s="543"/>
      <c r="Q462" s="543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ht="22.5" customHeight="1">
      <c r="A463" s="2"/>
      <c r="B463" s="2"/>
      <c r="C463" s="617"/>
      <c r="D463" s="618"/>
      <c r="E463" s="543"/>
      <c r="F463" s="543"/>
      <c r="G463" s="543"/>
      <c r="H463" s="543"/>
      <c r="I463" s="543"/>
      <c r="J463" s="543"/>
      <c r="K463" s="543"/>
      <c r="L463" s="543"/>
      <c r="M463" s="543"/>
      <c r="N463" s="543"/>
      <c r="O463" s="543"/>
      <c r="P463" s="543"/>
      <c r="Q463" s="543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ht="22.5" customHeight="1">
      <c r="A464" s="2"/>
      <c r="B464" s="2"/>
      <c r="C464" s="617"/>
      <c r="D464" s="618"/>
      <c r="E464" s="543"/>
      <c r="F464" s="543"/>
      <c r="G464" s="543"/>
      <c r="H464" s="543"/>
      <c r="I464" s="543"/>
      <c r="J464" s="543"/>
      <c r="K464" s="543"/>
      <c r="L464" s="543"/>
      <c r="M464" s="543"/>
      <c r="N464" s="543"/>
      <c r="O464" s="543"/>
      <c r="P464" s="543"/>
      <c r="Q464" s="543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ht="22.5" customHeight="1">
      <c r="A465" s="2"/>
      <c r="B465" s="2"/>
      <c r="C465" s="617"/>
      <c r="D465" s="618"/>
      <c r="E465" s="543"/>
      <c r="F465" s="543"/>
      <c r="G465" s="543"/>
      <c r="H465" s="543"/>
      <c r="I465" s="543"/>
      <c r="J465" s="543"/>
      <c r="K465" s="543"/>
      <c r="L465" s="543"/>
      <c r="M465" s="543"/>
      <c r="N465" s="543"/>
      <c r="O465" s="543"/>
      <c r="P465" s="543"/>
      <c r="Q465" s="543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ht="22.5" customHeight="1">
      <c r="A466" s="2"/>
      <c r="B466" s="2"/>
      <c r="C466" s="617"/>
      <c r="D466" s="618"/>
      <c r="E466" s="543"/>
      <c r="F466" s="543"/>
      <c r="G466" s="543"/>
      <c r="H466" s="543"/>
      <c r="I466" s="543"/>
      <c r="J466" s="543"/>
      <c r="K466" s="543"/>
      <c r="L466" s="543"/>
      <c r="M466" s="543"/>
      <c r="N466" s="543"/>
      <c r="O466" s="543"/>
      <c r="P466" s="543"/>
      <c r="Q466" s="543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ht="22.5" customHeight="1">
      <c r="A467" s="2"/>
      <c r="B467" s="2"/>
      <c r="C467" s="617"/>
      <c r="D467" s="618"/>
      <c r="E467" s="543"/>
      <c r="F467" s="543"/>
      <c r="G467" s="543"/>
      <c r="H467" s="543"/>
      <c r="I467" s="543"/>
      <c r="J467" s="543"/>
      <c r="K467" s="543"/>
      <c r="L467" s="543"/>
      <c r="M467" s="543"/>
      <c r="N467" s="543"/>
      <c r="O467" s="543"/>
      <c r="P467" s="543"/>
      <c r="Q467" s="543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ht="22.5" customHeight="1">
      <c r="A468" s="2"/>
      <c r="B468" s="2"/>
      <c r="C468" s="617"/>
      <c r="D468" s="618"/>
      <c r="E468" s="543"/>
      <c r="F468" s="543"/>
      <c r="G468" s="543"/>
      <c r="H468" s="543"/>
      <c r="I468" s="543"/>
      <c r="J468" s="543"/>
      <c r="K468" s="543"/>
      <c r="L468" s="543"/>
      <c r="M468" s="543"/>
      <c r="N468" s="543"/>
      <c r="O468" s="543"/>
      <c r="P468" s="543"/>
      <c r="Q468" s="543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ht="22.5" customHeight="1">
      <c r="A469" s="2"/>
      <c r="B469" s="2"/>
      <c r="C469" s="617"/>
      <c r="D469" s="618"/>
      <c r="E469" s="543"/>
      <c r="F469" s="543"/>
      <c r="G469" s="543"/>
      <c r="H469" s="543"/>
      <c r="I469" s="543"/>
      <c r="J469" s="543"/>
      <c r="K469" s="543"/>
      <c r="L469" s="543"/>
      <c r="M469" s="543"/>
      <c r="N469" s="543"/>
      <c r="O469" s="543"/>
      <c r="P469" s="543"/>
      <c r="Q469" s="543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ht="22.5" customHeight="1">
      <c r="A470" s="2"/>
      <c r="B470" s="2"/>
      <c r="C470" s="617"/>
      <c r="D470" s="618"/>
      <c r="E470" s="543"/>
      <c r="F470" s="543"/>
      <c r="G470" s="543"/>
      <c r="H470" s="543"/>
      <c r="I470" s="543"/>
      <c r="J470" s="543"/>
      <c r="K470" s="543"/>
      <c r="L470" s="543"/>
      <c r="M470" s="543"/>
      <c r="N470" s="543"/>
      <c r="O470" s="543"/>
      <c r="P470" s="543"/>
      <c r="Q470" s="543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ht="22.5" customHeight="1">
      <c r="A471" s="2"/>
      <c r="B471" s="2"/>
      <c r="C471" s="617"/>
      <c r="D471" s="618"/>
      <c r="E471" s="543"/>
      <c r="F471" s="543"/>
      <c r="G471" s="543"/>
      <c r="H471" s="543"/>
      <c r="I471" s="543"/>
      <c r="J471" s="543"/>
      <c r="K471" s="543"/>
      <c r="L471" s="543"/>
      <c r="M471" s="543"/>
      <c r="N471" s="543"/>
      <c r="O471" s="543"/>
      <c r="P471" s="543"/>
      <c r="Q471" s="543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ht="22.5" customHeight="1">
      <c r="A472" s="2"/>
      <c r="B472" s="2"/>
      <c r="C472" s="617"/>
      <c r="D472" s="618"/>
      <c r="E472" s="543"/>
      <c r="F472" s="543"/>
      <c r="G472" s="543"/>
      <c r="H472" s="543"/>
      <c r="I472" s="543"/>
      <c r="J472" s="543"/>
      <c r="K472" s="543"/>
      <c r="L472" s="543"/>
      <c r="M472" s="543"/>
      <c r="N472" s="543"/>
      <c r="O472" s="543"/>
      <c r="P472" s="543"/>
      <c r="Q472" s="543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ht="22.5" customHeight="1">
      <c r="A473" s="2"/>
      <c r="B473" s="2"/>
      <c r="C473" s="617"/>
      <c r="D473" s="618"/>
      <c r="E473" s="543"/>
      <c r="F473" s="543"/>
      <c r="G473" s="543"/>
      <c r="H473" s="543"/>
      <c r="I473" s="543"/>
      <c r="J473" s="543"/>
      <c r="K473" s="543"/>
      <c r="L473" s="543"/>
      <c r="M473" s="543"/>
      <c r="N473" s="543"/>
      <c r="O473" s="543"/>
      <c r="P473" s="543"/>
      <c r="Q473" s="543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ht="22.5" customHeight="1">
      <c r="A474" s="2"/>
      <c r="B474" s="2"/>
      <c r="C474" s="617"/>
      <c r="D474" s="618"/>
      <c r="E474" s="543"/>
      <c r="F474" s="543"/>
      <c r="G474" s="543"/>
      <c r="H474" s="543"/>
      <c r="I474" s="543"/>
      <c r="J474" s="543"/>
      <c r="K474" s="543"/>
      <c r="L474" s="543"/>
      <c r="M474" s="543"/>
      <c r="N474" s="543"/>
      <c r="O474" s="543"/>
      <c r="P474" s="543"/>
      <c r="Q474" s="543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ht="22.5" customHeight="1">
      <c r="A475" s="2"/>
      <c r="B475" s="2"/>
      <c r="C475" s="617"/>
      <c r="D475" s="618"/>
      <c r="E475" s="543"/>
      <c r="F475" s="543"/>
      <c r="G475" s="543"/>
      <c r="H475" s="543"/>
      <c r="I475" s="543"/>
      <c r="J475" s="543"/>
      <c r="K475" s="543"/>
      <c r="L475" s="543"/>
      <c r="M475" s="543"/>
      <c r="N475" s="543"/>
      <c r="O475" s="543"/>
      <c r="P475" s="543"/>
      <c r="Q475" s="543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ht="22.5" customHeight="1">
      <c r="A476" s="2"/>
      <c r="B476" s="2"/>
      <c r="C476" s="617"/>
      <c r="D476" s="618"/>
      <c r="E476" s="543"/>
      <c r="F476" s="543"/>
      <c r="G476" s="543"/>
      <c r="H476" s="543"/>
      <c r="I476" s="543"/>
      <c r="J476" s="543"/>
      <c r="K476" s="543"/>
      <c r="L476" s="543"/>
      <c r="M476" s="543"/>
      <c r="N476" s="543"/>
      <c r="O476" s="543"/>
      <c r="P476" s="543"/>
      <c r="Q476" s="543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ht="22.5" customHeight="1">
      <c r="A477" s="2"/>
      <c r="B477" s="2"/>
      <c r="C477" s="617"/>
      <c r="D477" s="618"/>
      <c r="E477" s="543"/>
      <c r="F477" s="543"/>
      <c r="G477" s="543"/>
      <c r="H477" s="543"/>
      <c r="I477" s="543"/>
      <c r="J477" s="543"/>
      <c r="K477" s="543"/>
      <c r="L477" s="543"/>
      <c r="M477" s="543"/>
      <c r="N477" s="543"/>
      <c r="O477" s="543"/>
      <c r="P477" s="543"/>
      <c r="Q477" s="543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ht="22.5" customHeight="1">
      <c r="A478" s="2"/>
      <c r="B478" s="2"/>
      <c r="C478" s="617"/>
      <c r="D478" s="618"/>
      <c r="E478" s="543"/>
      <c r="F478" s="543"/>
      <c r="G478" s="543"/>
      <c r="H478" s="543"/>
      <c r="I478" s="543"/>
      <c r="J478" s="543"/>
      <c r="K478" s="543"/>
      <c r="L478" s="543"/>
      <c r="M478" s="543"/>
      <c r="N478" s="543"/>
      <c r="O478" s="543"/>
      <c r="P478" s="543"/>
      <c r="Q478" s="543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ht="22.5" customHeight="1">
      <c r="A479" s="2"/>
      <c r="B479" s="2"/>
      <c r="C479" s="617"/>
      <c r="D479" s="618"/>
      <c r="E479" s="543"/>
      <c r="F479" s="543"/>
      <c r="G479" s="543"/>
      <c r="H479" s="543"/>
      <c r="I479" s="543"/>
      <c r="J479" s="543"/>
      <c r="K479" s="543"/>
      <c r="L479" s="543"/>
      <c r="M479" s="543"/>
      <c r="N479" s="543"/>
      <c r="O479" s="543"/>
      <c r="P479" s="543"/>
      <c r="Q479" s="543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ht="22.5" customHeight="1">
      <c r="A480" s="2"/>
      <c r="B480" s="2"/>
      <c r="C480" s="617"/>
      <c r="D480" s="618"/>
      <c r="E480" s="543"/>
      <c r="F480" s="543"/>
      <c r="G480" s="543"/>
      <c r="H480" s="543"/>
      <c r="I480" s="543"/>
      <c r="J480" s="543"/>
      <c r="K480" s="543"/>
      <c r="L480" s="543"/>
      <c r="M480" s="543"/>
      <c r="N480" s="543"/>
      <c r="O480" s="543"/>
      <c r="P480" s="543"/>
      <c r="Q480" s="543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ht="22.5" customHeight="1">
      <c r="A481" s="2"/>
      <c r="B481" s="2"/>
      <c r="C481" s="617"/>
      <c r="D481" s="618"/>
      <c r="E481" s="543"/>
      <c r="F481" s="543"/>
      <c r="G481" s="543"/>
      <c r="H481" s="543"/>
      <c r="I481" s="543"/>
      <c r="J481" s="543"/>
      <c r="K481" s="543"/>
      <c r="L481" s="543"/>
      <c r="M481" s="543"/>
      <c r="N481" s="543"/>
      <c r="O481" s="543"/>
      <c r="P481" s="543"/>
      <c r="Q481" s="543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ht="22.5" customHeight="1">
      <c r="A482" s="2"/>
      <c r="B482" s="2"/>
      <c r="C482" s="617"/>
      <c r="D482" s="618"/>
      <c r="E482" s="543"/>
      <c r="F482" s="543"/>
      <c r="G482" s="543"/>
      <c r="H482" s="543"/>
      <c r="I482" s="543"/>
      <c r="J482" s="543"/>
      <c r="K482" s="543"/>
      <c r="L482" s="543"/>
      <c r="M482" s="543"/>
      <c r="N482" s="543"/>
      <c r="O482" s="543"/>
      <c r="P482" s="543"/>
      <c r="Q482" s="543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ht="22.5" customHeight="1">
      <c r="A483" s="2"/>
      <c r="B483" s="2"/>
      <c r="C483" s="617"/>
      <c r="D483" s="618"/>
      <c r="E483" s="543"/>
      <c r="F483" s="543"/>
      <c r="G483" s="543"/>
      <c r="H483" s="543"/>
      <c r="I483" s="543"/>
      <c r="J483" s="543"/>
      <c r="K483" s="543"/>
      <c r="L483" s="543"/>
      <c r="M483" s="543"/>
      <c r="N483" s="543"/>
      <c r="O483" s="543"/>
      <c r="P483" s="543"/>
      <c r="Q483" s="543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ht="22.5" customHeight="1">
      <c r="A484" s="2"/>
      <c r="B484" s="2"/>
      <c r="C484" s="617"/>
      <c r="D484" s="618"/>
      <c r="E484" s="543"/>
      <c r="F484" s="543"/>
      <c r="G484" s="543"/>
      <c r="H484" s="543"/>
      <c r="I484" s="543"/>
      <c r="J484" s="543"/>
      <c r="K484" s="543"/>
      <c r="L484" s="543"/>
      <c r="M484" s="543"/>
      <c r="N484" s="543"/>
      <c r="O484" s="543"/>
      <c r="P484" s="543"/>
      <c r="Q484" s="543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ht="22.5" customHeight="1">
      <c r="A485" s="2"/>
      <c r="B485" s="2"/>
      <c r="C485" s="617"/>
      <c r="D485" s="618"/>
      <c r="E485" s="543"/>
      <c r="F485" s="543"/>
      <c r="G485" s="543"/>
      <c r="H485" s="543"/>
      <c r="I485" s="543"/>
      <c r="J485" s="543"/>
      <c r="K485" s="543"/>
      <c r="L485" s="543"/>
      <c r="M485" s="543"/>
      <c r="N485" s="543"/>
      <c r="O485" s="543"/>
      <c r="P485" s="543"/>
      <c r="Q485" s="543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ht="22.5" customHeight="1">
      <c r="A486" s="2"/>
      <c r="B486" s="2"/>
      <c r="C486" s="617"/>
      <c r="D486" s="618"/>
      <c r="E486" s="543"/>
      <c r="F486" s="543"/>
      <c r="G486" s="543"/>
      <c r="H486" s="543"/>
      <c r="I486" s="543"/>
      <c r="J486" s="543"/>
      <c r="K486" s="543"/>
      <c r="L486" s="543"/>
      <c r="M486" s="543"/>
      <c r="N486" s="543"/>
      <c r="O486" s="543"/>
      <c r="P486" s="543"/>
      <c r="Q486" s="543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ht="22.5" customHeight="1">
      <c r="A487" s="2"/>
      <c r="B487" s="2"/>
      <c r="C487" s="617"/>
      <c r="D487" s="618"/>
      <c r="E487" s="543"/>
      <c r="F487" s="543"/>
      <c r="G487" s="543"/>
      <c r="H487" s="543"/>
      <c r="I487" s="543"/>
      <c r="J487" s="543"/>
      <c r="K487" s="543"/>
      <c r="L487" s="543"/>
      <c r="M487" s="543"/>
      <c r="N487" s="543"/>
      <c r="O487" s="543"/>
      <c r="P487" s="543"/>
      <c r="Q487" s="543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ht="22.5" customHeight="1">
      <c r="A488" s="2"/>
      <c r="B488" s="2"/>
      <c r="C488" s="617"/>
      <c r="D488" s="618"/>
      <c r="E488" s="543"/>
      <c r="F488" s="543"/>
      <c r="G488" s="543"/>
      <c r="H488" s="543"/>
      <c r="I488" s="543"/>
      <c r="J488" s="543"/>
      <c r="K488" s="543"/>
      <c r="L488" s="543"/>
      <c r="M488" s="543"/>
      <c r="N488" s="543"/>
      <c r="O488" s="543"/>
      <c r="P488" s="543"/>
      <c r="Q488" s="543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ht="22.5" customHeight="1">
      <c r="A489" s="2"/>
      <c r="B489" s="2"/>
      <c r="C489" s="617"/>
      <c r="D489" s="618"/>
      <c r="E489" s="543"/>
      <c r="F489" s="543"/>
      <c r="G489" s="543"/>
      <c r="H489" s="543"/>
      <c r="I489" s="543"/>
      <c r="J489" s="543"/>
      <c r="K489" s="543"/>
      <c r="L489" s="543"/>
      <c r="M489" s="543"/>
      <c r="N489" s="543"/>
      <c r="O489" s="543"/>
      <c r="P489" s="543"/>
      <c r="Q489" s="543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ht="22.5" customHeight="1">
      <c r="A490" s="2"/>
      <c r="B490" s="2"/>
      <c r="C490" s="617"/>
      <c r="D490" s="618"/>
      <c r="E490" s="543"/>
      <c r="F490" s="543"/>
      <c r="G490" s="543"/>
      <c r="H490" s="543"/>
      <c r="I490" s="543"/>
      <c r="J490" s="543"/>
      <c r="K490" s="543"/>
      <c r="L490" s="543"/>
      <c r="M490" s="543"/>
      <c r="N490" s="543"/>
      <c r="O490" s="543"/>
      <c r="P490" s="543"/>
      <c r="Q490" s="543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ht="22.5" customHeight="1">
      <c r="A491" s="2"/>
      <c r="B491" s="2"/>
      <c r="C491" s="617"/>
      <c r="D491" s="618"/>
      <c r="E491" s="543"/>
      <c r="F491" s="543"/>
      <c r="G491" s="543"/>
      <c r="H491" s="543"/>
      <c r="I491" s="543"/>
      <c r="J491" s="543"/>
      <c r="K491" s="543"/>
      <c r="L491" s="543"/>
      <c r="M491" s="543"/>
      <c r="N491" s="543"/>
      <c r="O491" s="543"/>
      <c r="P491" s="543"/>
      <c r="Q491" s="543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ht="22.5" customHeight="1">
      <c r="A492" s="2"/>
      <c r="B492" s="2"/>
      <c r="C492" s="617"/>
      <c r="D492" s="618"/>
      <c r="E492" s="543"/>
      <c r="F492" s="543"/>
      <c r="G492" s="543"/>
      <c r="H492" s="543"/>
      <c r="I492" s="543"/>
      <c r="J492" s="543"/>
      <c r="K492" s="543"/>
      <c r="L492" s="543"/>
      <c r="M492" s="543"/>
      <c r="N492" s="543"/>
      <c r="O492" s="543"/>
      <c r="P492" s="543"/>
      <c r="Q492" s="543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ht="22.5" customHeight="1">
      <c r="A493" s="2"/>
      <c r="B493" s="2"/>
      <c r="C493" s="617"/>
      <c r="D493" s="618"/>
      <c r="E493" s="543"/>
      <c r="F493" s="543"/>
      <c r="G493" s="543"/>
      <c r="H493" s="543"/>
      <c r="I493" s="543"/>
      <c r="J493" s="543"/>
      <c r="K493" s="543"/>
      <c r="L493" s="543"/>
      <c r="M493" s="543"/>
      <c r="N493" s="543"/>
      <c r="O493" s="543"/>
      <c r="P493" s="543"/>
      <c r="Q493" s="543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ht="22.5" customHeight="1">
      <c r="A494" s="2"/>
      <c r="B494" s="2"/>
      <c r="C494" s="617"/>
      <c r="D494" s="618"/>
      <c r="E494" s="543"/>
      <c r="F494" s="543"/>
      <c r="G494" s="543"/>
      <c r="H494" s="543"/>
      <c r="I494" s="543"/>
      <c r="J494" s="543"/>
      <c r="K494" s="543"/>
      <c r="L494" s="543"/>
      <c r="M494" s="543"/>
      <c r="N494" s="543"/>
      <c r="O494" s="543"/>
      <c r="P494" s="543"/>
      <c r="Q494" s="543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ht="22.5" customHeight="1">
      <c r="A495" s="2"/>
      <c r="B495" s="2"/>
      <c r="C495" s="617"/>
      <c r="D495" s="618"/>
      <c r="E495" s="543"/>
      <c r="F495" s="543"/>
      <c r="G495" s="543"/>
      <c r="H495" s="543"/>
      <c r="I495" s="543"/>
      <c r="J495" s="543"/>
      <c r="K495" s="543"/>
      <c r="L495" s="543"/>
      <c r="M495" s="543"/>
      <c r="N495" s="543"/>
      <c r="O495" s="543"/>
      <c r="P495" s="543"/>
      <c r="Q495" s="543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ht="22.5" customHeight="1">
      <c r="A496" s="2"/>
      <c r="B496" s="2"/>
      <c r="C496" s="617"/>
      <c r="D496" s="618"/>
      <c r="E496" s="543"/>
      <c r="F496" s="543"/>
      <c r="G496" s="543"/>
      <c r="H496" s="543"/>
      <c r="I496" s="543"/>
      <c r="J496" s="543"/>
      <c r="K496" s="543"/>
      <c r="L496" s="543"/>
      <c r="M496" s="543"/>
      <c r="N496" s="543"/>
      <c r="O496" s="543"/>
      <c r="P496" s="543"/>
      <c r="Q496" s="543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ht="22.5" customHeight="1">
      <c r="A497" s="2"/>
      <c r="B497" s="2"/>
      <c r="C497" s="617"/>
      <c r="D497" s="618"/>
      <c r="E497" s="543"/>
      <c r="F497" s="543"/>
      <c r="G497" s="543"/>
      <c r="H497" s="543"/>
      <c r="I497" s="543"/>
      <c r="J497" s="543"/>
      <c r="K497" s="543"/>
      <c r="L497" s="543"/>
      <c r="M497" s="543"/>
      <c r="N497" s="543"/>
      <c r="O497" s="543"/>
      <c r="P497" s="543"/>
      <c r="Q497" s="543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ht="22.5" customHeight="1">
      <c r="A498" s="2"/>
      <c r="B498" s="2"/>
      <c r="C498" s="617"/>
      <c r="D498" s="618"/>
      <c r="E498" s="543"/>
      <c r="F498" s="543"/>
      <c r="G498" s="543"/>
      <c r="H498" s="543"/>
      <c r="I498" s="543"/>
      <c r="J498" s="543"/>
      <c r="K498" s="543"/>
      <c r="L498" s="543"/>
      <c r="M498" s="543"/>
      <c r="N498" s="543"/>
      <c r="O498" s="543"/>
      <c r="P498" s="543"/>
      <c r="Q498" s="543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ht="22.5" customHeight="1">
      <c r="A499" s="2"/>
      <c r="B499" s="2"/>
      <c r="C499" s="617"/>
      <c r="D499" s="618"/>
      <c r="E499" s="543"/>
      <c r="F499" s="543"/>
      <c r="G499" s="543"/>
      <c r="H499" s="543"/>
      <c r="I499" s="543"/>
      <c r="J499" s="543"/>
      <c r="K499" s="543"/>
      <c r="L499" s="543"/>
      <c r="M499" s="543"/>
      <c r="N499" s="543"/>
      <c r="O499" s="543"/>
      <c r="P499" s="543"/>
      <c r="Q499" s="543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ht="22.5" customHeight="1">
      <c r="A500" s="2"/>
      <c r="B500" s="2"/>
      <c r="C500" s="617"/>
      <c r="D500" s="618"/>
      <c r="E500" s="543"/>
      <c r="F500" s="543"/>
      <c r="G500" s="543"/>
      <c r="H500" s="543"/>
      <c r="I500" s="543"/>
      <c r="J500" s="543"/>
      <c r="K500" s="543"/>
      <c r="L500" s="543"/>
      <c r="M500" s="543"/>
      <c r="N500" s="543"/>
      <c r="O500" s="543"/>
      <c r="P500" s="543"/>
      <c r="Q500" s="543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ht="22.5" customHeight="1">
      <c r="A501" s="2"/>
      <c r="B501" s="2"/>
      <c r="C501" s="617"/>
      <c r="D501" s="618"/>
      <c r="E501" s="543"/>
      <c r="F501" s="543"/>
      <c r="G501" s="543"/>
      <c r="H501" s="543"/>
      <c r="I501" s="543"/>
      <c r="J501" s="543"/>
      <c r="K501" s="543"/>
      <c r="L501" s="543"/>
      <c r="M501" s="543"/>
      <c r="N501" s="543"/>
      <c r="O501" s="543"/>
      <c r="P501" s="543"/>
      <c r="Q501" s="543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ht="22.5" customHeight="1">
      <c r="A502" s="2"/>
      <c r="B502" s="2"/>
      <c r="C502" s="617"/>
      <c r="D502" s="618"/>
      <c r="E502" s="543"/>
      <c r="F502" s="543"/>
      <c r="G502" s="543"/>
      <c r="H502" s="543"/>
      <c r="I502" s="543"/>
      <c r="J502" s="543"/>
      <c r="K502" s="543"/>
      <c r="L502" s="543"/>
      <c r="M502" s="543"/>
      <c r="N502" s="543"/>
      <c r="O502" s="543"/>
      <c r="P502" s="543"/>
      <c r="Q502" s="543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ht="22.5" customHeight="1">
      <c r="A503" s="2"/>
      <c r="B503" s="2"/>
      <c r="C503" s="617"/>
      <c r="D503" s="618"/>
      <c r="E503" s="543"/>
      <c r="F503" s="543"/>
      <c r="G503" s="543"/>
      <c r="H503" s="543"/>
      <c r="I503" s="543"/>
      <c r="J503" s="543"/>
      <c r="K503" s="543"/>
      <c r="L503" s="543"/>
      <c r="M503" s="543"/>
      <c r="N503" s="543"/>
      <c r="O503" s="543"/>
      <c r="P503" s="543"/>
      <c r="Q503" s="543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ht="22.5" customHeight="1">
      <c r="A504" s="2"/>
      <c r="B504" s="2"/>
      <c r="C504" s="617"/>
      <c r="D504" s="618"/>
      <c r="E504" s="543"/>
      <c r="F504" s="543"/>
      <c r="G504" s="543"/>
      <c r="H504" s="543"/>
      <c r="I504" s="543"/>
      <c r="J504" s="543"/>
      <c r="K504" s="543"/>
      <c r="L504" s="543"/>
      <c r="M504" s="543"/>
      <c r="N504" s="543"/>
      <c r="O504" s="543"/>
      <c r="P504" s="543"/>
      <c r="Q504" s="543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ht="22.5" customHeight="1">
      <c r="A505" s="2"/>
      <c r="B505" s="2"/>
      <c r="C505" s="617"/>
      <c r="D505" s="618"/>
      <c r="E505" s="543"/>
      <c r="F505" s="543"/>
      <c r="G505" s="543"/>
      <c r="H505" s="543"/>
      <c r="I505" s="543"/>
      <c r="J505" s="543"/>
      <c r="K505" s="543"/>
      <c r="L505" s="543"/>
      <c r="M505" s="543"/>
      <c r="N505" s="543"/>
      <c r="O505" s="543"/>
      <c r="P505" s="543"/>
      <c r="Q505" s="543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ht="22.5" customHeight="1">
      <c r="A506" s="2"/>
      <c r="B506" s="2"/>
      <c r="C506" s="617"/>
      <c r="D506" s="618"/>
      <c r="E506" s="543"/>
      <c r="F506" s="543"/>
      <c r="G506" s="543"/>
      <c r="H506" s="543"/>
      <c r="I506" s="543"/>
      <c r="J506" s="543"/>
      <c r="K506" s="543"/>
      <c r="L506" s="543"/>
      <c r="M506" s="543"/>
      <c r="N506" s="543"/>
      <c r="O506" s="543"/>
      <c r="P506" s="543"/>
      <c r="Q506" s="543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ht="22.5" customHeight="1">
      <c r="A507" s="2"/>
      <c r="B507" s="2"/>
      <c r="C507" s="617"/>
      <c r="D507" s="618"/>
      <c r="E507" s="543"/>
      <c r="F507" s="543"/>
      <c r="G507" s="543"/>
      <c r="H507" s="543"/>
      <c r="I507" s="543"/>
      <c r="J507" s="543"/>
      <c r="K507" s="543"/>
      <c r="L507" s="543"/>
      <c r="M507" s="543"/>
      <c r="N507" s="543"/>
      <c r="O507" s="543"/>
      <c r="P507" s="543"/>
      <c r="Q507" s="543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ht="22.5" customHeight="1">
      <c r="A508" s="2"/>
      <c r="B508" s="2"/>
      <c r="C508" s="617"/>
      <c r="D508" s="618"/>
      <c r="E508" s="543"/>
      <c r="F508" s="543"/>
      <c r="G508" s="543"/>
      <c r="H508" s="543"/>
      <c r="I508" s="543"/>
      <c r="J508" s="543"/>
      <c r="K508" s="543"/>
      <c r="L508" s="543"/>
      <c r="M508" s="543"/>
      <c r="N508" s="543"/>
      <c r="O508" s="543"/>
      <c r="P508" s="543"/>
      <c r="Q508" s="543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ht="22.5" customHeight="1">
      <c r="A509" s="2"/>
      <c r="B509" s="2"/>
      <c r="C509" s="617"/>
      <c r="D509" s="618"/>
      <c r="E509" s="543"/>
      <c r="F509" s="543"/>
      <c r="G509" s="543"/>
      <c r="H509" s="543"/>
      <c r="I509" s="543"/>
      <c r="J509" s="543"/>
      <c r="K509" s="543"/>
      <c r="L509" s="543"/>
      <c r="M509" s="543"/>
      <c r="N509" s="543"/>
      <c r="O509" s="543"/>
      <c r="P509" s="543"/>
      <c r="Q509" s="543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ht="22.5" customHeight="1">
      <c r="A510" s="2"/>
      <c r="B510" s="2"/>
      <c r="C510" s="617"/>
      <c r="D510" s="618"/>
      <c r="E510" s="543"/>
      <c r="F510" s="543"/>
      <c r="G510" s="543"/>
      <c r="H510" s="543"/>
      <c r="I510" s="543"/>
      <c r="J510" s="543"/>
      <c r="K510" s="543"/>
      <c r="L510" s="543"/>
      <c r="M510" s="543"/>
      <c r="N510" s="543"/>
      <c r="O510" s="543"/>
      <c r="P510" s="543"/>
      <c r="Q510" s="543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ht="22.5" customHeight="1">
      <c r="A511" s="2"/>
      <c r="B511" s="2"/>
      <c r="C511" s="617"/>
      <c r="D511" s="618"/>
      <c r="E511" s="543"/>
      <c r="F511" s="543"/>
      <c r="G511" s="543"/>
      <c r="H511" s="543"/>
      <c r="I511" s="543"/>
      <c r="J511" s="543"/>
      <c r="K511" s="543"/>
      <c r="L511" s="543"/>
      <c r="M511" s="543"/>
      <c r="N511" s="543"/>
      <c r="O511" s="543"/>
      <c r="P511" s="543"/>
      <c r="Q511" s="543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ht="22.5" customHeight="1">
      <c r="A512" s="2"/>
      <c r="B512" s="2"/>
      <c r="C512" s="617"/>
      <c r="D512" s="618"/>
      <c r="E512" s="543"/>
      <c r="F512" s="543"/>
      <c r="G512" s="543"/>
      <c r="H512" s="543"/>
      <c r="I512" s="543"/>
      <c r="J512" s="543"/>
      <c r="K512" s="543"/>
      <c r="L512" s="543"/>
      <c r="M512" s="543"/>
      <c r="N512" s="543"/>
      <c r="O512" s="543"/>
      <c r="P512" s="543"/>
      <c r="Q512" s="543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ht="22.5" customHeight="1">
      <c r="A513" s="2"/>
      <c r="B513" s="2"/>
      <c r="C513" s="617"/>
      <c r="D513" s="618"/>
      <c r="E513" s="543"/>
      <c r="F513" s="543"/>
      <c r="G513" s="543"/>
      <c r="H513" s="543"/>
      <c r="I513" s="543"/>
      <c r="J513" s="543"/>
      <c r="K513" s="543"/>
      <c r="L513" s="543"/>
      <c r="M513" s="543"/>
      <c r="N513" s="543"/>
      <c r="O513" s="543"/>
      <c r="P513" s="543"/>
      <c r="Q513" s="543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ht="22.5" customHeight="1">
      <c r="A514" s="2"/>
      <c r="B514" s="2"/>
      <c r="C514" s="617"/>
      <c r="D514" s="618"/>
      <c r="E514" s="543"/>
      <c r="F514" s="543"/>
      <c r="G514" s="543"/>
      <c r="H514" s="543"/>
      <c r="I514" s="543"/>
      <c r="J514" s="543"/>
      <c r="K514" s="543"/>
      <c r="L514" s="543"/>
      <c r="M514" s="543"/>
      <c r="N514" s="543"/>
      <c r="O514" s="543"/>
      <c r="P514" s="543"/>
      <c r="Q514" s="543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ht="22.5" customHeight="1">
      <c r="A515" s="2"/>
      <c r="B515" s="2"/>
      <c r="C515" s="617"/>
      <c r="D515" s="618"/>
      <c r="E515" s="543"/>
      <c r="F515" s="543"/>
      <c r="G515" s="543"/>
      <c r="H515" s="543"/>
      <c r="I515" s="543"/>
      <c r="J515" s="543"/>
      <c r="K515" s="543"/>
      <c r="L515" s="543"/>
      <c r="M515" s="543"/>
      <c r="N515" s="543"/>
      <c r="O515" s="543"/>
      <c r="P515" s="543"/>
      <c r="Q515" s="543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ht="22.5" customHeight="1">
      <c r="A516" s="2"/>
      <c r="B516" s="2"/>
      <c r="C516" s="617"/>
      <c r="D516" s="618"/>
      <c r="E516" s="543"/>
      <c r="F516" s="543"/>
      <c r="G516" s="543"/>
      <c r="H516" s="543"/>
      <c r="I516" s="543"/>
      <c r="J516" s="543"/>
      <c r="K516" s="543"/>
      <c r="L516" s="543"/>
      <c r="M516" s="543"/>
      <c r="N516" s="543"/>
      <c r="O516" s="543"/>
      <c r="P516" s="543"/>
      <c r="Q516" s="543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ht="22.5" customHeight="1">
      <c r="A517" s="2"/>
      <c r="B517" s="2"/>
      <c r="C517" s="617"/>
      <c r="D517" s="618"/>
      <c r="E517" s="543"/>
      <c r="F517" s="543"/>
      <c r="G517" s="543"/>
      <c r="H517" s="543"/>
      <c r="I517" s="543"/>
      <c r="J517" s="543"/>
      <c r="K517" s="543"/>
      <c r="L517" s="543"/>
      <c r="M517" s="543"/>
      <c r="N517" s="543"/>
      <c r="O517" s="543"/>
      <c r="P517" s="543"/>
      <c r="Q517" s="543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ht="22.5" customHeight="1">
      <c r="A518" s="2"/>
      <c r="B518" s="2"/>
      <c r="C518" s="617"/>
      <c r="D518" s="618"/>
      <c r="E518" s="543"/>
      <c r="F518" s="543"/>
      <c r="G518" s="543"/>
      <c r="H518" s="543"/>
      <c r="I518" s="543"/>
      <c r="J518" s="543"/>
      <c r="K518" s="543"/>
      <c r="L518" s="543"/>
      <c r="M518" s="543"/>
      <c r="N518" s="543"/>
      <c r="O518" s="543"/>
      <c r="P518" s="543"/>
      <c r="Q518" s="543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ht="22.5" customHeight="1">
      <c r="A519" s="2"/>
      <c r="B519" s="2"/>
      <c r="C519" s="617"/>
      <c r="D519" s="618"/>
      <c r="E519" s="543"/>
      <c r="F519" s="543"/>
      <c r="G519" s="543"/>
      <c r="H519" s="543"/>
      <c r="I519" s="543"/>
      <c r="J519" s="543"/>
      <c r="K519" s="543"/>
      <c r="L519" s="543"/>
      <c r="M519" s="543"/>
      <c r="N519" s="543"/>
      <c r="O519" s="543"/>
      <c r="P519" s="543"/>
      <c r="Q519" s="543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ht="22.5" customHeight="1">
      <c r="A520" s="2"/>
      <c r="B520" s="2"/>
      <c r="C520" s="617"/>
      <c r="D520" s="618"/>
      <c r="E520" s="543"/>
      <c r="F520" s="543"/>
      <c r="G520" s="543"/>
      <c r="H520" s="543"/>
      <c r="I520" s="543"/>
      <c r="J520" s="543"/>
      <c r="K520" s="543"/>
      <c r="L520" s="543"/>
      <c r="M520" s="543"/>
      <c r="N520" s="543"/>
      <c r="O520" s="543"/>
      <c r="P520" s="543"/>
      <c r="Q520" s="543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ht="22.5" customHeight="1">
      <c r="A521" s="2"/>
      <c r="B521" s="2"/>
      <c r="C521" s="617"/>
      <c r="D521" s="618"/>
      <c r="E521" s="543"/>
      <c r="F521" s="543"/>
      <c r="G521" s="543"/>
      <c r="H521" s="543"/>
      <c r="I521" s="543"/>
      <c r="J521" s="543"/>
      <c r="K521" s="543"/>
      <c r="L521" s="543"/>
      <c r="M521" s="543"/>
      <c r="N521" s="543"/>
      <c r="O521" s="543"/>
      <c r="P521" s="543"/>
      <c r="Q521" s="543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ht="22.5" customHeight="1">
      <c r="A522" s="2"/>
      <c r="B522" s="2"/>
      <c r="C522" s="617"/>
      <c r="D522" s="618"/>
      <c r="E522" s="543"/>
      <c r="F522" s="543"/>
      <c r="G522" s="543"/>
      <c r="H522" s="543"/>
      <c r="I522" s="543"/>
      <c r="J522" s="543"/>
      <c r="K522" s="543"/>
      <c r="L522" s="543"/>
      <c r="M522" s="543"/>
      <c r="N522" s="543"/>
      <c r="O522" s="543"/>
      <c r="P522" s="543"/>
      <c r="Q522" s="543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ht="22.5" customHeight="1">
      <c r="A523" s="2"/>
      <c r="B523" s="2"/>
      <c r="C523" s="617"/>
      <c r="D523" s="618"/>
      <c r="E523" s="543"/>
      <c r="F523" s="543"/>
      <c r="G523" s="543"/>
      <c r="H523" s="543"/>
      <c r="I523" s="543"/>
      <c r="J523" s="543"/>
      <c r="K523" s="543"/>
      <c r="L523" s="543"/>
      <c r="M523" s="543"/>
      <c r="N523" s="543"/>
      <c r="O523" s="543"/>
      <c r="P523" s="543"/>
      <c r="Q523" s="543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ht="22.5" customHeight="1">
      <c r="A524" s="2"/>
      <c r="B524" s="2"/>
      <c r="C524" s="617"/>
      <c r="D524" s="618"/>
      <c r="E524" s="543"/>
      <c r="F524" s="543"/>
      <c r="G524" s="543"/>
      <c r="H524" s="543"/>
      <c r="I524" s="543"/>
      <c r="J524" s="543"/>
      <c r="K524" s="543"/>
      <c r="L524" s="543"/>
      <c r="M524" s="543"/>
      <c r="N524" s="543"/>
      <c r="O524" s="543"/>
      <c r="P524" s="543"/>
      <c r="Q524" s="543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ht="22.5" customHeight="1">
      <c r="A525" s="2"/>
      <c r="B525" s="2"/>
      <c r="C525" s="617"/>
      <c r="D525" s="618"/>
      <c r="E525" s="543"/>
      <c r="F525" s="543"/>
      <c r="G525" s="543"/>
      <c r="H525" s="543"/>
      <c r="I525" s="543"/>
      <c r="J525" s="543"/>
      <c r="K525" s="543"/>
      <c r="L525" s="543"/>
      <c r="M525" s="543"/>
      <c r="N525" s="543"/>
      <c r="O525" s="543"/>
      <c r="P525" s="543"/>
      <c r="Q525" s="543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ht="22.5" customHeight="1">
      <c r="A526" s="2"/>
      <c r="B526" s="2"/>
      <c r="C526" s="617"/>
      <c r="D526" s="618"/>
      <c r="E526" s="543"/>
      <c r="F526" s="543"/>
      <c r="G526" s="543"/>
      <c r="H526" s="543"/>
      <c r="I526" s="543"/>
      <c r="J526" s="543"/>
      <c r="K526" s="543"/>
      <c r="L526" s="543"/>
      <c r="M526" s="543"/>
      <c r="N526" s="543"/>
      <c r="O526" s="543"/>
      <c r="P526" s="543"/>
      <c r="Q526" s="543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ht="22.5" customHeight="1">
      <c r="A527" s="2"/>
      <c r="B527" s="2"/>
      <c r="C527" s="617"/>
      <c r="D527" s="618"/>
      <c r="E527" s="543"/>
      <c r="F527" s="543"/>
      <c r="G527" s="543"/>
      <c r="H527" s="543"/>
      <c r="I527" s="543"/>
      <c r="J527" s="543"/>
      <c r="K527" s="543"/>
      <c r="L527" s="543"/>
      <c r="M527" s="543"/>
      <c r="N527" s="543"/>
      <c r="O527" s="543"/>
      <c r="P527" s="543"/>
      <c r="Q527" s="543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ht="22.5" customHeight="1">
      <c r="A528" s="2"/>
      <c r="B528" s="2"/>
      <c r="C528" s="617"/>
      <c r="D528" s="618"/>
      <c r="E528" s="543"/>
      <c r="F528" s="543"/>
      <c r="G528" s="543"/>
      <c r="H528" s="543"/>
      <c r="I528" s="543"/>
      <c r="J528" s="543"/>
      <c r="K528" s="543"/>
      <c r="L528" s="543"/>
      <c r="M528" s="543"/>
      <c r="N528" s="543"/>
      <c r="O528" s="543"/>
      <c r="P528" s="543"/>
      <c r="Q528" s="543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ht="22.5" customHeight="1">
      <c r="A529" s="2"/>
      <c r="B529" s="2"/>
      <c r="C529" s="617"/>
      <c r="D529" s="618"/>
      <c r="E529" s="543"/>
      <c r="F529" s="543"/>
      <c r="G529" s="543"/>
      <c r="H529" s="543"/>
      <c r="I529" s="543"/>
      <c r="J529" s="543"/>
      <c r="K529" s="543"/>
      <c r="L529" s="543"/>
      <c r="M529" s="543"/>
      <c r="N529" s="543"/>
      <c r="O529" s="543"/>
      <c r="P529" s="543"/>
      <c r="Q529" s="543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ht="22.5" customHeight="1">
      <c r="A530" s="2"/>
      <c r="B530" s="2"/>
      <c r="C530" s="617"/>
      <c r="D530" s="618"/>
      <c r="E530" s="543"/>
      <c r="F530" s="543"/>
      <c r="G530" s="543"/>
      <c r="H530" s="543"/>
      <c r="I530" s="543"/>
      <c r="J530" s="543"/>
      <c r="K530" s="543"/>
      <c r="L530" s="543"/>
      <c r="M530" s="543"/>
      <c r="N530" s="543"/>
      <c r="O530" s="543"/>
      <c r="P530" s="543"/>
      <c r="Q530" s="543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ht="22.5" customHeight="1">
      <c r="A531" s="2"/>
      <c r="B531" s="2"/>
      <c r="C531" s="617"/>
      <c r="D531" s="618"/>
      <c r="E531" s="543"/>
      <c r="F531" s="543"/>
      <c r="G531" s="543"/>
      <c r="H531" s="543"/>
      <c r="I531" s="543"/>
      <c r="J531" s="543"/>
      <c r="K531" s="543"/>
      <c r="L531" s="543"/>
      <c r="M531" s="543"/>
      <c r="N531" s="543"/>
      <c r="O531" s="543"/>
      <c r="P531" s="543"/>
      <c r="Q531" s="543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ht="22.5" customHeight="1">
      <c r="A532" s="2"/>
      <c r="B532" s="2"/>
      <c r="C532" s="617"/>
      <c r="D532" s="618"/>
      <c r="E532" s="543"/>
      <c r="F532" s="543"/>
      <c r="G532" s="543"/>
      <c r="H532" s="543"/>
      <c r="I532" s="543"/>
      <c r="J532" s="543"/>
      <c r="K532" s="543"/>
      <c r="L532" s="543"/>
      <c r="M532" s="543"/>
      <c r="N532" s="543"/>
      <c r="O532" s="543"/>
      <c r="P532" s="543"/>
      <c r="Q532" s="543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ht="22.5" customHeight="1">
      <c r="A533" s="2"/>
      <c r="B533" s="2"/>
      <c r="C533" s="617"/>
      <c r="D533" s="618"/>
      <c r="E533" s="543"/>
      <c r="F533" s="543"/>
      <c r="G533" s="543"/>
      <c r="H533" s="543"/>
      <c r="I533" s="543"/>
      <c r="J533" s="543"/>
      <c r="K533" s="543"/>
      <c r="L533" s="543"/>
      <c r="M533" s="543"/>
      <c r="N533" s="543"/>
      <c r="O533" s="543"/>
      <c r="P533" s="543"/>
      <c r="Q533" s="543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ht="22.5" customHeight="1">
      <c r="A534" s="2"/>
      <c r="B534" s="2"/>
      <c r="C534" s="617"/>
      <c r="D534" s="618"/>
      <c r="E534" s="543"/>
      <c r="F534" s="543"/>
      <c r="G534" s="543"/>
      <c r="H534" s="543"/>
      <c r="I534" s="543"/>
      <c r="J534" s="543"/>
      <c r="K534" s="543"/>
      <c r="L534" s="543"/>
      <c r="M534" s="543"/>
      <c r="N534" s="543"/>
      <c r="O534" s="543"/>
      <c r="P534" s="543"/>
      <c r="Q534" s="543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ht="22.5" customHeight="1">
      <c r="A535" s="2"/>
      <c r="B535" s="2"/>
      <c r="C535" s="617"/>
      <c r="D535" s="618"/>
      <c r="E535" s="543"/>
      <c r="F535" s="543"/>
      <c r="G535" s="543"/>
      <c r="H535" s="543"/>
      <c r="I535" s="543"/>
      <c r="J535" s="543"/>
      <c r="K535" s="543"/>
      <c r="L535" s="543"/>
      <c r="M535" s="543"/>
      <c r="N535" s="543"/>
      <c r="O535" s="543"/>
      <c r="P535" s="543"/>
      <c r="Q535" s="543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ht="22.5" customHeight="1">
      <c r="A536" s="2"/>
      <c r="B536" s="2"/>
      <c r="C536" s="617"/>
      <c r="D536" s="618"/>
      <c r="E536" s="543"/>
      <c r="F536" s="543"/>
      <c r="G536" s="543"/>
      <c r="H536" s="543"/>
      <c r="I536" s="543"/>
      <c r="J536" s="543"/>
      <c r="K536" s="543"/>
      <c r="L536" s="543"/>
      <c r="M536" s="543"/>
      <c r="N536" s="543"/>
      <c r="O536" s="543"/>
      <c r="P536" s="543"/>
      <c r="Q536" s="543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ht="22.5" customHeight="1">
      <c r="A537" s="2"/>
      <c r="B537" s="2"/>
      <c r="C537" s="617"/>
      <c r="D537" s="618"/>
      <c r="E537" s="543"/>
      <c r="F537" s="543"/>
      <c r="G537" s="543"/>
      <c r="H537" s="543"/>
      <c r="I537" s="543"/>
      <c r="J537" s="543"/>
      <c r="K537" s="543"/>
      <c r="L537" s="543"/>
      <c r="M537" s="543"/>
      <c r="N537" s="543"/>
      <c r="O537" s="543"/>
      <c r="P537" s="543"/>
      <c r="Q537" s="543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ht="22.5" customHeight="1">
      <c r="A538" s="2"/>
      <c r="B538" s="2"/>
      <c r="C538" s="617"/>
      <c r="D538" s="618"/>
      <c r="E538" s="543"/>
      <c r="F538" s="543"/>
      <c r="G538" s="543"/>
      <c r="H538" s="543"/>
      <c r="I538" s="543"/>
      <c r="J538" s="543"/>
      <c r="K538" s="543"/>
      <c r="L538" s="543"/>
      <c r="M538" s="543"/>
      <c r="N538" s="543"/>
      <c r="O538" s="543"/>
      <c r="P538" s="543"/>
      <c r="Q538" s="543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ht="22.5" customHeight="1">
      <c r="A539" s="2"/>
      <c r="B539" s="2"/>
      <c r="C539" s="617"/>
      <c r="D539" s="618"/>
      <c r="E539" s="543"/>
      <c r="F539" s="543"/>
      <c r="G539" s="543"/>
      <c r="H539" s="543"/>
      <c r="I539" s="543"/>
      <c r="J539" s="543"/>
      <c r="K539" s="543"/>
      <c r="L539" s="543"/>
      <c r="M539" s="543"/>
      <c r="N539" s="543"/>
      <c r="O539" s="543"/>
      <c r="P539" s="543"/>
      <c r="Q539" s="543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ht="22.5" customHeight="1">
      <c r="A540" s="2"/>
      <c r="B540" s="2"/>
      <c r="C540" s="617"/>
      <c r="D540" s="618"/>
      <c r="E540" s="543"/>
      <c r="F540" s="543"/>
      <c r="G540" s="543"/>
      <c r="H540" s="543"/>
      <c r="I540" s="543"/>
      <c r="J540" s="543"/>
      <c r="K540" s="543"/>
      <c r="L540" s="543"/>
      <c r="M540" s="543"/>
      <c r="N540" s="543"/>
      <c r="O540" s="543"/>
      <c r="P540" s="543"/>
      <c r="Q540" s="543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ht="22.5" customHeight="1">
      <c r="A541" s="2"/>
      <c r="B541" s="2"/>
      <c r="C541" s="617"/>
      <c r="D541" s="618"/>
      <c r="E541" s="543"/>
      <c r="F541" s="543"/>
      <c r="G541" s="543"/>
      <c r="H541" s="543"/>
      <c r="I541" s="543"/>
      <c r="J541" s="543"/>
      <c r="K541" s="543"/>
      <c r="L541" s="543"/>
      <c r="M541" s="543"/>
      <c r="N541" s="543"/>
      <c r="O541" s="543"/>
      <c r="P541" s="543"/>
      <c r="Q541" s="543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ht="22.5" customHeight="1">
      <c r="A542" s="2"/>
      <c r="B542" s="2"/>
      <c r="C542" s="617"/>
      <c r="D542" s="618"/>
      <c r="E542" s="543"/>
      <c r="F542" s="543"/>
      <c r="G542" s="543"/>
      <c r="H542" s="543"/>
      <c r="I542" s="543"/>
      <c r="J542" s="543"/>
      <c r="K542" s="543"/>
      <c r="L542" s="543"/>
      <c r="M542" s="543"/>
      <c r="N542" s="543"/>
      <c r="O542" s="543"/>
      <c r="P542" s="543"/>
      <c r="Q542" s="543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ht="22.5" customHeight="1">
      <c r="A543" s="2"/>
      <c r="B543" s="2"/>
      <c r="C543" s="617"/>
      <c r="D543" s="618"/>
      <c r="E543" s="543"/>
      <c r="F543" s="543"/>
      <c r="G543" s="543"/>
      <c r="H543" s="543"/>
      <c r="I543" s="543"/>
      <c r="J543" s="543"/>
      <c r="K543" s="543"/>
      <c r="L543" s="543"/>
      <c r="M543" s="543"/>
      <c r="N543" s="543"/>
      <c r="O543" s="543"/>
      <c r="P543" s="543"/>
      <c r="Q543" s="543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ht="22.5" customHeight="1">
      <c r="A544" s="2"/>
      <c r="B544" s="2"/>
      <c r="C544" s="617"/>
      <c r="D544" s="618"/>
      <c r="E544" s="543"/>
      <c r="F544" s="543"/>
      <c r="G544" s="543"/>
      <c r="H544" s="543"/>
      <c r="I544" s="543"/>
      <c r="J544" s="543"/>
      <c r="K544" s="543"/>
      <c r="L544" s="543"/>
      <c r="M544" s="543"/>
      <c r="N544" s="543"/>
      <c r="O544" s="543"/>
      <c r="P544" s="543"/>
      <c r="Q544" s="543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ht="22.5" customHeight="1">
      <c r="A545" s="2"/>
      <c r="B545" s="2"/>
      <c r="C545" s="617"/>
      <c r="D545" s="618"/>
      <c r="E545" s="543"/>
      <c r="F545" s="543"/>
      <c r="G545" s="543"/>
      <c r="H545" s="543"/>
      <c r="I545" s="543"/>
      <c r="J545" s="543"/>
      <c r="K545" s="543"/>
      <c r="L545" s="543"/>
      <c r="M545" s="543"/>
      <c r="N545" s="543"/>
      <c r="O545" s="543"/>
      <c r="P545" s="543"/>
      <c r="Q545" s="543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ht="22.5" customHeight="1">
      <c r="A546" s="2"/>
      <c r="B546" s="2"/>
      <c r="C546" s="617"/>
      <c r="D546" s="618"/>
      <c r="E546" s="543"/>
      <c r="F546" s="543"/>
      <c r="G546" s="543"/>
      <c r="H546" s="543"/>
      <c r="I546" s="543"/>
      <c r="J546" s="543"/>
      <c r="K546" s="543"/>
      <c r="L546" s="543"/>
      <c r="M546" s="543"/>
      <c r="N546" s="543"/>
      <c r="O546" s="543"/>
      <c r="P546" s="543"/>
      <c r="Q546" s="543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ht="22.5" customHeight="1">
      <c r="A547" s="2"/>
      <c r="B547" s="2"/>
      <c r="C547" s="617"/>
      <c r="D547" s="618"/>
      <c r="E547" s="543"/>
      <c r="F547" s="543"/>
      <c r="G547" s="543"/>
      <c r="H547" s="543"/>
      <c r="I547" s="543"/>
      <c r="J547" s="543"/>
      <c r="K547" s="543"/>
      <c r="L547" s="543"/>
      <c r="M547" s="543"/>
      <c r="N547" s="543"/>
      <c r="O547" s="543"/>
      <c r="P547" s="543"/>
      <c r="Q547" s="543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ht="22.5" customHeight="1">
      <c r="A548" s="2"/>
      <c r="B548" s="2"/>
      <c r="C548" s="617"/>
      <c r="D548" s="618"/>
      <c r="E548" s="543"/>
      <c r="F548" s="543"/>
      <c r="G548" s="543"/>
      <c r="H548" s="543"/>
      <c r="I548" s="543"/>
      <c r="J548" s="543"/>
      <c r="K548" s="543"/>
      <c r="L548" s="543"/>
      <c r="M548" s="543"/>
      <c r="N548" s="543"/>
      <c r="O548" s="543"/>
      <c r="P548" s="543"/>
      <c r="Q548" s="543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ht="22.5" customHeight="1">
      <c r="A549" s="2"/>
      <c r="B549" s="2"/>
      <c r="C549" s="617"/>
      <c r="D549" s="618"/>
      <c r="E549" s="543"/>
      <c r="F549" s="543"/>
      <c r="G549" s="543"/>
      <c r="H549" s="543"/>
      <c r="I549" s="543"/>
      <c r="J549" s="543"/>
      <c r="K549" s="543"/>
      <c r="L549" s="543"/>
      <c r="M549" s="543"/>
      <c r="N549" s="543"/>
      <c r="O549" s="543"/>
      <c r="P549" s="543"/>
      <c r="Q549" s="543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ht="22.5" customHeight="1">
      <c r="A550" s="2"/>
      <c r="B550" s="2"/>
      <c r="C550" s="617"/>
      <c r="D550" s="618"/>
      <c r="E550" s="543"/>
      <c r="F550" s="543"/>
      <c r="G550" s="543"/>
      <c r="H550" s="543"/>
      <c r="I550" s="543"/>
      <c r="J550" s="543"/>
      <c r="K550" s="543"/>
      <c r="L550" s="543"/>
      <c r="M550" s="543"/>
      <c r="N550" s="543"/>
      <c r="O550" s="543"/>
      <c r="P550" s="543"/>
      <c r="Q550" s="543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ht="22.5" customHeight="1">
      <c r="A551" s="2"/>
      <c r="B551" s="2"/>
      <c r="C551" s="617"/>
      <c r="D551" s="618"/>
      <c r="E551" s="543"/>
      <c r="F551" s="543"/>
      <c r="G551" s="543"/>
      <c r="H551" s="543"/>
      <c r="I551" s="543"/>
      <c r="J551" s="543"/>
      <c r="K551" s="543"/>
      <c r="L551" s="543"/>
      <c r="M551" s="543"/>
      <c r="N551" s="543"/>
      <c r="O551" s="543"/>
      <c r="P551" s="543"/>
      <c r="Q551" s="543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ht="22.5" customHeight="1">
      <c r="A552" s="2"/>
      <c r="B552" s="2"/>
      <c r="C552" s="617"/>
      <c r="D552" s="618"/>
      <c r="E552" s="543"/>
      <c r="F552" s="543"/>
      <c r="G552" s="543"/>
      <c r="H552" s="543"/>
      <c r="I552" s="543"/>
      <c r="J552" s="543"/>
      <c r="K552" s="543"/>
      <c r="L552" s="543"/>
      <c r="M552" s="543"/>
      <c r="N552" s="543"/>
      <c r="O552" s="543"/>
      <c r="P552" s="543"/>
      <c r="Q552" s="543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ht="22.5" customHeight="1">
      <c r="A553" s="2"/>
      <c r="B553" s="2"/>
      <c r="C553" s="617"/>
      <c r="D553" s="618"/>
      <c r="E553" s="543"/>
      <c r="F553" s="543"/>
      <c r="G553" s="543"/>
      <c r="H553" s="543"/>
      <c r="I553" s="543"/>
      <c r="J553" s="543"/>
      <c r="K553" s="543"/>
      <c r="L553" s="543"/>
      <c r="M553" s="543"/>
      <c r="N553" s="543"/>
      <c r="O553" s="543"/>
      <c r="P553" s="543"/>
      <c r="Q553" s="543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ht="22.5" customHeight="1">
      <c r="A554" s="2"/>
      <c r="B554" s="2"/>
      <c r="C554" s="617"/>
      <c r="D554" s="618"/>
      <c r="E554" s="543"/>
      <c r="F554" s="543"/>
      <c r="G554" s="543"/>
      <c r="H554" s="543"/>
      <c r="I554" s="543"/>
      <c r="J554" s="543"/>
      <c r="K554" s="543"/>
      <c r="L554" s="543"/>
      <c r="M554" s="543"/>
      <c r="N554" s="543"/>
      <c r="O554" s="543"/>
      <c r="P554" s="543"/>
      <c r="Q554" s="543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ht="22.5" customHeight="1">
      <c r="A555" s="2"/>
      <c r="B555" s="2"/>
      <c r="C555" s="617"/>
      <c r="D555" s="618"/>
      <c r="E555" s="543"/>
      <c r="F555" s="543"/>
      <c r="G555" s="543"/>
      <c r="H555" s="543"/>
      <c r="I555" s="543"/>
      <c r="J555" s="543"/>
      <c r="K555" s="543"/>
      <c r="L555" s="543"/>
      <c r="M555" s="543"/>
      <c r="N555" s="543"/>
      <c r="O555" s="543"/>
      <c r="P555" s="543"/>
      <c r="Q555" s="543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ht="22.5" customHeight="1">
      <c r="A556" s="2"/>
      <c r="B556" s="2"/>
      <c r="C556" s="617"/>
      <c r="D556" s="618"/>
      <c r="E556" s="543"/>
      <c r="F556" s="543"/>
      <c r="G556" s="543"/>
      <c r="H556" s="543"/>
      <c r="I556" s="543"/>
      <c r="J556" s="543"/>
      <c r="K556" s="543"/>
      <c r="L556" s="543"/>
      <c r="M556" s="543"/>
      <c r="N556" s="543"/>
      <c r="O556" s="543"/>
      <c r="P556" s="543"/>
      <c r="Q556" s="543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ht="22.5" customHeight="1">
      <c r="A557" s="2"/>
      <c r="B557" s="2"/>
      <c r="C557" s="617"/>
      <c r="D557" s="618"/>
      <c r="E557" s="543"/>
      <c r="F557" s="543"/>
      <c r="G557" s="543"/>
      <c r="H557" s="543"/>
      <c r="I557" s="543"/>
      <c r="J557" s="543"/>
      <c r="K557" s="543"/>
      <c r="L557" s="543"/>
      <c r="M557" s="543"/>
      <c r="N557" s="543"/>
      <c r="O557" s="543"/>
      <c r="P557" s="543"/>
      <c r="Q557" s="543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ht="22.5" customHeight="1">
      <c r="A558" s="2"/>
      <c r="B558" s="2"/>
      <c r="C558" s="617"/>
      <c r="D558" s="618"/>
      <c r="E558" s="543"/>
      <c r="F558" s="543"/>
      <c r="G558" s="543"/>
      <c r="H558" s="543"/>
      <c r="I558" s="543"/>
      <c r="J558" s="543"/>
      <c r="K558" s="543"/>
      <c r="L558" s="543"/>
      <c r="M558" s="543"/>
      <c r="N558" s="543"/>
      <c r="O558" s="543"/>
      <c r="P558" s="543"/>
      <c r="Q558" s="543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ht="22.5" customHeight="1">
      <c r="A559" s="2"/>
      <c r="B559" s="2"/>
      <c r="C559" s="617"/>
      <c r="D559" s="618"/>
      <c r="E559" s="543"/>
      <c r="F559" s="543"/>
      <c r="G559" s="543"/>
      <c r="H559" s="543"/>
      <c r="I559" s="543"/>
      <c r="J559" s="543"/>
      <c r="K559" s="543"/>
      <c r="L559" s="543"/>
      <c r="M559" s="543"/>
      <c r="N559" s="543"/>
      <c r="O559" s="543"/>
      <c r="P559" s="543"/>
      <c r="Q559" s="543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ht="22.5" customHeight="1">
      <c r="A560" s="2"/>
      <c r="B560" s="2"/>
      <c r="C560" s="617"/>
      <c r="D560" s="618"/>
      <c r="E560" s="543"/>
      <c r="F560" s="543"/>
      <c r="G560" s="543"/>
      <c r="H560" s="543"/>
      <c r="I560" s="543"/>
      <c r="J560" s="543"/>
      <c r="K560" s="543"/>
      <c r="L560" s="543"/>
      <c r="M560" s="543"/>
      <c r="N560" s="543"/>
      <c r="O560" s="543"/>
      <c r="P560" s="543"/>
      <c r="Q560" s="543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ht="22.5" customHeight="1">
      <c r="A561" s="2"/>
      <c r="B561" s="2"/>
      <c r="C561" s="617"/>
      <c r="D561" s="618"/>
      <c r="E561" s="543"/>
      <c r="F561" s="543"/>
      <c r="G561" s="543"/>
      <c r="H561" s="543"/>
      <c r="I561" s="543"/>
      <c r="J561" s="543"/>
      <c r="K561" s="543"/>
      <c r="L561" s="543"/>
      <c r="M561" s="543"/>
      <c r="N561" s="543"/>
      <c r="O561" s="543"/>
      <c r="P561" s="543"/>
      <c r="Q561" s="543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ht="22.5" customHeight="1">
      <c r="A562" s="2"/>
      <c r="B562" s="2"/>
      <c r="C562" s="617"/>
      <c r="D562" s="618"/>
      <c r="E562" s="543"/>
      <c r="F562" s="543"/>
      <c r="G562" s="543"/>
      <c r="H562" s="543"/>
      <c r="I562" s="543"/>
      <c r="J562" s="543"/>
      <c r="K562" s="543"/>
      <c r="L562" s="543"/>
      <c r="M562" s="543"/>
      <c r="N562" s="543"/>
      <c r="O562" s="543"/>
      <c r="P562" s="543"/>
      <c r="Q562" s="543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ht="22.5" customHeight="1">
      <c r="A563" s="2"/>
      <c r="B563" s="2"/>
      <c r="C563" s="617"/>
      <c r="D563" s="618"/>
      <c r="E563" s="543"/>
      <c r="F563" s="543"/>
      <c r="G563" s="543"/>
      <c r="H563" s="543"/>
      <c r="I563" s="543"/>
      <c r="J563" s="543"/>
      <c r="K563" s="543"/>
      <c r="L563" s="543"/>
      <c r="M563" s="543"/>
      <c r="N563" s="543"/>
      <c r="O563" s="543"/>
      <c r="P563" s="543"/>
      <c r="Q563" s="543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ht="22.5" customHeight="1">
      <c r="A564" s="2"/>
      <c r="B564" s="2"/>
      <c r="C564" s="617"/>
      <c r="D564" s="618"/>
      <c r="E564" s="543"/>
      <c r="F564" s="543"/>
      <c r="G564" s="543"/>
      <c r="H564" s="543"/>
      <c r="I564" s="543"/>
      <c r="J564" s="543"/>
      <c r="K564" s="543"/>
      <c r="L564" s="543"/>
      <c r="M564" s="543"/>
      <c r="N564" s="543"/>
      <c r="O564" s="543"/>
      <c r="P564" s="543"/>
      <c r="Q564" s="543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ht="22.5" customHeight="1">
      <c r="A565" s="2"/>
      <c r="B565" s="2"/>
      <c r="C565" s="617"/>
      <c r="D565" s="618"/>
      <c r="E565" s="543"/>
      <c r="F565" s="543"/>
      <c r="G565" s="543"/>
      <c r="H565" s="543"/>
      <c r="I565" s="543"/>
      <c r="J565" s="543"/>
      <c r="K565" s="543"/>
      <c r="L565" s="543"/>
      <c r="M565" s="543"/>
      <c r="N565" s="543"/>
      <c r="O565" s="543"/>
      <c r="P565" s="543"/>
      <c r="Q565" s="543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ht="22.5" customHeight="1">
      <c r="A566" s="2"/>
      <c r="B566" s="2"/>
      <c r="C566" s="617"/>
      <c r="D566" s="618"/>
      <c r="E566" s="543"/>
      <c r="F566" s="543"/>
      <c r="G566" s="543"/>
      <c r="H566" s="543"/>
      <c r="I566" s="543"/>
      <c r="J566" s="543"/>
      <c r="K566" s="543"/>
      <c r="L566" s="543"/>
      <c r="M566" s="543"/>
      <c r="N566" s="543"/>
      <c r="O566" s="543"/>
      <c r="P566" s="543"/>
      <c r="Q566" s="543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ht="22.5" customHeight="1">
      <c r="A567" s="2"/>
      <c r="B567" s="2"/>
      <c r="C567" s="617"/>
      <c r="D567" s="618"/>
      <c r="E567" s="543"/>
      <c r="F567" s="543"/>
      <c r="G567" s="543"/>
      <c r="H567" s="543"/>
      <c r="I567" s="543"/>
      <c r="J567" s="543"/>
      <c r="K567" s="543"/>
      <c r="L567" s="543"/>
      <c r="M567" s="543"/>
      <c r="N567" s="543"/>
      <c r="O567" s="543"/>
      <c r="P567" s="543"/>
      <c r="Q567" s="543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ht="22.5" customHeight="1">
      <c r="A568" s="2"/>
      <c r="B568" s="2"/>
      <c r="C568" s="617"/>
      <c r="D568" s="618"/>
      <c r="E568" s="543"/>
      <c r="F568" s="543"/>
      <c r="G568" s="543"/>
      <c r="H568" s="543"/>
      <c r="I568" s="543"/>
      <c r="J568" s="543"/>
      <c r="K568" s="543"/>
      <c r="L568" s="543"/>
      <c r="M568" s="543"/>
      <c r="N568" s="543"/>
      <c r="O568" s="543"/>
      <c r="P568" s="543"/>
      <c r="Q568" s="543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ht="22.5" customHeight="1">
      <c r="A569" s="2"/>
      <c r="B569" s="2"/>
      <c r="C569" s="617"/>
      <c r="D569" s="618"/>
      <c r="E569" s="543"/>
      <c r="F569" s="543"/>
      <c r="G569" s="543"/>
      <c r="H569" s="543"/>
      <c r="I569" s="543"/>
      <c r="J569" s="543"/>
      <c r="K569" s="543"/>
      <c r="L569" s="543"/>
      <c r="M569" s="543"/>
      <c r="N569" s="543"/>
      <c r="O569" s="543"/>
      <c r="P569" s="543"/>
      <c r="Q569" s="543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ht="22.5" customHeight="1">
      <c r="A570" s="2"/>
      <c r="B570" s="2"/>
      <c r="C570" s="617"/>
      <c r="D570" s="618"/>
      <c r="E570" s="543"/>
      <c r="F570" s="543"/>
      <c r="G570" s="543"/>
      <c r="H570" s="543"/>
      <c r="I570" s="543"/>
      <c r="J570" s="543"/>
      <c r="K570" s="543"/>
      <c r="L570" s="543"/>
      <c r="M570" s="543"/>
      <c r="N570" s="543"/>
      <c r="O570" s="543"/>
      <c r="P570" s="543"/>
      <c r="Q570" s="543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ht="22.5" customHeight="1">
      <c r="A571" s="2"/>
      <c r="B571" s="2"/>
      <c r="C571" s="617"/>
      <c r="D571" s="618"/>
      <c r="E571" s="543"/>
      <c r="F571" s="543"/>
      <c r="G571" s="543"/>
      <c r="H571" s="543"/>
      <c r="I571" s="543"/>
      <c r="J571" s="543"/>
      <c r="K571" s="543"/>
      <c r="L571" s="543"/>
      <c r="M571" s="543"/>
      <c r="N571" s="543"/>
      <c r="O571" s="543"/>
      <c r="P571" s="543"/>
      <c r="Q571" s="543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ht="22.5" customHeight="1">
      <c r="A572" s="2"/>
      <c r="B572" s="2"/>
      <c r="C572" s="617"/>
      <c r="D572" s="618"/>
      <c r="E572" s="543"/>
      <c r="F572" s="543"/>
      <c r="G572" s="543"/>
      <c r="H572" s="543"/>
      <c r="I572" s="543"/>
      <c r="J572" s="543"/>
      <c r="K572" s="543"/>
      <c r="L572" s="543"/>
      <c r="M572" s="543"/>
      <c r="N572" s="543"/>
      <c r="O572" s="543"/>
      <c r="P572" s="543"/>
      <c r="Q572" s="543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ht="22.5" customHeight="1">
      <c r="A573" s="2"/>
      <c r="B573" s="2"/>
      <c r="C573" s="617"/>
      <c r="D573" s="618"/>
      <c r="E573" s="543"/>
      <c r="F573" s="543"/>
      <c r="G573" s="543"/>
      <c r="H573" s="543"/>
      <c r="I573" s="543"/>
      <c r="J573" s="543"/>
      <c r="K573" s="543"/>
      <c r="L573" s="543"/>
      <c r="M573" s="543"/>
      <c r="N573" s="543"/>
      <c r="O573" s="543"/>
      <c r="P573" s="543"/>
      <c r="Q573" s="543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ht="22.5" customHeight="1">
      <c r="A574" s="2"/>
      <c r="B574" s="2"/>
      <c r="C574" s="617"/>
      <c r="D574" s="618"/>
      <c r="E574" s="543"/>
      <c r="F574" s="543"/>
      <c r="G574" s="543"/>
      <c r="H574" s="543"/>
      <c r="I574" s="543"/>
      <c r="J574" s="543"/>
      <c r="K574" s="543"/>
      <c r="L574" s="543"/>
      <c r="M574" s="543"/>
      <c r="N574" s="543"/>
      <c r="O574" s="543"/>
      <c r="P574" s="543"/>
      <c r="Q574" s="543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ht="22.5" customHeight="1">
      <c r="A575" s="2"/>
      <c r="B575" s="2"/>
      <c r="C575" s="617"/>
      <c r="D575" s="618"/>
      <c r="E575" s="543"/>
      <c r="F575" s="543"/>
      <c r="G575" s="543"/>
      <c r="H575" s="543"/>
      <c r="I575" s="543"/>
      <c r="J575" s="543"/>
      <c r="K575" s="543"/>
      <c r="L575" s="543"/>
      <c r="M575" s="543"/>
      <c r="N575" s="543"/>
      <c r="O575" s="543"/>
      <c r="P575" s="543"/>
      <c r="Q575" s="543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ht="22.5" customHeight="1">
      <c r="A576" s="2"/>
      <c r="B576" s="2"/>
      <c r="C576" s="617"/>
      <c r="D576" s="618"/>
      <c r="E576" s="543"/>
      <c r="F576" s="543"/>
      <c r="G576" s="543"/>
      <c r="H576" s="543"/>
      <c r="I576" s="543"/>
      <c r="J576" s="543"/>
      <c r="K576" s="543"/>
      <c r="L576" s="543"/>
      <c r="M576" s="543"/>
      <c r="N576" s="543"/>
      <c r="O576" s="543"/>
      <c r="P576" s="543"/>
      <c r="Q576" s="543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ht="22.5" customHeight="1">
      <c r="A577" s="2"/>
      <c r="B577" s="2"/>
      <c r="C577" s="617"/>
      <c r="D577" s="618"/>
      <c r="E577" s="543"/>
      <c r="F577" s="543"/>
      <c r="G577" s="543"/>
      <c r="H577" s="543"/>
      <c r="I577" s="543"/>
      <c r="J577" s="543"/>
      <c r="K577" s="543"/>
      <c r="L577" s="543"/>
      <c r="M577" s="543"/>
      <c r="N577" s="543"/>
      <c r="O577" s="543"/>
      <c r="P577" s="543"/>
      <c r="Q577" s="543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ht="22.5" customHeight="1">
      <c r="A578" s="2"/>
      <c r="B578" s="2"/>
      <c r="C578" s="617"/>
      <c r="D578" s="618"/>
      <c r="E578" s="543"/>
      <c r="F578" s="543"/>
      <c r="G578" s="543"/>
      <c r="H578" s="543"/>
      <c r="I578" s="543"/>
      <c r="J578" s="543"/>
      <c r="K578" s="543"/>
      <c r="L578" s="543"/>
      <c r="M578" s="543"/>
      <c r="N578" s="543"/>
      <c r="O578" s="543"/>
      <c r="P578" s="543"/>
      <c r="Q578" s="543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ht="22.5" customHeight="1">
      <c r="A579" s="2"/>
      <c r="B579" s="2"/>
      <c r="C579" s="617"/>
      <c r="D579" s="618"/>
      <c r="E579" s="543"/>
      <c r="F579" s="543"/>
      <c r="G579" s="543"/>
      <c r="H579" s="543"/>
      <c r="I579" s="543"/>
      <c r="J579" s="543"/>
      <c r="K579" s="543"/>
      <c r="L579" s="543"/>
      <c r="M579" s="543"/>
      <c r="N579" s="543"/>
      <c r="O579" s="543"/>
      <c r="P579" s="543"/>
      <c r="Q579" s="543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ht="22.5" customHeight="1">
      <c r="A580" s="2"/>
      <c r="B580" s="2"/>
      <c r="C580" s="617"/>
      <c r="D580" s="618"/>
      <c r="E580" s="543"/>
      <c r="F580" s="543"/>
      <c r="G580" s="543"/>
      <c r="H580" s="543"/>
      <c r="I580" s="543"/>
      <c r="J580" s="543"/>
      <c r="K580" s="543"/>
      <c r="L580" s="543"/>
      <c r="M580" s="543"/>
      <c r="N580" s="543"/>
      <c r="O580" s="543"/>
      <c r="P580" s="543"/>
      <c r="Q580" s="543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ht="22.5" customHeight="1">
      <c r="A581" s="2"/>
      <c r="B581" s="2"/>
      <c r="C581" s="617"/>
      <c r="D581" s="618"/>
      <c r="E581" s="543"/>
      <c r="F581" s="543"/>
      <c r="G581" s="543"/>
      <c r="H581" s="543"/>
      <c r="I581" s="543"/>
      <c r="J581" s="543"/>
      <c r="K581" s="543"/>
      <c r="L581" s="543"/>
      <c r="M581" s="543"/>
      <c r="N581" s="543"/>
      <c r="O581" s="543"/>
      <c r="P581" s="543"/>
      <c r="Q581" s="543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ht="22.5" customHeight="1">
      <c r="A582" s="2"/>
      <c r="B582" s="2"/>
      <c r="C582" s="617"/>
      <c r="D582" s="618"/>
      <c r="E582" s="543"/>
      <c r="F582" s="543"/>
      <c r="G582" s="543"/>
      <c r="H582" s="543"/>
      <c r="I582" s="543"/>
      <c r="J582" s="543"/>
      <c r="K582" s="543"/>
      <c r="L582" s="543"/>
      <c r="M582" s="543"/>
      <c r="N582" s="543"/>
      <c r="O582" s="543"/>
      <c r="P582" s="543"/>
      <c r="Q582" s="543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ht="22.5" customHeight="1">
      <c r="A583" s="2"/>
      <c r="B583" s="2"/>
      <c r="C583" s="617"/>
      <c r="D583" s="618"/>
      <c r="E583" s="543"/>
      <c r="F583" s="543"/>
      <c r="G583" s="543"/>
      <c r="H583" s="543"/>
      <c r="I583" s="543"/>
      <c r="J583" s="543"/>
      <c r="K583" s="543"/>
      <c r="L583" s="543"/>
      <c r="M583" s="543"/>
      <c r="N583" s="543"/>
      <c r="O583" s="543"/>
      <c r="P583" s="543"/>
      <c r="Q583" s="543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ht="22.5" customHeight="1">
      <c r="A584" s="2"/>
      <c r="B584" s="2"/>
      <c r="C584" s="617"/>
      <c r="D584" s="618"/>
      <c r="E584" s="543"/>
      <c r="F584" s="543"/>
      <c r="G584" s="543"/>
      <c r="H584" s="543"/>
      <c r="I584" s="543"/>
      <c r="J584" s="543"/>
      <c r="K584" s="543"/>
      <c r="L584" s="543"/>
      <c r="M584" s="543"/>
      <c r="N584" s="543"/>
      <c r="O584" s="543"/>
      <c r="P584" s="543"/>
      <c r="Q584" s="543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ht="22.5" customHeight="1">
      <c r="A585" s="2"/>
      <c r="B585" s="2"/>
      <c r="C585" s="617"/>
      <c r="D585" s="618"/>
      <c r="E585" s="543"/>
      <c r="F585" s="543"/>
      <c r="G585" s="543"/>
      <c r="H585" s="543"/>
      <c r="I585" s="543"/>
      <c r="J585" s="543"/>
      <c r="K585" s="543"/>
      <c r="L585" s="543"/>
      <c r="M585" s="543"/>
      <c r="N585" s="543"/>
      <c r="O585" s="543"/>
      <c r="P585" s="543"/>
      <c r="Q585" s="543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ht="22.5" customHeight="1">
      <c r="A586" s="2"/>
      <c r="B586" s="2"/>
      <c r="C586" s="617"/>
      <c r="D586" s="618"/>
      <c r="E586" s="543"/>
      <c r="F586" s="543"/>
      <c r="G586" s="543"/>
      <c r="H586" s="543"/>
      <c r="I586" s="543"/>
      <c r="J586" s="543"/>
      <c r="K586" s="543"/>
      <c r="L586" s="543"/>
      <c r="M586" s="543"/>
      <c r="N586" s="543"/>
      <c r="O586" s="543"/>
      <c r="P586" s="543"/>
      <c r="Q586" s="543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ht="22.5" customHeight="1">
      <c r="A587" s="2"/>
      <c r="B587" s="2"/>
      <c r="C587" s="617"/>
      <c r="D587" s="618"/>
      <c r="E587" s="543"/>
      <c r="F587" s="543"/>
      <c r="G587" s="543"/>
      <c r="H587" s="543"/>
      <c r="I587" s="543"/>
      <c r="J587" s="543"/>
      <c r="K587" s="543"/>
      <c r="L587" s="543"/>
      <c r="M587" s="543"/>
      <c r="N587" s="543"/>
      <c r="O587" s="543"/>
      <c r="P587" s="543"/>
      <c r="Q587" s="543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ht="22.5" customHeight="1">
      <c r="A588" s="2"/>
      <c r="B588" s="2"/>
      <c r="C588" s="617"/>
      <c r="D588" s="618"/>
      <c r="E588" s="543"/>
      <c r="F588" s="543"/>
      <c r="G588" s="543"/>
      <c r="H588" s="543"/>
      <c r="I588" s="543"/>
      <c r="J588" s="543"/>
      <c r="K588" s="543"/>
      <c r="L588" s="543"/>
      <c r="M588" s="543"/>
      <c r="N588" s="543"/>
      <c r="O588" s="543"/>
      <c r="P588" s="543"/>
      <c r="Q588" s="543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ht="22.5" customHeight="1">
      <c r="A589" s="2"/>
      <c r="B589" s="2"/>
      <c r="C589" s="617"/>
      <c r="D589" s="618"/>
      <c r="E589" s="543"/>
      <c r="F589" s="543"/>
      <c r="G589" s="543"/>
      <c r="H589" s="543"/>
      <c r="I589" s="543"/>
      <c r="J589" s="543"/>
      <c r="K589" s="543"/>
      <c r="L589" s="543"/>
      <c r="M589" s="543"/>
      <c r="N589" s="543"/>
      <c r="O589" s="543"/>
      <c r="P589" s="543"/>
      <c r="Q589" s="543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ht="22.5" customHeight="1">
      <c r="A590" s="2"/>
      <c r="B590" s="2"/>
      <c r="C590" s="617"/>
      <c r="D590" s="618"/>
      <c r="E590" s="543"/>
      <c r="F590" s="543"/>
      <c r="G590" s="543"/>
      <c r="H590" s="543"/>
      <c r="I590" s="543"/>
      <c r="J590" s="543"/>
      <c r="K590" s="543"/>
      <c r="L590" s="543"/>
      <c r="M590" s="543"/>
      <c r="N590" s="543"/>
      <c r="O590" s="543"/>
      <c r="P590" s="543"/>
      <c r="Q590" s="543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ht="22.5" customHeight="1">
      <c r="A591" s="2"/>
      <c r="B591" s="2"/>
      <c r="C591" s="617"/>
      <c r="D591" s="618"/>
      <c r="E591" s="543"/>
      <c r="F591" s="543"/>
      <c r="G591" s="543"/>
      <c r="H591" s="543"/>
      <c r="I591" s="543"/>
      <c r="J591" s="543"/>
      <c r="K591" s="543"/>
      <c r="L591" s="543"/>
      <c r="M591" s="543"/>
      <c r="N591" s="543"/>
      <c r="O591" s="543"/>
      <c r="P591" s="543"/>
      <c r="Q591" s="543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ht="22.5" customHeight="1">
      <c r="A592" s="2"/>
      <c r="B592" s="2"/>
      <c r="C592" s="617"/>
      <c r="D592" s="618"/>
      <c r="E592" s="543"/>
      <c r="F592" s="543"/>
      <c r="G592" s="543"/>
      <c r="H592" s="543"/>
      <c r="I592" s="543"/>
      <c r="J592" s="543"/>
      <c r="K592" s="543"/>
      <c r="L592" s="543"/>
      <c r="M592" s="543"/>
      <c r="N592" s="543"/>
      <c r="O592" s="543"/>
      <c r="P592" s="543"/>
      <c r="Q592" s="543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ht="22.5" customHeight="1">
      <c r="A593" s="2"/>
      <c r="B593" s="2"/>
      <c r="C593" s="617"/>
      <c r="D593" s="618"/>
      <c r="E593" s="543"/>
      <c r="F593" s="543"/>
      <c r="G593" s="543"/>
      <c r="H593" s="543"/>
      <c r="I593" s="543"/>
      <c r="J593" s="543"/>
      <c r="K593" s="543"/>
      <c r="L593" s="543"/>
      <c r="M593" s="543"/>
      <c r="N593" s="543"/>
      <c r="O593" s="543"/>
      <c r="P593" s="543"/>
      <c r="Q593" s="543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ht="22.5" customHeight="1">
      <c r="A594" s="2"/>
      <c r="B594" s="2"/>
      <c r="C594" s="617"/>
      <c r="D594" s="618"/>
      <c r="E594" s="543"/>
      <c r="F594" s="543"/>
      <c r="G594" s="543"/>
      <c r="H594" s="543"/>
      <c r="I594" s="543"/>
      <c r="J594" s="543"/>
      <c r="K594" s="543"/>
      <c r="L594" s="543"/>
      <c r="M594" s="543"/>
      <c r="N594" s="543"/>
      <c r="O594" s="543"/>
      <c r="P594" s="543"/>
      <c r="Q594" s="543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ht="22.5" customHeight="1">
      <c r="A595" s="2"/>
      <c r="B595" s="2"/>
      <c r="C595" s="617"/>
      <c r="D595" s="618"/>
      <c r="E595" s="543"/>
      <c r="F595" s="543"/>
      <c r="G595" s="543"/>
      <c r="H595" s="543"/>
      <c r="I595" s="543"/>
      <c r="J595" s="543"/>
      <c r="K595" s="543"/>
      <c r="L595" s="543"/>
      <c r="M595" s="543"/>
      <c r="N595" s="543"/>
      <c r="O595" s="543"/>
      <c r="P595" s="543"/>
      <c r="Q595" s="543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ht="22.5" customHeight="1">
      <c r="A596" s="2"/>
      <c r="B596" s="2"/>
      <c r="C596" s="617"/>
      <c r="D596" s="618"/>
      <c r="E596" s="543"/>
      <c r="F596" s="543"/>
      <c r="G596" s="543"/>
      <c r="H596" s="543"/>
      <c r="I596" s="543"/>
      <c r="J596" s="543"/>
      <c r="K596" s="543"/>
      <c r="L596" s="543"/>
      <c r="M596" s="543"/>
      <c r="N596" s="543"/>
      <c r="O596" s="543"/>
      <c r="P596" s="543"/>
      <c r="Q596" s="543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ht="22.5" customHeight="1">
      <c r="A597" s="2"/>
      <c r="B597" s="2"/>
      <c r="C597" s="617"/>
      <c r="D597" s="618"/>
      <c r="E597" s="543"/>
      <c r="F597" s="543"/>
      <c r="G597" s="543"/>
      <c r="H597" s="543"/>
      <c r="I597" s="543"/>
      <c r="J597" s="543"/>
      <c r="K597" s="543"/>
      <c r="L597" s="543"/>
      <c r="M597" s="543"/>
      <c r="N597" s="543"/>
      <c r="O597" s="543"/>
      <c r="P597" s="543"/>
      <c r="Q597" s="543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ht="22.5" customHeight="1">
      <c r="A598" s="2"/>
      <c r="B598" s="2"/>
      <c r="C598" s="617"/>
      <c r="D598" s="618"/>
      <c r="E598" s="543"/>
      <c r="F598" s="543"/>
      <c r="G598" s="543"/>
      <c r="H598" s="543"/>
      <c r="I598" s="543"/>
      <c r="J598" s="543"/>
      <c r="K598" s="543"/>
      <c r="L598" s="543"/>
      <c r="M598" s="543"/>
      <c r="N598" s="543"/>
      <c r="O598" s="543"/>
      <c r="P598" s="543"/>
      <c r="Q598" s="543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ht="22.5" customHeight="1">
      <c r="A599" s="2"/>
      <c r="B599" s="2"/>
      <c r="C599" s="617"/>
      <c r="D599" s="618"/>
      <c r="E599" s="543"/>
      <c r="F599" s="543"/>
      <c r="G599" s="543"/>
      <c r="H599" s="543"/>
      <c r="I599" s="543"/>
      <c r="J599" s="543"/>
      <c r="K599" s="543"/>
      <c r="L599" s="543"/>
      <c r="M599" s="543"/>
      <c r="N599" s="543"/>
      <c r="O599" s="543"/>
      <c r="P599" s="543"/>
      <c r="Q599" s="543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ht="22.5" customHeight="1">
      <c r="A600" s="2"/>
      <c r="B600" s="2"/>
      <c r="C600" s="617"/>
      <c r="D600" s="618"/>
      <c r="E600" s="543"/>
      <c r="F600" s="543"/>
      <c r="G600" s="543"/>
      <c r="H600" s="543"/>
      <c r="I600" s="543"/>
      <c r="J600" s="543"/>
      <c r="K600" s="543"/>
      <c r="L600" s="543"/>
      <c r="M600" s="543"/>
      <c r="N600" s="543"/>
      <c r="O600" s="543"/>
      <c r="P600" s="543"/>
      <c r="Q600" s="543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ht="22.5" customHeight="1">
      <c r="A601" s="2"/>
      <c r="B601" s="2"/>
      <c r="C601" s="617"/>
      <c r="D601" s="618"/>
      <c r="E601" s="543"/>
      <c r="F601" s="543"/>
      <c r="G601" s="543"/>
      <c r="H601" s="543"/>
      <c r="I601" s="543"/>
      <c r="J601" s="543"/>
      <c r="K601" s="543"/>
      <c r="L601" s="543"/>
      <c r="M601" s="543"/>
      <c r="N601" s="543"/>
      <c r="O601" s="543"/>
      <c r="P601" s="543"/>
      <c r="Q601" s="543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ht="22.5" customHeight="1">
      <c r="A602" s="2"/>
      <c r="B602" s="2"/>
      <c r="C602" s="617"/>
      <c r="D602" s="618"/>
      <c r="E602" s="543"/>
      <c r="F602" s="543"/>
      <c r="G602" s="543"/>
      <c r="H602" s="543"/>
      <c r="I602" s="543"/>
      <c r="J602" s="543"/>
      <c r="K602" s="543"/>
      <c r="L602" s="543"/>
      <c r="M602" s="543"/>
      <c r="N602" s="543"/>
      <c r="O602" s="543"/>
      <c r="P602" s="543"/>
      <c r="Q602" s="543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ht="22.5" customHeight="1">
      <c r="A603" s="2"/>
      <c r="B603" s="2"/>
      <c r="C603" s="617"/>
      <c r="D603" s="618"/>
      <c r="E603" s="543"/>
      <c r="F603" s="543"/>
      <c r="G603" s="543"/>
      <c r="H603" s="543"/>
      <c r="I603" s="543"/>
      <c r="J603" s="543"/>
      <c r="K603" s="543"/>
      <c r="L603" s="543"/>
      <c r="M603" s="543"/>
      <c r="N603" s="543"/>
      <c r="O603" s="543"/>
      <c r="P603" s="543"/>
      <c r="Q603" s="543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ht="22.5" customHeight="1">
      <c r="A604" s="2"/>
      <c r="B604" s="2"/>
      <c r="C604" s="617"/>
      <c r="D604" s="618"/>
      <c r="E604" s="543"/>
      <c r="F604" s="543"/>
      <c r="G604" s="543"/>
      <c r="H604" s="543"/>
      <c r="I604" s="543"/>
      <c r="J604" s="543"/>
      <c r="K604" s="543"/>
      <c r="L604" s="543"/>
      <c r="M604" s="543"/>
      <c r="N604" s="543"/>
      <c r="O604" s="543"/>
      <c r="P604" s="543"/>
      <c r="Q604" s="543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ht="22.5" customHeight="1">
      <c r="A605" s="2"/>
      <c r="B605" s="2"/>
      <c r="C605" s="617"/>
      <c r="D605" s="618"/>
      <c r="E605" s="543"/>
      <c r="F605" s="543"/>
      <c r="G605" s="543"/>
      <c r="H605" s="543"/>
      <c r="I605" s="543"/>
      <c r="J605" s="543"/>
      <c r="K605" s="543"/>
      <c r="L605" s="543"/>
      <c r="M605" s="543"/>
      <c r="N605" s="543"/>
      <c r="O605" s="543"/>
      <c r="P605" s="543"/>
      <c r="Q605" s="543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ht="22.5" customHeight="1">
      <c r="A606" s="2"/>
      <c r="B606" s="2"/>
      <c r="C606" s="617"/>
      <c r="D606" s="618"/>
      <c r="E606" s="543"/>
      <c r="F606" s="543"/>
      <c r="G606" s="543"/>
      <c r="H606" s="543"/>
      <c r="I606" s="543"/>
      <c r="J606" s="543"/>
      <c r="K606" s="543"/>
      <c r="L606" s="543"/>
      <c r="M606" s="543"/>
      <c r="N606" s="543"/>
      <c r="O606" s="543"/>
      <c r="P606" s="543"/>
      <c r="Q606" s="543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ht="22.5" customHeight="1">
      <c r="A607" s="2"/>
      <c r="B607" s="2"/>
      <c r="C607" s="617"/>
      <c r="D607" s="618"/>
      <c r="E607" s="543"/>
      <c r="F607" s="543"/>
      <c r="G607" s="543"/>
      <c r="H607" s="543"/>
      <c r="I607" s="543"/>
      <c r="J607" s="543"/>
      <c r="K607" s="543"/>
      <c r="L607" s="543"/>
      <c r="M607" s="543"/>
      <c r="N607" s="543"/>
      <c r="O607" s="543"/>
      <c r="P607" s="543"/>
      <c r="Q607" s="543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ht="22.5" customHeight="1">
      <c r="A608" s="2"/>
      <c r="B608" s="2"/>
      <c r="C608" s="617"/>
      <c r="D608" s="618"/>
      <c r="E608" s="543"/>
      <c r="F608" s="543"/>
      <c r="G608" s="543"/>
      <c r="H608" s="543"/>
      <c r="I608" s="543"/>
      <c r="J608" s="543"/>
      <c r="K608" s="543"/>
      <c r="L608" s="543"/>
      <c r="M608" s="543"/>
      <c r="N608" s="543"/>
      <c r="O608" s="543"/>
      <c r="P608" s="543"/>
      <c r="Q608" s="543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ht="22.5" customHeight="1">
      <c r="A609" s="2"/>
      <c r="B609" s="2"/>
      <c r="C609" s="617"/>
      <c r="D609" s="618"/>
      <c r="E609" s="543"/>
      <c r="F609" s="543"/>
      <c r="G609" s="543"/>
      <c r="H609" s="543"/>
      <c r="I609" s="543"/>
      <c r="J609" s="543"/>
      <c r="K609" s="543"/>
      <c r="L609" s="543"/>
      <c r="M609" s="543"/>
      <c r="N609" s="543"/>
      <c r="O609" s="543"/>
      <c r="P609" s="543"/>
      <c r="Q609" s="543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ht="22.5" customHeight="1">
      <c r="A610" s="2"/>
      <c r="B610" s="2"/>
      <c r="C610" s="617"/>
      <c r="D610" s="618"/>
      <c r="E610" s="543"/>
      <c r="F610" s="543"/>
      <c r="G610" s="543"/>
      <c r="H610" s="543"/>
      <c r="I610" s="543"/>
      <c r="J610" s="543"/>
      <c r="K610" s="543"/>
      <c r="L610" s="543"/>
      <c r="M610" s="543"/>
      <c r="N610" s="543"/>
      <c r="O610" s="543"/>
      <c r="P610" s="543"/>
      <c r="Q610" s="543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ht="22.5" customHeight="1">
      <c r="A611" s="2"/>
      <c r="B611" s="2"/>
      <c r="C611" s="617"/>
      <c r="D611" s="618"/>
      <c r="E611" s="543"/>
      <c r="F611" s="543"/>
      <c r="G611" s="543"/>
      <c r="H611" s="543"/>
      <c r="I611" s="543"/>
      <c r="J611" s="543"/>
      <c r="K611" s="543"/>
      <c r="L611" s="543"/>
      <c r="M611" s="543"/>
      <c r="N611" s="543"/>
      <c r="O611" s="543"/>
      <c r="P611" s="543"/>
      <c r="Q611" s="543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ht="22.5" customHeight="1">
      <c r="A612" s="2"/>
      <c r="B612" s="2"/>
      <c r="C612" s="617"/>
      <c r="D612" s="618"/>
      <c r="E612" s="543"/>
      <c r="F612" s="543"/>
      <c r="G612" s="543"/>
      <c r="H612" s="543"/>
      <c r="I612" s="543"/>
      <c r="J612" s="543"/>
      <c r="K612" s="543"/>
      <c r="L612" s="543"/>
      <c r="M612" s="543"/>
      <c r="N612" s="543"/>
      <c r="O612" s="543"/>
      <c r="P612" s="543"/>
      <c r="Q612" s="543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ht="22.5" customHeight="1">
      <c r="A613" s="2"/>
      <c r="B613" s="2"/>
      <c r="C613" s="617"/>
      <c r="D613" s="618"/>
      <c r="E613" s="543"/>
      <c r="F613" s="543"/>
      <c r="G613" s="543"/>
      <c r="H613" s="543"/>
      <c r="I613" s="543"/>
      <c r="J613" s="543"/>
      <c r="K613" s="543"/>
      <c r="L613" s="543"/>
      <c r="M613" s="543"/>
      <c r="N613" s="543"/>
      <c r="O613" s="543"/>
      <c r="P613" s="543"/>
      <c r="Q613" s="543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ht="22.5" customHeight="1">
      <c r="A614" s="2"/>
      <c r="B614" s="2"/>
      <c r="C614" s="617"/>
      <c r="D614" s="618"/>
      <c r="E614" s="543"/>
      <c r="F614" s="543"/>
      <c r="G614" s="543"/>
      <c r="H614" s="543"/>
      <c r="I614" s="543"/>
      <c r="J614" s="543"/>
      <c r="K614" s="543"/>
      <c r="L614" s="543"/>
      <c r="M614" s="543"/>
      <c r="N614" s="543"/>
      <c r="O614" s="543"/>
      <c r="P614" s="543"/>
      <c r="Q614" s="543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ht="22.5" customHeight="1">
      <c r="A615" s="2"/>
      <c r="B615" s="2"/>
      <c r="C615" s="617"/>
      <c r="D615" s="618"/>
      <c r="E615" s="543"/>
      <c r="F615" s="543"/>
      <c r="G615" s="543"/>
      <c r="H615" s="543"/>
      <c r="I615" s="543"/>
      <c r="J615" s="543"/>
      <c r="K615" s="543"/>
      <c r="L615" s="543"/>
      <c r="M615" s="543"/>
      <c r="N615" s="543"/>
      <c r="O615" s="543"/>
      <c r="P615" s="543"/>
      <c r="Q615" s="543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ht="22.5" customHeight="1">
      <c r="A616" s="2"/>
      <c r="B616" s="2"/>
      <c r="C616" s="617"/>
      <c r="D616" s="618"/>
      <c r="E616" s="543"/>
      <c r="F616" s="543"/>
      <c r="G616" s="543"/>
      <c r="H616" s="543"/>
      <c r="I616" s="543"/>
      <c r="J616" s="543"/>
      <c r="K616" s="543"/>
      <c r="L616" s="543"/>
      <c r="M616" s="543"/>
      <c r="N616" s="543"/>
      <c r="O616" s="543"/>
      <c r="P616" s="543"/>
      <c r="Q616" s="543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ht="22.5" customHeight="1">
      <c r="A617" s="2"/>
      <c r="B617" s="2"/>
      <c r="C617" s="617"/>
      <c r="D617" s="618"/>
      <c r="E617" s="543"/>
      <c r="F617" s="543"/>
      <c r="G617" s="543"/>
      <c r="H617" s="543"/>
      <c r="I617" s="543"/>
      <c r="J617" s="543"/>
      <c r="K617" s="543"/>
      <c r="L617" s="543"/>
      <c r="M617" s="543"/>
      <c r="N617" s="543"/>
      <c r="O617" s="543"/>
      <c r="P617" s="543"/>
      <c r="Q617" s="543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ht="22.5" customHeight="1">
      <c r="A618" s="2"/>
      <c r="B618" s="2"/>
      <c r="C618" s="617"/>
      <c r="D618" s="618"/>
      <c r="E618" s="543"/>
      <c r="F618" s="543"/>
      <c r="G618" s="543"/>
      <c r="H618" s="543"/>
      <c r="I618" s="543"/>
      <c r="J618" s="543"/>
      <c r="K618" s="543"/>
      <c r="L618" s="543"/>
      <c r="M618" s="543"/>
      <c r="N618" s="543"/>
      <c r="O618" s="543"/>
      <c r="P618" s="543"/>
      <c r="Q618" s="543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ht="22.5" customHeight="1">
      <c r="A619" s="2"/>
      <c r="B619" s="2"/>
      <c r="C619" s="617"/>
      <c r="D619" s="618"/>
      <c r="E619" s="543"/>
      <c r="F619" s="543"/>
      <c r="G619" s="543"/>
      <c r="H619" s="543"/>
      <c r="I619" s="543"/>
      <c r="J619" s="543"/>
      <c r="K619" s="543"/>
      <c r="L619" s="543"/>
      <c r="M619" s="543"/>
      <c r="N619" s="543"/>
      <c r="O619" s="543"/>
      <c r="P619" s="543"/>
      <c r="Q619" s="543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ht="22.5" customHeight="1">
      <c r="A620" s="2"/>
      <c r="B620" s="2"/>
      <c r="C620" s="617"/>
      <c r="D620" s="618"/>
      <c r="E620" s="543"/>
      <c r="F620" s="543"/>
      <c r="G620" s="543"/>
      <c r="H620" s="543"/>
      <c r="I620" s="543"/>
      <c r="J620" s="543"/>
      <c r="K620" s="543"/>
      <c r="L620" s="543"/>
      <c r="M620" s="543"/>
      <c r="N620" s="543"/>
      <c r="O620" s="543"/>
      <c r="P620" s="543"/>
      <c r="Q620" s="543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ht="22.5" customHeight="1">
      <c r="A621" s="2"/>
      <c r="B621" s="2"/>
      <c r="C621" s="617"/>
      <c r="D621" s="618"/>
      <c r="E621" s="543"/>
      <c r="F621" s="543"/>
      <c r="G621" s="543"/>
      <c r="H621" s="543"/>
      <c r="I621" s="543"/>
      <c r="J621" s="543"/>
      <c r="K621" s="543"/>
      <c r="L621" s="543"/>
      <c r="M621" s="543"/>
      <c r="N621" s="543"/>
      <c r="O621" s="543"/>
      <c r="P621" s="543"/>
      <c r="Q621" s="543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ht="22.5" customHeight="1">
      <c r="A622" s="2"/>
      <c r="B622" s="2"/>
      <c r="C622" s="617"/>
      <c r="D622" s="618"/>
      <c r="E622" s="543"/>
      <c r="F622" s="543"/>
      <c r="G622" s="543"/>
      <c r="H622" s="543"/>
      <c r="I622" s="543"/>
      <c r="J622" s="543"/>
      <c r="K622" s="543"/>
      <c r="L622" s="543"/>
      <c r="M622" s="543"/>
      <c r="N622" s="543"/>
      <c r="O622" s="543"/>
      <c r="P622" s="543"/>
      <c r="Q622" s="543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ht="22.5" customHeight="1">
      <c r="A623" s="2"/>
      <c r="B623" s="2"/>
      <c r="C623" s="617"/>
      <c r="D623" s="618"/>
      <c r="E623" s="543"/>
      <c r="F623" s="543"/>
      <c r="G623" s="543"/>
      <c r="H623" s="543"/>
      <c r="I623" s="543"/>
      <c r="J623" s="543"/>
      <c r="K623" s="543"/>
      <c r="L623" s="543"/>
      <c r="M623" s="543"/>
      <c r="N623" s="543"/>
      <c r="O623" s="543"/>
      <c r="P623" s="543"/>
      <c r="Q623" s="543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ht="22.5" customHeight="1">
      <c r="A624" s="2"/>
      <c r="B624" s="2"/>
      <c r="C624" s="617"/>
      <c r="D624" s="618"/>
      <c r="E624" s="543"/>
      <c r="F624" s="543"/>
      <c r="G624" s="543"/>
      <c r="H624" s="543"/>
      <c r="I624" s="543"/>
      <c r="J624" s="543"/>
      <c r="K624" s="543"/>
      <c r="L624" s="543"/>
      <c r="M624" s="543"/>
      <c r="N624" s="543"/>
      <c r="O624" s="543"/>
      <c r="P624" s="543"/>
      <c r="Q624" s="543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ht="22.5" customHeight="1">
      <c r="A625" s="2"/>
      <c r="B625" s="2"/>
      <c r="C625" s="617"/>
      <c r="D625" s="618"/>
      <c r="E625" s="543"/>
      <c r="F625" s="543"/>
      <c r="G625" s="543"/>
      <c r="H625" s="543"/>
      <c r="I625" s="543"/>
      <c r="J625" s="543"/>
      <c r="K625" s="543"/>
      <c r="L625" s="543"/>
      <c r="M625" s="543"/>
      <c r="N625" s="543"/>
      <c r="O625" s="543"/>
      <c r="P625" s="543"/>
      <c r="Q625" s="543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ht="22.5" customHeight="1">
      <c r="A626" s="2"/>
      <c r="B626" s="2"/>
      <c r="C626" s="617"/>
      <c r="D626" s="618"/>
      <c r="E626" s="543"/>
      <c r="F626" s="543"/>
      <c r="G626" s="543"/>
      <c r="H626" s="543"/>
      <c r="I626" s="543"/>
      <c r="J626" s="543"/>
      <c r="K626" s="543"/>
      <c r="L626" s="543"/>
      <c r="M626" s="543"/>
      <c r="N626" s="543"/>
      <c r="O626" s="543"/>
      <c r="P626" s="543"/>
      <c r="Q626" s="543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ht="22.5" customHeight="1">
      <c r="A627" s="2"/>
      <c r="B627" s="2"/>
      <c r="C627" s="617"/>
      <c r="D627" s="618"/>
      <c r="E627" s="543"/>
      <c r="F627" s="543"/>
      <c r="G627" s="543"/>
      <c r="H627" s="543"/>
      <c r="I627" s="543"/>
      <c r="J627" s="543"/>
      <c r="K627" s="543"/>
      <c r="L627" s="543"/>
      <c r="M627" s="543"/>
      <c r="N627" s="543"/>
      <c r="O627" s="543"/>
      <c r="P627" s="543"/>
      <c r="Q627" s="543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ht="22.5" customHeight="1">
      <c r="A628" s="2"/>
      <c r="B628" s="2"/>
      <c r="C628" s="617"/>
      <c r="D628" s="618"/>
      <c r="E628" s="543"/>
      <c r="F628" s="543"/>
      <c r="G628" s="543"/>
      <c r="H628" s="543"/>
      <c r="I628" s="543"/>
      <c r="J628" s="543"/>
      <c r="K628" s="543"/>
      <c r="L628" s="543"/>
      <c r="M628" s="543"/>
      <c r="N628" s="543"/>
      <c r="O628" s="543"/>
      <c r="P628" s="543"/>
      <c r="Q628" s="543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ht="22.5" customHeight="1">
      <c r="A629" s="2"/>
      <c r="B629" s="2"/>
      <c r="C629" s="617"/>
      <c r="D629" s="618"/>
      <c r="E629" s="543"/>
      <c r="F629" s="543"/>
      <c r="G629" s="543"/>
      <c r="H629" s="543"/>
      <c r="I629" s="543"/>
      <c r="J629" s="543"/>
      <c r="K629" s="543"/>
      <c r="L629" s="543"/>
      <c r="M629" s="543"/>
      <c r="N629" s="543"/>
      <c r="O629" s="543"/>
      <c r="P629" s="543"/>
      <c r="Q629" s="543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ht="22.5" customHeight="1">
      <c r="A630" s="2"/>
      <c r="B630" s="2"/>
      <c r="C630" s="617"/>
      <c r="D630" s="618"/>
      <c r="E630" s="543"/>
      <c r="F630" s="543"/>
      <c r="G630" s="543"/>
      <c r="H630" s="543"/>
      <c r="I630" s="543"/>
      <c r="J630" s="543"/>
      <c r="K630" s="543"/>
      <c r="L630" s="543"/>
      <c r="M630" s="543"/>
      <c r="N630" s="543"/>
      <c r="O630" s="543"/>
      <c r="P630" s="543"/>
      <c r="Q630" s="543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ht="22.5" customHeight="1">
      <c r="A631" s="2"/>
      <c r="B631" s="2"/>
      <c r="C631" s="617"/>
      <c r="D631" s="618"/>
      <c r="E631" s="543"/>
      <c r="F631" s="543"/>
      <c r="G631" s="543"/>
      <c r="H631" s="543"/>
      <c r="I631" s="543"/>
      <c r="J631" s="543"/>
      <c r="K631" s="543"/>
      <c r="L631" s="543"/>
      <c r="M631" s="543"/>
      <c r="N631" s="543"/>
      <c r="O631" s="543"/>
      <c r="P631" s="543"/>
      <c r="Q631" s="543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ht="22.5" customHeight="1">
      <c r="A632" s="2"/>
      <c r="B632" s="2"/>
      <c r="C632" s="617"/>
      <c r="D632" s="618"/>
      <c r="E632" s="543"/>
      <c r="F632" s="543"/>
      <c r="G632" s="543"/>
      <c r="H632" s="543"/>
      <c r="I632" s="543"/>
      <c r="J632" s="543"/>
      <c r="K632" s="543"/>
      <c r="L632" s="543"/>
      <c r="M632" s="543"/>
      <c r="N632" s="543"/>
      <c r="O632" s="543"/>
      <c r="P632" s="543"/>
      <c r="Q632" s="543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ht="22.5" customHeight="1">
      <c r="A633" s="2"/>
      <c r="B633" s="2"/>
      <c r="C633" s="617"/>
      <c r="D633" s="618"/>
      <c r="E633" s="543"/>
      <c r="F633" s="543"/>
      <c r="G633" s="543"/>
      <c r="H633" s="543"/>
      <c r="I633" s="543"/>
      <c r="J633" s="543"/>
      <c r="K633" s="543"/>
      <c r="L633" s="543"/>
      <c r="M633" s="543"/>
      <c r="N633" s="543"/>
      <c r="O633" s="543"/>
      <c r="P633" s="543"/>
      <c r="Q633" s="543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ht="22.5" customHeight="1">
      <c r="A634" s="2"/>
      <c r="B634" s="2"/>
      <c r="C634" s="617"/>
      <c r="D634" s="618"/>
      <c r="E634" s="543"/>
      <c r="F634" s="543"/>
      <c r="G634" s="543"/>
      <c r="H634" s="543"/>
      <c r="I634" s="543"/>
      <c r="J634" s="543"/>
      <c r="K634" s="543"/>
      <c r="L634" s="543"/>
      <c r="M634" s="543"/>
      <c r="N634" s="543"/>
      <c r="O634" s="543"/>
      <c r="P634" s="543"/>
      <c r="Q634" s="543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ht="22.5" customHeight="1">
      <c r="A635" s="2"/>
      <c r="B635" s="2"/>
      <c r="C635" s="617"/>
      <c r="D635" s="618"/>
      <c r="E635" s="543"/>
      <c r="F635" s="543"/>
      <c r="G635" s="543"/>
      <c r="H635" s="543"/>
      <c r="I635" s="543"/>
      <c r="J635" s="543"/>
      <c r="K635" s="543"/>
      <c r="L635" s="543"/>
      <c r="M635" s="543"/>
      <c r="N635" s="543"/>
      <c r="O635" s="543"/>
      <c r="P635" s="543"/>
      <c r="Q635" s="543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ht="22.5" customHeight="1">
      <c r="A636" s="2"/>
      <c r="B636" s="2"/>
      <c r="C636" s="617"/>
      <c r="D636" s="618"/>
      <c r="E636" s="543"/>
      <c r="F636" s="543"/>
      <c r="G636" s="543"/>
      <c r="H636" s="543"/>
      <c r="I636" s="543"/>
      <c r="J636" s="543"/>
      <c r="K636" s="543"/>
      <c r="L636" s="543"/>
      <c r="M636" s="543"/>
      <c r="N636" s="543"/>
      <c r="O636" s="543"/>
      <c r="P636" s="543"/>
      <c r="Q636" s="543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ht="22.5" customHeight="1">
      <c r="A637" s="2"/>
      <c r="B637" s="2"/>
      <c r="C637" s="617"/>
      <c r="D637" s="618"/>
      <c r="E637" s="543"/>
      <c r="F637" s="543"/>
      <c r="G637" s="543"/>
      <c r="H637" s="543"/>
      <c r="I637" s="543"/>
      <c r="J637" s="543"/>
      <c r="K637" s="543"/>
      <c r="L637" s="543"/>
      <c r="M637" s="543"/>
      <c r="N637" s="543"/>
      <c r="O637" s="543"/>
      <c r="P637" s="543"/>
      <c r="Q637" s="543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ht="22.5" customHeight="1">
      <c r="A638" s="2"/>
      <c r="B638" s="2"/>
      <c r="C638" s="617"/>
      <c r="D638" s="618"/>
      <c r="E638" s="543"/>
      <c r="F638" s="543"/>
      <c r="G638" s="543"/>
      <c r="H638" s="543"/>
      <c r="I638" s="543"/>
      <c r="J638" s="543"/>
      <c r="K638" s="543"/>
      <c r="L638" s="543"/>
      <c r="M638" s="543"/>
      <c r="N638" s="543"/>
      <c r="O638" s="543"/>
      <c r="P638" s="543"/>
      <c r="Q638" s="543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ht="22.5" customHeight="1">
      <c r="A639" s="2"/>
      <c r="B639" s="2"/>
      <c r="C639" s="617"/>
      <c r="D639" s="618"/>
      <c r="E639" s="543"/>
      <c r="F639" s="543"/>
      <c r="G639" s="543"/>
      <c r="H639" s="543"/>
      <c r="I639" s="543"/>
      <c r="J639" s="543"/>
      <c r="K639" s="543"/>
      <c r="L639" s="543"/>
      <c r="M639" s="543"/>
      <c r="N639" s="543"/>
      <c r="O639" s="543"/>
      <c r="P639" s="543"/>
      <c r="Q639" s="543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ht="22.5" customHeight="1">
      <c r="A640" s="2"/>
      <c r="B640" s="2"/>
      <c r="C640" s="617"/>
      <c r="D640" s="618"/>
      <c r="E640" s="543"/>
      <c r="F640" s="543"/>
      <c r="G640" s="543"/>
      <c r="H640" s="543"/>
      <c r="I640" s="543"/>
      <c r="J640" s="543"/>
      <c r="K640" s="543"/>
      <c r="L640" s="543"/>
      <c r="M640" s="543"/>
      <c r="N640" s="543"/>
      <c r="O640" s="543"/>
      <c r="P640" s="543"/>
      <c r="Q640" s="543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ht="22.5" customHeight="1">
      <c r="A641" s="2"/>
      <c r="B641" s="2"/>
      <c r="C641" s="617"/>
      <c r="D641" s="618"/>
      <c r="E641" s="543"/>
      <c r="F641" s="543"/>
      <c r="G641" s="543"/>
      <c r="H641" s="543"/>
      <c r="I641" s="543"/>
      <c r="J641" s="543"/>
      <c r="K641" s="543"/>
      <c r="L641" s="543"/>
      <c r="M641" s="543"/>
      <c r="N641" s="543"/>
      <c r="O641" s="543"/>
      <c r="P641" s="543"/>
      <c r="Q641" s="543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ht="22.5" customHeight="1">
      <c r="A642" s="2"/>
      <c r="B642" s="2"/>
      <c r="C642" s="617"/>
      <c r="D642" s="618"/>
      <c r="E642" s="543"/>
      <c r="F642" s="543"/>
      <c r="G642" s="543"/>
      <c r="H642" s="543"/>
      <c r="I642" s="543"/>
      <c r="J642" s="543"/>
      <c r="K642" s="543"/>
      <c r="L642" s="543"/>
      <c r="M642" s="543"/>
      <c r="N642" s="543"/>
      <c r="O642" s="543"/>
      <c r="P642" s="543"/>
      <c r="Q642" s="543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ht="22.5" customHeight="1">
      <c r="A643" s="2"/>
      <c r="B643" s="2"/>
      <c r="C643" s="617"/>
      <c r="D643" s="618"/>
      <c r="E643" s="543"/>
      <c r="F643" s="543"/>
      <c r="G643" s="543"/>
      <c r="H643" s="543"/>
      <c r="I643" s="543"/>
      <c r="J643" s="543"/>
      <c r="K643" s="543"/>
      <c r="L643" s="543"/>
      <c r="M643" s="543"/>
      <c r="N643" s="543"/>
      <c r="O643" s="543"/>
      <c r="P643" s="543"/>
      <c r="Q643" s="543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ht="22.5" customHeight="1">
      <c r="A644" s="2"/>
      <c r="B644" s="2"/>
      <c r="C644" s="617"/>
      <c r="D644" s="618"/>
      <c r="E644" s="543"/>
      <c r="F644" s="543"/>
      <c r="G644" s="543"/>
      <c r="H644" s="543"/>
      <c r="I644" s="543"/>
      <c r="J644" s="543"/>
      <c r="K644" s="543"/>
      <c r="L644" s="543"/>
      <c r="M644" s="543"/>
      <c r="N644" s="543"/>
      <c r="O644" s="543"/>
      <c r="P644" s="543"/>
      <c r="Q644" s="543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ht="22.5" customHeight="1">
      <c r="A645" s="2"/>
      <c r="B645" s="2"/>
      <c r="C645" s="617"/>
      <c r="D645" s="618"/>
      <c r="E645" s="543"/>
      <c r="F645" s="543"/>
      <c r="G645" s="543"/>
      <c r="H645" s="543"/>
      <c r="I645" s="543"/>
      <c r="J645" s="543"/>
      <c r="K645" s="543"/>
      <c r="L645" s="543"/>
      <c r="M645" s="543"/>
      <c r="N645" s="543"/>
      <c r="O645" s="543"/>
      <c r="P645" s="543"/>
      <c r="Q645" s="543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ht="22.5" customHeight="1">
      <c r="A646" s="2"/>
      <c r="B646" s="2"/>
      <c r="C646" s="617"/>
      <c r="D646" s="618"/>
      <c r="E646" s="543"/>
      <c r="F646" s="543"/>
      <c r="G646" s="543"/>
      <c r="H646" s="543"/>
      <c r="I646" s="543"/>
      <c r="J646" s="543"/>
      <c r="K646" s="543"/>
      <c r="L646" s="543"/>
      <c r="M646" s="543"/>
      <c r="N646" s="543"/>
      <c r="O646" s="543"/>
      <c r="P646" s="543"/>
      <c r="Q646" s="543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ht="22.5" customHeight="1">
      <c r="A647" s="2"/>
      <c r="B647" s="2"/>
      <c r="C647" s="617"/>
      <c r="D647" s="618"/>
      <c r="E647" s="543"/>
      <c r="F647" s="543"/>
      <c r="G647" s="543"/>
      <c r="H647" s="543"/>
      <c r="I647" s="543"/>
      <c r="J647" s="543"/>
      <c r="K647" s="543"/>
      <c r="L647" s="543"/>
      <c r="M647" s="543"/>
      <c r="N647" s="543"/>
      <c r="O647" s="543"/>
      <c r="P647" s="543"/>
      <c r="Q647" s="543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ht="22.5" customHeight="1">
      <c r="A648" s="2"/>
      <c r="B648" s="2"/>
      <c r="C648" s="617"/>
      <c r="D648" s="618"/>
      <c r="E648" s="543"/>
      <c r="F648" s="543"/>
      <c r="G648" s="543"/>
      <c r="H648" s="543"/>
      <c r="I648" s="543"/>
      <c r="J648" s="543"/>
      <c r="K648" s="543"/>
      <c r="L648" s="543"/>
      <c r="M648" s="543"/>
      <c r="N648" s="543"/>
      <c r="O648" s="543"/>
      <c r="P648" s="543"/>
      <c r="Q648" s="543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ht="22.5" customHeight="1">
      <c r="A649" s="2"/>
      <c r="B649" s="2"/>
      <c r="C649" s="617"/>
      <c r="D649" s="618"/>
      <c r="E649" s="543"/>
      <c r="F649" s="543"/>
      <c r="G649" s="543"/>
      <c r="H649" s="543"/>
      <c r="I649" s="543"/>
      <c r="J649" s="543"/>
      <c r="K649" s="543"/>
      <c r="L649" s="543"/>
      <c r="M649" s="543"/>
      <c r="N649" s="543"/>
      <c r="O649" s="543"/>
      <c r="P649" s="543"/>
      <c r="Q649" s="543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ht="22.5" customHeight="1">
      <c r="A650" s="2"/>
      <c r="B650" s="2"/>
      <c r="C650" s="617"/>
      <c r="D650" s="618"/>
      <c r="E650" s="543"/>
      <c r="F650" s="543"/>
      <c r="G650" s="543"/>
      <c r="H650" s="543"/>
      <c r="I650" s="543"/>
      <c r="J650" s="543"/>
      <c r="K650" s="543"/>
      <c r="L650" s="543"/>
      <c r="M650" s="543"/>
      <c r="N650" s="543"/>
      <c r="O650" s="543"/>
      <c r="P650" s="543"/>
      <c r="Q650" s="543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ht="22.5" customHeight="1">
      <c r="A651" s="2"/>
      <c r="B651" s="2"/>
      <c r="C651" s="617"/>
      <c r="D651" s="618"/>
      <c r="E651" s="543"/>
      <c r="F651" s="543"/>
      <c r="G651" s="543"/>
      <c r="H651" s="543"/>
      <c r="I651" s="543"/>
      <c r="J651" s="543"/>
      <c r="K651" s="543"/>
      <c r="L651" s="543"/>
      <c r="M651" s="543"/>
      <c r="N651" s="543"/>
      <c r="O651" s="543"/>
      <c r="P651" s="543"/>
      <c r="Q651" s="543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ht="22.5" customHeight="1">
      <c r="A652" s="2"/>
      <c r="B652" s="2"/>
      <c r="C652" s="617"/>
      <c r="D652" s="618"/>
      <c r="E652" s="543"/>
      <c r="F652" s="543"/>
      <c r="G652" s="543"/>
      <c r="H652" s="543"/>
      <c r="I652" s="543"/>
      <c r="J652" s="543"/>
      <c r="K652" s="543"/>
      <c r="L652" s="543"/>
      <c r="M652" s="543"/>
      <c r="N652" s="543"/>
      <c r="O652" s="543"/>
      <c r="P652" s="543"/>
      <c r="Q652" s="543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ht="22.5" customHeight="1">
      <c r="A653" s="2"/>
      <c r="B653" s="2"/>
      <c r="C653" s="617"/>
      <c r="D653" s="618"/>
      <c r="E653" s="543"/>
      <c r="F653" s="543"/>
      <c r="G653" s="543"/>
      <c r="H653" s="543"/>
      <c r="I653" s="543"/>
      <c r="J653" s="543"/>
      <c r="K653" s="543"/>
      <c r="L653" s="543"/>
      <c r="M653" s="543"/>
      <c r="N653" s="543"/>
      <c r="O653" s="543"/>
      <c r="P653" s="543"/>
      <c r="Q653" s="543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ht="22.5" customHeight="1">
      <c r="A654" s="2"/>
      <c r="B654" s="2"/>
      <c r="C654" s="617"/>
      <c r="D654" s="618"/>
      <c r="E654" s="543"/>
      <c r="F654" s="543"/>
      <c r="G654" s="543"/>
      <c r="H654" s="543"/>
      <c r="I654" s="543"/>
      <c r="J654" s="543"/>
      <c r="K654" s="543"/>
      <c r="L654" s="543"/>
      <c r="M654" s="543"/>
      <c r="N654" s="543"/>
      <c r="O654" s="543"/>
      <c r="P654" s="543"/>
      <c r="Q654" s="543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ht="22.5" customHeight="1">
      <c r="A655" s="2"/>
      <c r="B655" s="2"/>
      <c r="C655" s="617"/>
      <c r="D655" s="618"/>
      <c r="E655" s="543"/>
      <c r="F655" s="543"/>
      <c r="G655" s="543"/>
      <c r="H655" s="543"/>
      <c r="I655" s="543"/>
      <c r="J655" s="543"/>
      <c r="K655" s="543"/>
      <c r="L655" s="543"/>
      <c r="M655" s="543"/>
      <c r="N655" s="543"/>
      <c r="O655" s="543"/>
      <c r="P655" s="543"/>
      <c r="Q655" s="543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ht="22.5" customHeight="1">
      <c r="A656" s="2"/>
      <c r="B656" s="2"/>
      <c r="C656" s="617"/>
      <c r="D656" s="618"/>
      <c r="E656" s="543"/>
      <c r="F656" s="543"/>
      <c r="G656" s="543"/>
      <c r="H656" s="543"/>
      <c r="I656" s="543"/>
      <c r="J656" s="543"/>
      <c r="K656" s="543"/>
      <c r="L656" s="543"/>
      <c r="M656" s="543"/>
      <c r="N656" s="543"/>
      <c r="O656" s="543"/>
      <c r="P656" s="543"/>
      <c r="Q656" s="543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ht="22.5" customHeight="1">
      <c r="A657" s="2"/>
      <c r="B657" s="2"/>
      <c r="C657" s="617"/>
      <c r="D657" s="618"/>
      <c r="E657" s="543"/>
      <c r="F657" s="543"/>
      <c r="G657" s="543"/>
      <c r="H657" s="543"/>
      <c r="I657" s="543"/>
      <c r="J657" s="543"/>
      <c r="K657" s="543"/>
      <c r="L657" s="543"/>
      <c r="M657" s="543"/>
      <c r="N657" s="543"/>
      <c r="O657" s="543"/>
      <c r="P657" s="543"/>
      <c r="Q657" s="543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ht="22.5" customHeight="1">
      <c r="A658" s="2"/>
      <c r="B658" s="2"/>
      <c r="C658" s="617"/>
      <c r="D658" s="618"/>
      <c r="E658" s="543"/>
      <c r="F658" s="543"/>
      <c r="G658" s="543"/>
      <c r="H658" s="543"/>
      <c r="I658" s="543"/>
      <c r="J658" s="543"/>
      <c r="K658" s="543"/>
      <c r="L658" s="543"/>
      <c r="M658" s="543"/>
      <c r="N658" s="543"/>
      <c r="O658" s="543"/>
      <c r="P658" s="543"/>
      <c r="Q658" s="543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ht="22.5" customHeight="1">
      <c r="A659" s="2"/>
      <c r="B659" s="2"/>
      <c r="C659" s="617"/>
      <c r="D659" s="618"/>
      <c r="E659" s="543"/>
      <c r="F659" s="543"/>
      <c r="G659" s="543"/>
      <c r="H659" s="543"/>
      <c r="I659" s="543"/>
      <c r="J659" s="543"/>
      <c r="K659" s="543"/>
      <c r="L659" s="543"/>
      <c r="M659" s="543"/>
      <c r="N659" s="543"/>
      <c r="O659" s="543"/>
      <c r="P659" s="543"/>
      <c r="Q659" s="543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ht="22.5" customHeight="1">
      <c r="A660" s="2"/>
      <c r="B660" s="2"/>
      <c r="C660" s="617"/>
      <c r="D660" s="618"/>
      <c r="E660" s="543"/>
      <c r="F660" s="543"/>
      <c r="G660" s="543"/>
      <c r="H660" s="543"/>
      <c r="I660" s="543"/>
      <c r="J660" s="543"/>
      <c r="K660" s="543"/>
      <c r="L660" s="543"/>
      <c r="M660" s="543"/>
      <c r="N660" s="543"/>
      <c r="O660" s="543"/>
      <c r="P660" s="543"/>
      <c r="Q660" s="543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ht="22.5" customHeight="1">
      <c r="A661" s="2"/>
      <c r="B661" s="2"/>
      <c r="C661" s="617"/>
      <c r="D661" s="618"/>
      <c r="E661" s="543"/>
      <c r="F661" s="543"/>
      <c r="G661" s="543"/>
      <c r="H661" s="543"/>
      <c r="I661" s="543"/>
      <c r="J661" s="543"/>
      <c r="K661" s="543"/>
      <c r="L661" s="543"/>
      <c r="M661" s="543"/>
      <c r="N661" s="543"/>
      <c r="O661" s="543"/>
      <c r="P661" s="543"/>
      <c r="Q661" s="543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ht="22.5" customHeight="1">
      <c r="A662" s="2"/>
      <c r="B662" s="2"/>
      <c r="C662" s="617"/>
      <c r="D662" s="618"/>
      <c r="E662" s="543"/>
      <c r="F662" s="543"/>
      <c r="G662" s="543"/>
      <c r="H662" s="543"/>
      <c r="I662" s="543"/>
      <c r="J662" s="543"/>
      <c r="K662" s="543"/>
      <c r="L662" s="543"/>
      <c r="M662" s="543"/>
      <c r="N662" s="543"/>
      <c r="O662" s="543"/>
      <c r="P662" s="543"/>
      <c r="Q662" s="543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ht="22.5" customHeight="1">
      <c r="A663" s="2"/>
      <c r="B663" s="2"/>
      <c r="C663" s="617"/>
      <c r="D663" s="618"/>
      <c r="E663" s="543"/>
      <c r="F663" s="543"/>
      <c r="G663" s="543"/>
      <c r="H663" s="543"/>
      <c r="I663" s="543"/>
      <c r="J663" s="543"/>
      <c r="K663" s="543"/>
      <c r="L663" s="543"/>
      <c r="M663" s="543"/>
      <c r="N663" s="543"/>
      <c r="O663" s="543"/>
      <c r="P663" s="543"/>
      <c r="Q663" s="543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ht="22.5" customHeight="1">
      <c r="A664" s="2"/>
      <c r="B664" s="2"/>
      <c r="C664" s="617"/>
      <c r="D664" s="618"/>
      <c r="E664" s="543"/>
      <c r="F664" s="543"/>
      <c r="G664" s="543"/>
      <c r="H664" s="543"/>
      <c r="I664" s="543"/>
      <c r="J664" s="543"/>
      <c r="K664" s="543"/>
      <c r="L664" s="543"/>
      <c r="M664" s="543"/>
      <c r="N664" s="543"/>
      <c r="O664" s="543"/>
      <c r="P664" s="543"/>
      <c r="Q664" s="543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ht="22.5" customHeight="1">
      <c r="A665" s="2"/>
      <c r="B665" s="2"/>
      <c r="C665" s="617"/>
      <c r="D665" s="618"/>
      <c r="E665" s="543"/>
      <c r="F665" s="543"/>
      <c r="G665" s="543"/>
      <c r="H665" s="543"/>
      <c r="I665" s="543"/>
      <c r="J665" s="543"/>
      <c r="K665" s="543"/>
      <c r="L665" s="543"/>
      <c r="M665" s="543"/>
      <c r="N665" s="543"/>
      <c r="O665" s="543"/>
      <c r="P665" s="543"/>
      <c r="Q665" s="543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ht="22.5" customHeight="1">
      <c r="A666" s="2"/>
      <c r="B666" s="2"/>
      <c r="C666" s="617"/>
      <c r="D666" s="618"/>
      <c r="E666" s="543"/>
      <c r="F666" s="543"/>
      <c r="G666" s="543"/>
      <c r="H666" s="543"/>
      <c r="I666" s="543"/>
      <c r="J666" s="543"/>
      <c r="K666" s="543"/>
      <c r="L666" s="543"/>
      <c r="M666" s="543"/>
      <c r="N666" s="543"/>
      <c r="O666" s="543"/>
      <c r="P666" s="543"/>
      <c r="Q666" s="543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ht="22.5" customHeight="1">
      <c r="A667" s="2"/>
      <c r="B667" s="2"/>
      <c r="C667" s="617"/>
      <c r="D667" s="618"/>
      <c r="E667" s="543"/>
      <c r="F667" s="543"/>
      <c r="G667" s="543"/>
      <c r="H667" s="543"/>
      <c r="I667" s="543"/>
      <c r="J667" s="543"/>
      <c r="K667" s="543"/>
      <c r="L667" s="543"/>
      <c r="M667" s="543"/>
      <c r="N667" s="543"/>
      <c r="O667" s="543"/>
      <c r="P667" s="543"/>
      <c r="Q667" s="543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ht="22.5" customHeight="1">
      <c r="A668" s="2"/>
      <c r="B668" s="2"/>
      <c r="C668" s="617"/>
      <c r="D668" s="618"/>
      <c r="E668" s="543"/>
      <c r="F668" s="543"/>
      <c r="G668" s="543"/>
      <c r="H668" s="543"/>
      <c r="I668" s="543"/>
      <c r="J668" s="543"/>
      <c r="K668" s="543"/>
      <c r="L668" s="543"/>
      <c r="M668" s="543"/>
      <c r="N668" s="543"/>
      <c r="O668" s="543"/>
      <c r="P668" s="543"/>
      <c r="Q668" s="543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ht="22.5" customHeight="1">
      <c r="A669" s="2"/>
      <c r="B669" s="2"/>
      <c r="C669" s="617"/>
      <c r="D669" s="618"/>
      <c r="E669" s="543"/>
      <c r="F669" s="543"/>
      <c r="G669" s="543"/>
      <c r="H669" s="543"/>
      <c r="I669" s="543"/>
      <c r="J669" s="543"/>
      <c r="K669" s="543"/>
      <c r="L669" s="543"/>
      <c r="M669" s="543"/>
      <c r="N669" s="543"/>
      <c r="O669" s="543"/>
      <c r="P669" s="543"/>
      <c r="Q669" s="543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ht="22.5" customHeight="1">
      <c r="A670" s="2"/>
      <c r="B670" s="2"/>
      <c r="C670" s="617"/>
      <c r="D670" s="618"/>
      <c r="E670" s="543"/>
      <c r="F670" s="543"/>
      <c r="G670" s="543"/>
      <c r="H670" s="543"/>
      <c r="I670" s="543"/>
      <c r="J670" s="543"/>
      <c r="K670" s="543"/>
      <c r="L670" s="543"/>
      <c r="M670" s="543"/>
      <c r="N670" s="543"/>
      <c r="O670" s="543"/>
      <c r="P670" s="543"/>
      <c r="Q670" s="543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ht="22.5" customHeight="1">
      <c r="A671" s="2"/>
      <c r="B671" s="2"/>
      <c r="C671" s="617"/>
      <c r="D671" s="618"/>
      <c r="E671" s="543"/>
      <c r="F671" s="543"/>
      <c r="G671" s="543"/>
      <c r="H671" s="543"/>
      <c r="I671" s="543"/>
      <c r="J671" s="543"/>
      <c r="K671" s="543"/>
      <c r="L671" s="543"/>
      <c r="M671" s="543"/>
      <c r="N671" s="543"/>
      <c r="O671" s="543"/>
      <c r="P671" s="543"/>
      <c r="Q671" s="543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ht="22.5" customHeight="1">
      <c r="A672" s="2"/>
      <c r="B672" s="2"/>
      <c r="C672" s="617"/>
      <c r="D672" s="618"/>
      <c r="E672" s="543"/>
      <c r="F672" s="543"/>
      <c r="G672" s="543"/>
      <c r="H672" s="543"/>
      <c r="I672" s="543"/>
      <c r="J672" s="543"/>
      <c r="K672" s="543"/>
      <c r="L672" s="543"/>
      <c r="M672" s="543"/>
      <c r="N672" s="543"/>
      <c r="O672" s="543"/>
      <c r="P672" s="543"/>
      <c r="Q672" s="543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ht="22.5" customHeight="1">
      <c r="A673" s="2"/>
      <c r="B673" s="2"/>
      <c r="C673" s="617"/>
      <c r="D673" s="618"/>
      <c r="E673" s="543"/>
      <c r="F673" s="543"/>
      <c r="G673" s="543"/>
      <c r="H673" s="543"/>
      <c r="I673" s="543"/>
      <c r="J673" s="543"/>
      <c r="K673" s="543"/>
      <c r="L673" s="543"/>
      <c r="M673" s="543"/>
      <c r="N673" s="543"/>
      <c r="O673" s="543"/>
      <c r="P673" s="543"/>
      <c r="Q673" s="543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ht="22.5" customHeight="1">
      <c r="A674" s="2"/>
      <c r="B674" s="2"/>
      <c r="C674" s="617"/>
      <c r="D674" s="618"/>
      <c r="E674" s="543"/>
      <c r="F674" s="543"/>
      <c r="G674" s="543"/>
      <c r="H674" s="543"/>
      <c r="I674" s="543"/>
      <c r="J674" s="543"/>
      <c r="K674" s="543"/>
      <c r="L674" s="543"/>
      <c r="M674" s="543"/>
      <c r="N674" s="543"/>
      <c r="O674" s="543"/>
      <c r="P674" s="543"/>
      <c r="Q674" s="543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ht="22.5" customHeight="1">
      <c r="A675" s="2"/>
      <c r="B675" s="2"/>
      <c r="C675" s="617"/>
      <c r="D675" s="618"/>
      <c r="E675" s="543"/>
      <c r="F675" s="543"/>
      <c r="G675" s="543"/>
      <c r="H675" s="543"/>
      <c r="I675" s="543"/>
      <c r="J675" s="543"/>
      <c r="K675" s="543"/>
      <c r="L675" s="543"/>
      <c r="M675" s="543"/>
      <c r="N675" s="543"/>
      <c r="O675" s="543"/>
      <c r="P675" s="543"/>
      <c r="Q675" s="543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ht="22.5" customHeight="1">
      <c r="A676" s="2"/>
      <c r="B676" s="2"/>
      <c r="C676" s="617"/>
      <c r="D676" s="618"/>
      <c r="E676" s="543"/>
      <c r="F676" s="543"/>
      <c r="G676" s="543"/>
      <c r="H676" s="543"/>
      <c r="I676" s="543"/>
      <c r="J676" s="543"/>
      <c r="K676" s="543"/>
      <c r="L676" s="543"/>
      <c r="M676" s="543"/>
      <c r="N676" s="543"/>
      <c r="O676" s="543"/>
      <c r="P676" s="543"/>
      <c r="Q676" s="543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ht="22.5" customHeight="1">
      <c r="A677" s="2"/>
      <c r="B677" s="2"/>
      <c r="C677" s="617"/>
      <c r="D677" s="618"/>
      <c r="E677" s="543"/>
      <c r="F677" s="543"/>
      <c r="G677" s="543"/>
      <c r="H677" s="543"/>
      <c r="I677" s="543"/>
      <c r="J677" s="543"/>
      <c r="K677" s="543"/>
      <c r="L677" s="543"/>
      <c r="M677" s="543"/>
      <c r="N677" s="543"/>
      <c r="O677" s="543"/>
      <c r="P677" s="543"/>
      <c r="Q677" s="543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ht="22.5" customHeight="1">
      <c r="A678" s="2"/>
      <c r="B678" s="2"/>
      <c r="C678" s="617"/>
      <c r="D678" s="618"/>
      <c r="E678" s="543"/>
      <c r="F678" s="543"/>
      <c r="G678" s="543"/>
      <c r="H678" s="543"/>
      <c r="I678" s="543"/>
      <c r="J678" s="543"/>
      <c r="K678" s="543"/>
      <c r="L678" s="543"/>
      <c r="M678" s="543"/>
      <c r="N678" s="543"/>
      <c r="O678" s="543"/>
      <c r="P678" s="543"/>
      <c r="Q678" s="543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ht="22.5" customHeight="1">
      <c r="A679" s="2"/>
      <c r="B679" s="2"/>
      <c r="C679" s="617"/>
      <c r="D679" s="618"/>
      <c r="E679" s="543"/>
      <c r="F679" s="543"/>
      <c r="G679" s="543"/>
      <c r="H679" s="543"/>
      <c r="I679" s="543"/>
      <c r="J679" s="543"/>
      <c r="K679" s="543"/>
      <c r="L679" s="543"/>
      <c r="M679" s="543"/>
      <c r="N679" s="543"/>
      <c r="O679" s="543"/>
      <c r="P679" s="543"/>
      <c r="Q679" s="543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ht="22.5" customHeight="1">
      <c r="A680" s="2"/>
      <c r="B680" s="2"/>
      <c r="C680" s="617"/>
      <c r="D680" s="618"/>
      <c r="E680" s="543"/>
      <c r="F680" s="543"/>
      <c r="G680" s="543"/>
      <c r="H680" s="543"/>
      <c r="I680" s="543"/>
      <c r="J680" s="543"/>
      <c r="K680" s="543"/>
      <c r="L680" s="543"/>
      <c r="M680" s="543"/>
      <c r="N680" s="543"/>
      <c r="O680" s="543"/>
      <c r="P680" s="543"/>
      <c r="Q680" s="543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ht="22.5" customHeight="1">
      <c r="A681" s="2"/>
      <c r="B681" s="2"/>
      <c r="C681" s="617"/>
      <c r="D681" s="618"/>
      <c r="E681" s="543"/>
      <c r="F681" s="543"/>
      <c r="G681" s="543"/>
      <c r="H681" s="543"/>
      <c r="I681" s="543"/>
      <c r="J681" s="543"/>
      <c r="K681" s="543"/>
      <c r="L681" s="543"/>
      <c r="M681" s="543"/>
      <c r="N681" s="543"/>
      <c r="O681" s="543"/>
      <c r="P681" s="543"/>
      <c r="Q681" s="543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ht="22.5" customHeight="1">
      <c r="A682" s="2"/>
      <c r="B682" s="2"/>
      <c r="C682" s="617"/>
      <c r="D682" s="618"/>
      <c r="E682" s="543"/>
      <c r="F682" s="543"/>
      <c r="G682" s="543"/>
      <c r="H682" s="543"/>
      <c r="I682" s="543"/>
      <c r="J682" s="543"/>
      <c r="K682" s="543"/>
      <c r="L682" s="543"/>
      <c r="M682" s="543"/>
      <c r="N682" s="543"/>
      <c r="O682" s="543"/>
      <c r="P682" s="543"/>
      <c r="Q682" s="543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ht="22.5" customHeight="1">
      <c r="A683" s="2"/>
      <c r="B683" s="2"/>
      <c r="C683" s="617"/>
      <c r="D683" s="618"/>
      <c r="E683" s="543"/>
      <c r="F683" s="543"/>
      <c r="G683" s="543"/>
      <c r="H683" s="543"/>
      <c r="I683" s="543"/>
      <c r="J683" s="543"/>
      <c r="K683" s="543"/>
      <c r="L683" s="543"/>
      <c r="M683" s="543"/>
      <c r="N683" s="543"/>
      <c r="O683" s="543"/>
      <c r="P683" s="543"/>
      <c r="Q683" s="543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ht="22.5" customHeight="1">
      <c r="A684" s="2"/>
      <c r="B684" s="2"/>
      <c r="C684" s="617"/>
      <c r="D684" s="618"/>
      <c r="E684" s="543"/>
      <c r="F684" s="543"/>
      <c r="G684" s="543"/>
      <c r="H684" s="543"/>
      <c r="I684" s="543"/>
      <c r="J684" s="543"/>
      <c r="K684" s="543"/>
      <c r="L684" s="543"/>
      <c r="M684" s="543"/>
      <c r="N684" s="543"/>
      <c r="O684" s="543"/>
      <c r="P684" s="543"/>
      <c r="Q684" s="543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ht="22.5" customHeight="1">
      <c r="A685" s="2"/>
      <c r="B685" s="2"/>
      <c r="C685" s="617"/>
      <c r="D685" s="618"/>
      <c r="E685" s="543"/>
      <c r="F685" s="543"/>
      <c r="G685" s="543"/>
      <c r="H685" s="543"/>
      <c r="I685" s="543"/>
      <c r="J685" s="543"/>
      <c r="K685" s="543"/>
      <c r="L685" s="543"/>
      <c r="M685" s="543"/>
      <c r="N685" s="543"/>
      <c r="O685" s="543"/>
      <c r="P685" s="543"/>
      <c r="Q685" s="543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ht="22.5" customHeight="1">
      <c r="A686" s="2"/>
      <c r="B686" s="2"/>
      <c r="C686" s="617"/>
      <c r="D686" s="618"/>
      <c r="E686" s="543"/>
      <c r="F686" s="543"/>
      <c r="G686" s="543"/>
      <c r="H686" s="543"/>
      <c r="I686" s="543"/>
      <c r="J686" s="543"/>
      <c r="K686" s="543"/>
      <c r="L686" s="543"/>
      <c r="M686" s="543"/>
      <c r="N686" s="543"/>
      <c r="O686" s="543"/>
      <c r="P686" s="543"/>
      <c r="Q686" s="543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ht="22.5" customHeight="1">
      <c r="A687" s="2"/>
      <c r="B687" s="2"/>
      <c r="C687" s="617"/>
      <c r="D687" s="618"/>
      <c r="E687" s="543"/>
      <c r="F687" s="543"/>
      <c r="G687" s="543"/>
      <c r="H687" s="543"/>
      <c r="I687" s="543"/>
      <c r="J687" s="543"/>
      <c r="K687" s="543"/>
      <c r="L687" s="543"/>
      <c r="M687" s="543"/>
      <c r="N687" s="543"/>
      <c r="O687" s="543"/>
      <c r="P687" s="543"/>
      <c r="Q687" s="543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ht="22.5" customHeight="1">
      <c r="A688" s="2"/>
      <c r="B688" s="2"/>
      <c r="C688" s="617"/>
      <c r="D688" s="618"/>
      <c r="E688" s="543"/>
      <c r="F688" s="543"/>
      <c r="G688" s="543"/>
      <c r="H688" s="543"/>
      <c r="I688" s="543"/>
      <c r="J688" s="543"/>
      <c r="K688" s="543"/>
      <c r="L688" s="543"/>
      <c r="M688" s="543"/>
      <c r="N688" s="543"/>
      <c r="O688" s="543"/>
      <c r="P688" s="543"/>
      <c r="Q688" s="543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ht="22.5" customHeight="1">
      <c r="A689" s="2"/>
      <c r="B689" s="2"/>
      <c r="C689" s="617"/>
      <c r="D689" s="618"/>
      <c r="E689" s="543"/>
      <c r="F689" s="543"/>
      <c r="G689" s="543"/>
      <c r="H689" s="543"/>
      <c r="I689" s="543"/>
      <c r="J689" s="543"/>
      <c r="K689" s="543"/>
      <c r="L689" s="543"/>
      <c r="M689" s="543"/>
      <c r="N689" s="543"/>
      <c r="O689" s="543"/>
      <c r="P689" s="543"/>
      <c r="Q689" s="543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ht="22.5" customHeight="1">
      <c r="A690" s="2"/>
      <c r="B690" s="2"/>
      <c r="C690" s="617"/>
      <c r="D690" s="618"/>
      <c r="E690" s="543"/>
      <c r="F690" s="543"/>
      <c r="G690" s="543"/>
      <c r="H690" s="543"/>
      <c r="I690" s="543"/>
      <c r="J690" s="543"/>
      <c r="K690" s="543"/>
      <c r="L690" s="543"/>
      <c r="M690" s="543"/>
      <c r="N690" s="543"/>
      <c r="O690" s="543"/>
      <c r="P690" s="543"/>
      <c r="Q690" s="543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ht="22.5" customHeight="1">
      <c r="A691" s="2"/>
      <c r="B691" s="2"/>
      <c r="C691" s="617"/>
      <c r="D691" s="618"/>
      <c r="E691" s="543"/>
      <c r="F691" s="543"/>
      <c r="G691" s="543"/>
      <c r="H691" s="543"/>
      <c r="I691" s="543"/>
      <c r="J691" s="543"/>
      <c r="K691" s="543"/>
      <c r="L691" s="543"/>
      <c r="M691" s="543"/>
      <c r="N691" s="543"/>
      <c r="O691" s="543"/>
      <c r="P691" s="543"/>
      <c r="Q691" s="543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ht="22.5" customHeight="1">
      <c r="A692" s="2"/>
      <c r="B692" s="2"/>
      <c r="C692" s="617"/>
      <c r="D692" s="618"/>
      <c r="E692" s="543"/>
      <c r="F692" s="543"/>
      <c r="G692" s="543"/>
      <c r="H692" s="543"/>
      <c r="I692" s="543"/>
      <c r="J692" s="543"/>
      <c r="K692" s="543"/>
      <c r="L692" s="543"/>
      <c r="M692" s="543"/>
      <c r="N692" s="543"/>
      <c r="O692" s="543"/>
      <c r="P692" s="543"/>
      <c r="Q692" s="543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ht="22.5" customHeight="1">
      <c r="A693" s="2"/>
      <c r="B693" s="2"/>
      <c r="C693" s="617"/>
      <c r="D693" s="618"/>
      <c r="E693" s="543"/>
      <c r="F693" s="543"/>
      <c r="G693" s="543"/>
      <c r="H693" s="543"/>
      <c r="I693" s="543"/>
      <c r="J693" s="543"/>
      <c r="K693" s="543"/>
      <c r="L693" s="543"/>
      <c r="M693" s="543"/>
      <c r="N693" s="543"/>
      <c r="O693" s="543"/>
      <c r="P693" s="543"/>
      <c r="Q693" s="543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ht="22.5" customHeight="1">
      <c r="A694" s="2"/>
      <c r="B694" s="2"/>
      <c r="C694" s="617"/>
      <c r="D694" s="618"/>
      <c r="E694" s="543"/>
      <c r="F694" s="543"/>
      <c r="G694" s="543"/>
      <c r="H694" s="543"/>
      <c r="I694" s="543"/>
      <c r="J694" s="543"/>
      <c r="K694" s="543"/>
      <c r="L694" s="543"/>
      <c r="M694" s="543"/>
      <c r="N694" s="543"/>
      <c r="O694" s="543"/>
      <c r="P694" s="543"/>
      <c r="Q694" s="543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ht="22.5" customHeight="1">
      <c r="A695" s="2"/>
      <c r="B695" s="2"/>
      <c r="C695" s="617"/>
      <c r="D695" s="618"/>
      <c r="E695" s="543"/>
      <c r="F695" s="543"/>
      <c r="G695" s="543"/>
      <c r="H695" s="543"/>
      <c r="I695" s="543"/>
      <c r="J695" s="543"/>
      <c r="K695" s="543"/>
      <c r="L695" s="543"/>
      <c r="M695" s="543"/>
      <c r="N695" s="543"/>
      <c r="O695" s="543"/>
      <c r="P695" s="543"/>
      <c r="Q695" s="543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ht="22.5" customHeight="1">
      <c r="A696" s="2"/>
      <c r="B696" s="2"/>
      <c r="C696" s="617"/>
      <c r="D696" s="618"/>
      <c r="E696" s="543"/>
      <c r="F696" s="543"/>
      <c r="G696" s="543"/>
      <c r="H696" s="543"/>
      <c r="I696" s="543"/>
      <c r="J696" s="543"/>
      <c r="K696" s="543"/>
      <c r="L696" s="543"/>
      <c r="M696" s="543"/>
      <c r="N696" s="543"/>
      <c r="O696" s="543"/>
      <c r="P696" s="543"/>
      <c r="Q696" s="543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ht="22.5" customHeight="1">
      <c r="A697" s="2"/>
      <c r="B697" s="2"/>
      <c r="C697" s="617"/>
      <c r="D697" s="618"/>
      <c r="E697" s="543"/>
      <c r="F697" s="543"/>
      <c r="G697" s="543"/>
      <c r="H697" s="543"/>
      <c r="I697" s="543"/>
      <c r="J697" s="543"/>
      <c r="K697" s="543"/>
      <c r="L697" s="543"/>
      <c r="M697" s="543"/>
      <c r="N697" s="543"/>
      <c r="O697" s="543"/>
      <c r="P697" s="543"/>
      <c r="Q697" s="543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ht="22.5" customHeight="1">
      <c r="A698" s="2"/>
      <c r="B698" s="2"/>
      <c r="C698" s="617"/>
      <c r="D698" s="618"/>
      <c r="E698" s="543"/>
      <c r="F698" s="543"/>
      <c r="G698" s="543"/>
      <c r="H698" s="543"/>
      <c r="I698" s="543"/>
      <c r="J698" s="543"/>
      <c r="K698" s="543"/>
      <c r="L698" s="543"/>
      <c r="M698" s="543"/>
      <c r="N698" s="543"/>
      <c r="O698" s="543"/>
      <c r="P698" s="543"/>
      <c r="Q698" s="543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ht="22.5" customHeight="1">
      <c r="A699" s="2"/>
      <c r="B699" s="2"/>
      <c r="C699" s="617"/>
      <c r="D699" s="618"/>
      <c r="E699" s="543"/>
      <c r="F699" s="543"/>
      <c r="G699" s="543"/>
      <c r="H699" s="543"/>
      <c r="I699" s="543"/>
      <c r="J699" s="543"/>
      <c r="K699" s="543"/>
      <c r="L699" s="543"/>
      <c r="M699" s="543"/>
      <c r="N699" s="543"/>
      <c r="O699" s="543"/>
      <c r="P699" s="543"/>
      <c r="Q699" s="543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ht="22.5" customHeight="1">
      <c r="A700" s="2"/>
      <c r="B700" s="2"/>
      <c r="C700" s="617"/>
      <c r="D700" s="618"/>
      <c r="E700" s="543"/>
      <c r="F700" s="543"/>
      <c r="G700" s="543"/>
      <c r="H700" s="543"/>
      <c r="I700" s="543"/>
      <c r="J700" s="543"/>
      <c r="K700" s="543"/>
      <c r="L700" s="543"/>
      <c r="M700" s="543"/>
      <c r="N700" s="543"/>
      <c r="O700" s="543"/>
      <c r="P700" s="543"/>
      <c r="Q700" s="543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ht="22.5" customHeight="1">
      <c r="A701" s="2"/>
      <c r="B701" s="2"/>
      <c r="C701" s="617"/>
      <c r="D701" s="618"/>
      <c r="E701" s="543"/>
      <c r="F701" s="543"/>
      <c r="G701" s="543"/>
      <c r="H701" s="543"/>
      <c r="I701" s="543"/>
      <c r="J701" s="543"/>
      <c r="K701" s="543"/>
      <c r="L701" s="543"/>
      <c r="M701" s="543"/>
      <c r="N701" s="543"/>
      <c r="O701" s="543"/>
      <c r="P701" s="543"/>
      <c r="Q701" s="543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ht="22.5" customHeight="1">
      <c r="A702" s="2"/>
      <c r="B702" s="2"/>
      <c r="C702" s="617"/>
      <c r="D702" s="618"/>
      <c r="E702" s="543"/>
      <c r="F702" s="543"/>
      <c r="G702" s="543"/>
      <c r="H702" s="543"/>
      <c r="I702" s="543"/>
      <c r="J702" s="543"/>
      <c r="K702" s="543"/>
      <c r="L702" s="543"/>
      <c r="M702" s="543"/>
      <c r="N702" s="543"/>
      <c r="O702" s="543"/>
      <c r="P702" s="543"/>
      <c r="Q702" s="543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ht="22.5" customHeight="1">
      <c r="A703" s="2"/>
      <c r="B703" s="2"/>
      <c r="C703" s="617"/>
      <c r="D703" s="618"/>
      <c r="E703" s="543"/>
      <c r="F703" s="543"/>
      <c r="G703" s="543"/>
      <c r="H703" s="543"/>
      <c r="I703" s="543"/>
      <c r="J703" s="543"/>
      <c r="K703" s="543"/>
      <c r="L703" s="543"/>
      <c r="M703" s="543"/>
      <c r="N703" s="543"/>
      <c r="O703" s="543"/>
      <c r="P703" s="543"/>
      <c r="Q703" s="543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ht="22.5" customHeight="1">
      <c r="A704" s="2"/>
      <c r="B704" s="2"/>
      <c r="C704" s="617"/>
      <c r="D704" s="618"/>
      <c r="E704" s="543"/>
      <c r="F704" s="543"/>
      <c r="G704" s="543"/>
      <c r="H704" s="543"/>
      <c r="I704" s="543"/>
      <c r="J704" s="543"/>
      <c r="K704" s="543"/>
      <c r="L704" s="543"/>
      <c r="M704" s="543"/>
      <c r="N704" s="543"/>
      <c r="O704" s="543"/>
      <c r="P704" s="543"/>
      <c r="Q704" s="543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ht="22.5" customHeight="1">
      <c r="A705" s="2"/>
      <c r="B705" s="2"/>
      <c r="C705" s="617"/>
      <c r="D705" s="618"/>
      <c r="E705" s="543"/>
      <c r="F705" s="543"/>
      <c r="G705" s="543"/>
      <c r="H705" s="543"/>
      <c r="I705" s="543"/>
      <c r="J705" s="543"/>
      <c r="K705" s="543"/>
      <c r="L705" s="543"/>
      <c r="M705" s="543"/>
      <c r="N705" s="543"/>
      <c r="O705" s="543"/>
      <c r="P705" s="543"/>
      <c r="Q705" s="543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ht="22.5" customHeight="1">
      <c r="A706" s="2"/>
      <c r="B706" s="2"/>
      <c r="C706" s="617"/>
      <c r="D706" s="618"/>
      <c r="E706" s="543"/>
      <c r="F706" s="543"/>
      <c r="G706" s="543"/>
      <c r="H706" s="543"/>
      <c r="I706" s="543"/>
      <c r="J706" s="543"/>
      <c r="K706" s="543"/>
      <c r="L706" s="543"/>
      <c r="M706" s="543"/>
      <c r="N706" s="543"/>
      <c r="O706" s="543"/>
      <c r="P706" s="543"/>
      <c r="Q706" s="543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ht="22.5" customHeight="1">
      <c r="A707" s="2"/>
      <c r="B707" s="2"/>
      <c r="C707" s="617"/>
      <c r="D707" s="618"/>
      <c r="E707" s="543"/>
      <c r="F707" s="543"/>
      <c r="G707" s="543"/>
      <c r="H707" s="543"/>
      <c r="I707" s="543"/>
      <c r="J707" s="543"/>
      <c r="K707" s="543"/>
      <c r="L707" s="543"/>
      <c r="M707" s="543"/>
      <c r="N707" s="543"/>
      <c r="O707" s="543"/>
      <c r="P707" s="543"/>
      <c r="Q707" s="543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ht="22.5" customHeight="1">
      <c r="A708" s="2"/>
      <c r="B708" s="2"/>
      <c r="C708" s="617"/>
      <c r="D708" s="618"/>
      <c r="E708" s="543"/>
      <c r="F708" s="543"/>
      <c r="G708" s="543"/>
      <c r="H708" s="543"/>
      <c r="I708" s="543"/>
      <c r="J708" s="543"/>
      <c r="K708" s="543"/>
      <c r="L708" s="543"/>
      <c r="M708" s="543"/>
      <c r="N708" s="543"/>
      <c r="O708" s="543"/>
      <c r="P708" s="543"/>
      <c r="Q708" s="543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ht="22.5" customHeight="1">
      <c r="A709" s="2"/>
      <c r="B709" s="2"/>
      <c r="C709" s="617"/>
      <c r="D709" s="618"/>
      <c r="E709" s="543"/>
      <c r="F709" s="543"/>
      <c r="G709" s="543"/>
      <c r="H709" s="543"/>
      <c r="I709" s="543"/>
      <c r="J709" s="543"/>
      <c r="K709" s="543"/>
      <c r="L709" s="543"/>
      <c r="M709" s="543"/>
      <c r="N709" s="543"/>
      <c r="O709" s="543"/>
      <c r="P709" s="543"/>
      <c r="Q709" s="543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ht="22.5" customHeight="1">
      <c r="A710" s="2"/>
      <c r="B710" s="2"/>
      <c r="C710" s="617"/>
      <c r="D710" s="618"/>
      <c r="E710" s="543"/>
      <c r="F710" s="543"/>
      <c r="G710" s="543"/>
      <c r="H710" s="543"/>
      <c r="I710" s="543"/>
      <c r="J710" s="543"/>
      <c r="K710" s="543"/>
      <c r="L710" s="543"/>
      <c r="M710" s="543"/>
      <c r="N710" s="543"/>
      <c r="O710" s="543"/>
      <c r="P710" s="543"/>
      <c r="Q710" s="543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ht="22.5" customHeight="1">
      <c r="A711" s="2"/>
      <c r="B711" s="2"/>
      <c r="C711" s="617"/>
      <c r="D711" s="618"/>
      <c r="E711" s="543"/>
      <c r="F711" s="543"/>
      <c r="G711" s="543"/>
      <c r="H711" s="543"/>
      <c r="I711" s="543"/>
      <c r="J711" s="543"/>
      <c r="K711" s="543"/>
      <c r="L711" s="543"/>
      <c r="M711" s="543"/>
      <c r="N711" s="543"/>
      <c r="O711" s="543"/>
      <c r="P711" s="543"/>
      <c r="Q711" s="543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ht="22.5" customHeight="1">
      <c r="A712" s="2"/>
      <c r="B712" s="2"/>
      <c r="C712" s="617"/>
      <c r="D712" s="618"/>
      <c r="E712" s="543"/>
      <c r="F712" s="543"/>
      <c r="G712" s="543"/>
      <c r="H712" s="543"/>
      <c r="I712" s="543"/>
      <c r="J712" s="543"/>
      <c r="K712" s="543"/>
      <c r="L712" s="543"/>
      <c r="M712" s="543"/>
      <c r="N712" s="543"/>
      <c r="O712" s="543"/>
      <c r="P712" s="543"/>
      <c r="Q712" s="543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ht="22.5" customHeight="1">
      <c r="A713" s="2"/>
      <c r="B713" s="2"/>
      <c r="C713" s="617"/>
      <c r="D713" s="618"/>
      <c r="E713" s="543"/>
      <c r="F713" s="543"/>
      <c r="G713" s="543"/>
      <c r="H713" s="543"/>
      <c r="I713" s="543"/>
      <c r="J713" s="543"/>
      <c r="K713" s="543"/>
      <c r="L713" s="543"/>
      <c r="M713" s="543"/>
      <c r="N713" s="543"/>
      <c r="O713" s="543"/>
      <c r="P713" s="543"/>
      <c r="Q713" s="543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ht="22.5" customHeight="1">
      <c r="A714" s="2"/>
      <c r="B714" s="2"/>
      <c r="C714" s="617"/>
      <c r="D714" s="618"/>
      <c r="E714" s="543"/>
      <c r="F714" s="543"/>
      <c r="G714" s="543"/>
      <c r="H714" s="543"/>
      <c r="I714" s="543"/>
      <c r="J714" s="543"/>
      <c r="K714" s="543"/>
      <c r="L714" s="543"/>
      <c r="M714" s="543"/>
      <c r="N714" s="543"/>
      <c r="O714" s="543"/>
      <c r="P714" s="543"/>
      <c r="Q714" s="543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ht="22.5" customHeight="1">
      <c r="A715" s="2"/>
      <c r="B715" s="2"/>
      <c r="C715" s="617"/>
      <c r="D715" s="618"/>
      <c r="E715" s="543"/>
      <c r="F715" s="543"/>
      <c r="G715" s="543"/>
      <c r="H715" s="543"/>
      <c r="I715" s="543"/>
      <c r="J715" s="543"/>
      <c r="K715" s="543"/>
      <c r="L715" s="543"/>
      <c r="M715" s="543"/>
      <c r="N715" s="543"/>
      <c r="O715" s="543"/>
      <c r="P715" s="543"/>
      <c r="Q715" s="543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ht="22.5" customHeight="1">
      <c r="A716" s="2"/>
      <c r="B716" s="2"/>
      <c r="C716" s="617"/>
      <c r="D716" s="618"/>
      <c r="E716" s="543"/>
      <c r="F716" s="543"/>
      <c r="G716" s="543"/>
      <c r="H716" s="543"/>
      <c r="I716" s="543"/>
      <c r="J716" s="543"/>
      <c r="K716" s="543"/>
      <c r="L716" s="543"/>
      <c r="M716" s="543"/>
      <c r="N716" s="543"/>
      <c r="O716" s="543"/>
      <c r="P716" s="543"/>
      <c r="Q716" s="543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ht="22.5" customHeight="1">
      <c r="A717" s="2"/>
      <c r="B717" s="2"/>
      <c r="C717" s="617"/>
      <c r="D717" s="618"/>
      <c r="E717" s="543"/>
      <c r="F717" s="543"/>
      <c r="G717" s="543"/>
      <c r="H717" s="543"/>
      <c r="I717" s="543"/>
      <c r="J717" s="543"/>
      <c r="K717" s="543"/>
      <c r="L717" s="543"/>
      <c r="M717" s="543"/>
      <c r="N717" s="543"/>
      <c r="O717" s="543"/>
      <c r="P717" s="543"/>
      <c r="Q717" s="543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ht="22.5" customHeight="1">
      <c r="A718" s="2"/>
      <c r="B718" s="2"/>
      <c r="C718" s="617"/>
      <c r="D718" s="618"/>
      <c r="E718" s="543"/>
      <c r="F718" s="543"/>
      <c r="G718" s="543"/>
      <c r="H718" s="543"/>
      <c r="I718" s="543"/>
      <c r="J718" s="543"/>
      <c r="K718" s="543"/>
      <c r="L718" s="543"/>
      <c r="M718" s="543"/>
      <c r="N718" s="543"/>
      <c r="O718" s="543"/>
      <c r="P718" s="543"/>
      <c r="Q718" s="543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ht="22.5" customHeight="1">
      <c r="A719" s="2"/>
      <c r="B719" s="2"/>
      <c r="C719" s="617"/>
      <c r="D719" s="618"/>
      <c r="E719" s="543"/>
      <c r="F719" s="543"/>
      <c r="G719" s="543"/>
      <c r="H719" s="543"/>
      <c r="I719" s="543"/>
      <c r="J719" s="543"/>
      <c r="K719" s="543"/>
      <c r="L719" s="543"/>
      <c r="M719" s="543"/>
      <c r="N719" s="543"/>
      <c r="O719" s="543"/>
      <c r="P719" s="543"/>
      <c r="Q719" s="543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ht="22.5" customHeight="1">
      <c r="A720" s="2"/>
      <c r="B720" s="2"/>
      <c r="C720" s="617"/>
      <c r="D720" s="618"/>
      <c r="E720" s="543"/>
      <c r="F720" s="543"/>
      <c r="G720" s="543"/>
      <c r="H720" s="543"/>
      <c r="I720" s="543"/>
      <c r="J720" s="543"/>
      <c r="K720" s="543"/>
      <c r="L720" s="543"/>
      <c r="M720" s="543"/>
      <c r="N720" s="543"/>
      <c r="O720" s="543"/>
      <c r="P720" s="543"/>
      <c r="Q720" s="543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ht="22.5" customHeight="1">
      <c r="A721" s="2"/>
      <c r="B721" s="2"/>
      <c r="C721" s="617"/>
      <c r="D721" s="618"/>
      <c r="E721" s="543"/>
      <c r="F721" s="543"/>
      <c r="G721" s="543"/>
      <c r="H721" s="543"/>
      <c r="I721" s="543"/>
      <c r="J721" s="543"/>
      <c r="K721" s="543"/>
      <c r="L721" s="543"/>
      <c r="M721" s="543"/>
      <c r="N721" s="543"/>
      <c r="O721" s="543"/>
      <c r="P721" s="543"/>
      <c r="Q721" s="543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ht="22.5" customHeight="1">
      <c r="A722" s="2"/>
      <c r="B722" s="2"/>
      <c r="C722" s="617"/>
      <c r="D722" s="618"/>
      <c r="E722" s="543"/>
      <c r="F722" s="543"/>
      <c r="G722" s="543"/>
      <c r="H722" s="543"/>
      <c r="I722" s="543"/>
      <c r="J722" s="543"/>
      <c r="K722" s="543"/>
      <c r="L722" s="543"/>
      <c r="M722" s="543"/>
      <c r="N722" s="543"/>
      <c r="O722" s="543"/>
      <c r="P722" s="543"/>
      <c r="Q722" s="543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ht="22.5" customHeight="1">
      <c r="A723" s="2"/>
      <c r="B723" s="2"/>
      <c r="C723" s="617"/>
      <c r="D723" s="618"/>
      <c r="E723" s="543"/>
      <c r="F723" s="543"/>
      <c r="G723" s="543"/>
      <c r="H723" s="543"/>
      <c r="I723" s="543"/>
      <c r="J723" s="543"/>
      <c r="K723" s="543"/>
      <c r="L723" s="543"/>
      <c r="M723" s="543"/>
      <c r="N723" s="543"/>
      <c r="O723" s="543"/>
      <c r="P723" s="543"/>
      <c r="Q723" s="543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ht="22.5" customHeight="1">
      <c r="A724" s="2"/>
      <c r="B724" s="2"/>
      <c r="C724" s="617"/>
      <c r="D724" s="618"/>
      <c r="E724" s="543"/>
      <c r="F724" s="543"/>
      <c r="G724" s="543"/>
      <c r="H724" s="543"/>
      <c r="I724" s="543"/>
      <c r="J724" s="543"/>
      <c r="K724" s="543"/>
      <c r="L724" s="543"/>
      <c r="M724" s="543"/>
      <c r="N724" s="543"/>
      <c r="O724" s="543"/>
      <c r="P724" s="543"/>
      <c r="Q724" s="543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ht="22.5" customHeight="1">
      <c r="A725" s="2"/>
      <c r="B725" s="2"/>
      <c r="C725" s="617"/>
      <c r="D725" s="618"/>
      <c r="E725" s="543"/>
      <c r="F725" s="543"/>
      <c r="G725" s="543"/>
      <c r="H725" s="543"/>
      <c r="I725" s="543"/>
      <c r="J725" s="543"/>
      <c r="K725" s="543"/>
      <c r="L725" s="543"/>
      <c r="M725" s="543"/>
      <c r="N725" s="543"/>
      <c r="O725" s="543"/>
      <c r="P725" s="543"/>
      <c r="Q725" s="543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ht="22.5" customHeight="1">
      <c r="A726" s="2"/>
      <c r="B726" s="2"/>
      <c r="C726" s="617"/>
      <c r="D726" s="618"/>
      <c r="E726" s="543"/>
      <c r="F726" s="543"/>
      <c r="G726" s="543"/>
      <c r="H726" s="543"/>
      <c r="I726" s="543"/>
      <c r="J726" s="543"/>
      <c r="K726" s="543"/>
      <c r="L726" s="543"/>
      <c r="M726" s="543"/>
      <c r="N726" s="543"/>
      <c r="O726" s="543"/>
      <c r="P726" s="543"/>
      <c r="Q726" s="543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ht="22.5" customHeight="1">
      <c r="A727" s="2"/>
      <c r="B727" s="2"/>
      <c r="C727" s="617"/>
      <c r="D727" s="618"/>
      <c r="E727" s="543"/>
      <c r="F727" s="543"/>
      <c r="G727" s="543"/>
      <c r="H727" s="543"/>
      <c r="I727" s="543"/>
      <c r="J727" s="543"/>
      <c r="K727" s="543"/>
      <c r="L727" s="543"/>
      <c r="M727" s="543"/>
      <c r="N727" s="543"/>
      <c r="O727" s="543"/>
      <c r="P727" s="543"/>
      <c r="Q727" s="543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ht="22.5" customHeight="1">
      <c r="A728" s="2"/>
      <c r="B728" s="2"/>
      <c r="C728" s="617"/>
      <c r="D728" s="618"/>
      <c r="E728" s="543"/>
      <c r="F728" s="543"/>
      <c r="G728" s="543"/>
      <c r="H728" s="543"/>
      <c r="I728" s="543"/>
      <c r="J728" s="543"/>
      <c r="K728" s="543"/>
      <c r="L728" s="543"/>
      <c r="M728" s="543"/>
      <c r="N728" s="543"/>
      <c r="O728" s="543"/>
      <c r="P728" s="543"/>
      <c r="Q728" s="543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ht="22.5" customHeight="1">
      <c r="A729" s="2"/>
      <c r="B729" s="2"/>
      <c r="C729" s="617"/>
      <c r="D729" s="618"/>
      <c r="E729" s="543"/>
      <c r="F729" s="543"/>
      <c r="G729" s="543"/>
      <c r="H729" s="543"/>
      <c r="I729" s="543"/>
      <c r="J729" s="543"/>
      <c r="K729" s="543"/>
      <c r="L729" s="543"/>
      <c r="M729" s="543"/>
      <c r="N729" s="543"/>
      <c r="O729" s="543"/>
      <c r="P729" s="543"/>
      <c r="Q729" s="543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ht="22.5" customHeight="1">
      <c r="A730" s="2"/>
      <c r="B730" s="2"/>
      <c r="C730" s="617"/>
      <c r="D730" s="618"/>
      <c r="E730" s="543"/>
      <c r="F730" s="543"/>
      <c r="G730" s="543"/>
      <c r="H730" s="543"/>
      <c r="I730" s="543"/>
      <c r="J730" s="543"/>
      <c r="K730" s="543"/>
      <c r="L730" s="543"/>
      <c r="M730" s="543"/>
      <c r="N730" s="543"/>
      <c r="O730" s="543"/>
      <c r="P730" s="543"/>
      <c r="Q730" s="543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ht="22.5" customHeight="1">
      <c r="A731" s="2"/>
      <c r="B731" s="2"/>
      <c r="C731" s="617"/>
      <c r="D731" s="618"/>
      <c r="E731" s="543"/>
      <c r="F731" s="543"/>
      <c r="G731" s="543"/>
      <c r="H731" s="543"/>
      <c r="I731" s="543"/>
      <c r="J731" s="543"/>
      <c r="K731" s="543"/>
      <c r="L731" s="543"/>
      <c r="M731" s="543"/>
      <c r="N731" s="543"/>
      <c r="O731" s="543"/>
      <c r="P731" s="543"/>
      <c r="Q731" s="543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ht="22.5" customHeight="1">
      <c r="A732" s="2"/>
      <c r="B732" s="2"/>
      <c r="C732" s="617"/>
      <c r="D732" s="618"/>
      <c r="E732" s="543"/>
      <c r="F732" s="543"/>
      <c r="G732" s="543"/>
      <c r="H732" s="543"/>
      <c r="I732" s="543"/>
      <c r="J732" s="543"/>
      <c r="K732" s="543"/>
      <c r="L732" s="543"/>
      <c r="M732" s="543"/>
      <c r="N732" s="543"/>
      <c r="O732" s="543"/>
      <c r="P732" s="543"/>
      <c r="Q732" s="543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ht="22.5" customHeight="1">
      <c r="A733" s="2"/>
      <c r="B733" s="2"/>
      <c r="C733" s="617"/>
      <c r="D733" s="618"/>
      <c r="E733" s="543"/>
      <c r="F733" s="543"/>
      <c r="G733" s="543"/>
      <c r="H733" s="543"/>
      <c r="I733" s="543"/>
      <c r="J733" s="543"/>
      <c r="K733" s="543"/>
      <c r="L733" s="543"/>
      <c r="M733" s="543"/>
      <c r="N733" s="543"/>
      <c r="O733" s="543"/>
      <c r="P733" s="543"/>
      <c r="Q733" s="543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ht="22.5" customHeight="1">
      <c r="A734" s="2"/>
      <c r="B734" s="2"/>
      <c r="C734" s="617"/>
      <c r="D734" s="618"/>
      <c r="E734" s="543"/>
      <c r="F734" s="543"/>
      <c r="G734" s="543"/>
      <c r="H734" s="543"/>
      <c r="I734" s="543"/>
      <c r="J734" s="543"/>
      <c r="K734" s="543"/>
      <c r="L734" s="543"/>
      <c r="M734" s="543"/>
      <c r="N734" s="543"/>
      <c r="O734" s="543"/>
      <c r="P734" s="543"/>
      <c r="Q734" s="543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ht="22.5" customHeight="1">
      <c r="A735" s="2"/>
      <c r="B735" s="2"/>
      <c r="C735" s="617"/>
      <c r="D735" s="618"/>
      <c r="E735" s="543"/>
      <c r="F735" s="543"/>
      <c r="G735" s="543"/>
      <c r="H735" s="543"/>
      <c r="I735" s="543"/>
      <c r="J735" s="543"/>
      <c r="K735" s="543"/>
      <c r="L735" s="543"/>
      <c r="M735" s="543"/>
      <c r="N735" s="543"/>
      <c r="O735" s="543"/>
      <c r="P735" s="543"/>
      <c r="Q735" s="543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ht="22.5" customHeight="1">
      <c r="A736" s="2"/>
      <c r="B736" s="2"/>
      <c r="C736" s="617"/>
      <c r="D736" s="618"/>
      <c r="E736" s="543"/>
      <c r="F736" s="543"/>
      <c r="G736" s="543"/>
      <c r="H736" s="543"/>
      <c r="I736" s="543"/>
      <c r="J736" s="543"/>
      <c r="K736" s="543"/>
      <c r="L736" s="543"/>
      <c r="M736" s="543"/>
      <c r="N736" s="543"/>
      <c r="O736" s="543"/>
      <c r="P736" s="543"/>
      <c r="Q736" s="543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ht="22.5" customHeight="1">
      <c r="A737" s="2"/>
      <c r="B737" s="2"/>
      <c r="C737" s="617"/>
      <c r="D737" s="618"/>
      <c r="E737" s="543"/>
      <c r="F737" s="543"/>
      <c r="G737" s="543"/>
      <c r="H737" s="543"/>
      <c r="I737" s="543"/>
      <c r="J737" s="543"/>
      <c r="K737" s="543"/>
      <c r="L737" s="543"/>
      <c r="M737" s="543"/>
      <c r="N737" s="543"/>
      <c r="O737" s="543"/>
      <c r="P737" s="543"/>
      <c r="Q737" s="543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ht="22.5" customHeight="1">
      <c r="A738" s="2"/>
      <c r="B738" s="2"/>
      <c r="C738" s="617"/>
      <c r="D738" s="618"/>
      <c r="E738" s="543"/>
      <c r="F738" s="543"/>
      <c r="G738" s="543"/>
      <c r="H738" s="543"/>
      <c r="I738" s="543"/>
      <c r="J738" s="543"/>
      <c r="K738" s="543"/>
      <c r="L738" s="543"/>
      <c r="M738" s="543"/>
      <c r="N738" s="543"/>
      <c r="O738" s="543"/>
      <c r="P738" s="543"/>
      <c r="Q738" s="543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ht="22.5" customHeight="1">
      <c r="A739" s="2"/>
      <c r="B739" s="2"/>
      <c r="C739" s="617"/>
      <c r="D739" s="618"/>
      <c r="E739" s="543"/>
      <c r="F739" s="543"/>
      <c r="G739" s="543"/>
      <c r="H739" s="543"/>
      <c r="I739" s="543"/>
      <c r="J739" s="543"/>
      <c r="K739" s="543"/>
      <c r="L739" s="543"/>
      <c r="M739" s="543"/>
      <c r="N739" s="543"/>
      <c r="O739" s="543"/>
      <c r="P739" s="543"/>
      <c r="Q739" s="543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ht="22.5" customHeight="1">
      <c r="A740" s="2"/>
      <c r="B740" s="2"/>
      <c r="C740" s="617"/>
      <c r="D740" s="618"/>
      <c r="E740" s="543"/>
      <c r="F740" s="543"/>
      <c r="G740" s="543"/>
      <c r="H740" s="543"/>
      <c r="I740" s="543"/>
      <c r="J740" s="543"/>
      <c r="K740" s="543"/>
      <c r="L740" s="543"/>
      <c r="M740" s="543"/>
      <c r="N740" s="543"/>
      <c r="O740" s="543"/>
      <c r="P740" s="543"/>
      <c r="Q740" s="543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ht="22.5" customHeight="1">
      <c r="A741" s="2"/>
      <c r="B741" s="2"/>
      <c r="C741" s="617"/>
      <c r="D741" s="618"/>
      <c r="E741" s="543"/>
      <c r="F741" s="543"/>
      <c r="G741" s="543"/>
      <c r="H741" s="543"/>
      <c r="I741" s="543"/>
      <c r="J741" s="543"/>
      <c r="K741" s="543"/>
      <c r="L741" s="543"/>
      <c r="M741" s="543"/>
      <c r="N741" s="543"/>
      <c r="O741" s="543"/>
      <c r="P741" s="543"/>
      <c r="Q741" s="543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ht="22.5" customHeight="1">
      <c r="A742" s="2"/>
      <c r="B742" s="2"/>
      <c r="C742" s="617"/>
      <c r="D742" s="618"/>
      <c r="E742" s="543"/>
      <c r="F742" s="543"/>
      <c r="G742" s="543"/>
      <c r="H742" s="543"/>
      <c r="I742" s="543"/>
      <c r="J742" s="543"/>
      <c r="K742" s="543"/>
      <c r="L742" s="543"/>
      <c r="M742" s="543"/>
      <c r="N742" s="543"/>
      <c r="O742" s="543"/>
      <c r="P742" s="543"/>
      <c r="Q742" s="543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ht="22.5" customHeight="1">
      <c r="A743" s="2"/>
      <c r="B743" s="2"/>
      <c r="C743" s="617"/>
      <c r="D743" s="618"/>
      <c r="E743" s="543"/>
      <c r="F743" s="543"/>
      <c r="G743" s="543"/>
      <c r="H743" s="543"/>
      <c r="I743" s="543"/>
      <c r="J743" s="543"/>
      <c r="K743" s="543"/>
      <c r="L743" s="543"/>
      <c r="M743" s="543"/>
      <c r="N743" s="543"/>
      <c r="O743" s="543"/>
      <c r="P743" s="543"/>
      <c r="Q743" s="543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ht="22.5" customHeight="1">
      <c r="A744" s="2"/>
      <c r="B744" s="2"/>
      <c r="C744" s="617"/>
      <c r="D744" s="618"/>
      <c r="E744" s="543"/>
      <c r="F744" s="543"/>
      <c r="G744" s="543"/>
      <c r="H744" s="543"/>
      <c r="I744" s="543"/>
      <c r="J744" s="543"/>
      <c r="K744" s="543"/>
      <c r="L744" s="543"/>
      <c r="M744" s="543"/>
      <c r="N744" s="543"/>
      <c r="O744" s="543"/>
      <c r="P744" s="543"/>
      <c r="Q744" s="543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ht="22.5" customHeight="1">
      <c r="A745" s="2"/>
      <c r="B745" s="2"/>
      <c r="C745" s="617"/>
      <c r="D745" s="618"/>
      <c r="E745" s="543"/>
      <c r="F745" s="543"/>
      <c r="G745" s="543"/>
      <c r="H745" s="543"/>
      <c r="I745" s="543"/>
      <c r="J745" s="543"/>
      <c r="K745" s="543"/>
      <c r="L745" s="543"/>
      <c r="M745" s="543"/>
      <c r="N745" s="543"/>
      <c r="O745" s="543"/>
      <c r="P745" s="543"/>
      <c r="Q745" s="543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ht="22.5" customHeight="1">
      <c r="A746" s="2"/>
      <c r="B746" s="2"/>
      <c r="C746" s="617"/>
      <c r="D746" s="618"/>
      <c r="E746" s="543"/>
      <c r="F746" s="543"/>
      <c r="G746" s="543"/>
      <c r="H746" s="543"/>
      <c r="I746" s="543"/>
      <c r="J746" s="543"/>
      <c r="K746" s="543"/>
      <c r="L746" s="543"/>
      <c r="M746" s="543"/>
      <c r="N746" s="543"/>
      <c r="O746" s="543"/>
      <c r="P746" s="543"/>
      <c r="Q746" s="543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ht="22.5" customHeight="1">
      <c r="A747" s="2"/>
      <c r="B747" s="2"/>
      <c r="C747" s="617"/>
      <c r="D747" s="618"/>
      <c r="E747" s="543"/>
      <c r="F747" s="543"/>
      <c r="G747" s="543"/>
      <c r="H747" s="543"/>
      <c r="I747" s="543"/>
      <c r="J747" s="543"/>
      <c r="K747" s="543"/>
      <c r="L747" s="543"/>
      <c r="M747" s="543"/>
      <c r="N747" s="543"/>
      <c r="O747" s="543"/>
      <c r="P747" s="543"/>
      <c r="Q747" s="543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ht="22.5" customHeight="1">
      <c r="A748" s="2"/>
      <c r="B748" s="2"/>
      <c r="C748" s="617"/>
      <c r="D748" s="618"/>
      <c r="E748" s="543"/>
      <c r="F748" s="543"/>
      <c r="G748" s="543"/>
      <c r="H748" s="543"/>
      <c r="I748" s="543"/>
      <c r="J748" s="543"/>
      <c r="K748" s="543"/>
      <c r="L748" s="543"/>
      <c r="M748" s="543"/>
      <c r="N748" s="543"/>
      <c r="O748" s="543"/>
      <c r="P748" s="543"/>
      <c r="Q748" s="543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ht="22.5" customHeight="1">
      <c r="A749" s="2"/>
      <c r="B749" s="2"/>
      <c r="C749" s="617"/>
      <c r="D749" s="618"/>
      <c r="E749" s="543"/>
      <c r="F749" s="543"/>
      <c r="G749" s="543"/>
      <c r="H749" s="543"/>
      <c r="I749" s="543"/>
      <c r="J749" s="543"/>
      <c r="K749" s="543"/>
      <c r="L749" s="543"/>
      <c r="M749" s="543"/>
      <c r="N749" s="543"/>
      <c r="O749" s="543"/>
      <c r="P749" s="543"/>
      <c r="Q749" s="543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ht="22.5" customHeight="1">
      <c r="A750" s="2"/>
      <c r="B750" s="2"/>
      <c r="C750" s="617"/>
      <c r="D750" s="618"/>
      <c r="E750" s="543"/>
      <c r="F750" s="543"/>
      <c r="G750" s="543"/>
      <c r="H750" s="543"/>
      <c r="I750" s="543"/>
      <c r="J750" s="543"/>
      <c r="K750" s="543"/>
      <c r="L750" s="543"/>
      <c r="M750" s="543"/>
      <c r="N750" s="543"/>
      <c r="O750" s="543"/>
      <c r="P750" s="543"/>
      <c r="Q750" s="543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ht="22.5" customHeight="1">
      <c r="A751" s="2"/>
      <c r="B751" s="2"/>
      <c r="C751" s="617"/>
      <c r="D751" s="618"/>
      <c r="E751" s="543"/>
      <c r="F751" s="543"/>
      <c r="G751" s="543"/>
      <c r="H751" s="543"/>
      <c r="I751" s="543"/>
      <c r="J751" s="543"/>
      <c r="K751" s="543"/>
      <c r="L751" s="543"/>
      <c r="M751" s="543"/>
      <c r="N751" s="543"/>
      <c r="O751" s="543"/>
      <c r="P751" s="543"/>
      <c r="Q751" s="543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ht="22.5" customHeight="1">
      <c r="A752" s="2"/>
      <c r="B752" s="2"/>
      <c r="C752" s="617"/>
      <c r="D752" s="618"/>
      <c r="E752" s="543"/>
      <c r="F752" s="543"/>
      <c r="G752" s="543"/>
      <c r="H752" s="543"/>
      <c r="I752" s="543"/>
      <c r="J752" s="543"/>
      <c r="K752" s="543"/>
      <c r="L752" s="543"/>
      <c r="M752" s="543"/>
      <c r="N752" s="543"/>
      <c r="O752" s="543"/>
      <c r="P752" s="543"/>
      <c r="Q752" s="543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ht="22.5" customHeight="1">
      <c r="A753" s="2"/>
      <c r="B753" s="2"/>
      <c r="C753" s="617"/>
      <c r="D753" s="618"/>
      <c r="E753" s="543"/>
      <c r="F753" s="543"/>
      <c r="G753" s="543"/>
      <c r="H753" s="543"/>
      <c r="I753" s="543"/>
      <c r="J753" s="543"/>
      <c r="K753" s="543"/>
      <c r="L753" s="543"/>
      <c r="M753" s="543"/>
      <c r="N753" s="543"/>
      <c r="O753" s="543"/>
      <c r="P753" s="543"/>
      <c r="Q753" s="543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ht="22.5" customHeight="1">
      <c r="A754" s="2"/>
      <c r="B754" s="2"/>
      <c r="C754" s="617"/>
      <c r="D754" s="618"/>
      <c r="E754" s="543"/>
      <c r="F754" s="543"/>
      <c r="G754" s="543"/>
      <c r="H754" s="543"/>
      <c r="I754" s="543"/>
      <c r="J754" s="543"/>
      <c r="K754" s="543"/>
      <c r="L754" s="543"/>
      <c r="M754" s="543"/>
      <c r="N754" s="543"/>
      <c r="O754" s="543"/>
      <c r="P754" s="543"/>
      <c r="Q754" s="543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ht="22.5" customHeight="1">
      <c r="A755" s="2"/>
      <c r="B755" s="2"/>
      <c r="C755" s="617"/>
      <c r="D755" s="618"/>
      <c r="E755" s="543"/>
      <c r="F755" s="543"/>
      <c r="G755" s="543"/>
      <c r="H755" s="543"/>
      <c r="I755" s="543"/>
      <c r="J755" s="543"/>
      <c r="K755" s="543"/>
      <c r="L755" s="543"/>
      <c r="M755" s="543"/>
      <c r="N755" s="543"/>
      <c r="O755" s="543"/>
      <c r="P755" s="543"/>
      <c r="Q755" s="543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ht="22.5" customHeight="1">
      <c r="A756" s="2"/>
      <c r="B756" s="2"/>
      <c r="C756" s="617"/>
      <c r="D756" s="618"/>
      <c r="E756" s="543"/>
      <c r="F756" s="543"/>
      <c r="G756" s="543"/>
      <c r="H756" s="543"/>
      <c r="I756" s="543"/>
      <c r="J756" s="543"/>
      <c r="K756" s="543"/>
      <c r="L756" s="543"/>
      <c r="M756" s="543"/>
      <c r="N756" s="543"/>
      <c r="O756" s="543"/>
      <c r="P756" s="543"/>
      <c r="Q756" s="543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ht="22.5" customHeight="1">
      <c r="A757" s="2"/>
      <c r="B757" s="2"/>
      <c r="C757" s="617"/>
      <c r="D757" s="618"/>
      <c r="E757" s="543"/>
      <c r="F757" s="543"/>
      <c r="G757" s="543"/>
      <c r="H757" s="543"/>
      <c r="I757" s="543"/>
      <c r="J757" s="543"/>
      <c r="K757" s="543"/>
      <c r="L757" s="543"/>
      <c r="M757" s="543"/>
      <c r="N757" s="543"/>
      <c r="O757" s="543"/>
      <c r="P757" s="543"/>
      <c r="Q757" s="543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ht="22.5" customHeight="1">
      <c r="A758" s="2"/>
      <c r="B758" s="2"/>
      <c r="C758" s="617"/>
      <c r="D758" s="618"/>
      <c r="E758" s="543"/>
      <c r="F758" s="543"/>
      <c r="G758" s="543"/>
      <c r="H758" s="543"/>
      <c r="I758" s="543"/>
      <c r="J758" s="543"/>
      <c r="K758" s="543"/>
      <c r="L758" s="543"/>
      <c r="M758" s="543"/>
      <c r="N758" s="543"/>
      <c r="O758" s="543"/>
      <c r="P758" s="543"/>
      <c r="Q758" s="543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ht="22.5" customHeight="1">
      <c r="A759" s="2"/>
      <c r="B759" s="2"/>
      <c r="C759" s="617"/>
      <c r="D759" s="618"/>
      <c r="E759" s="543"/>
      <c r="F759" s="543"/>
      <c r="G759" s="543"/>
      <c r="H759" s="543"/>
      <c r="I759" s="543"/>
      <c r="J759" s="543"/>
      <c r="K759" s="543"/>
      <c r="L759" s="543"/>
      <c r="M759" s="543"/>
      <c r="N759" s="543"/>
      <c r="O759" s="543"/>
      <c r="P759" s="543"/>
      <c r="Q759" s="543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ht="22.5" customHeight="1">
      <c r="A760" s="2"/>
      <c r="B760" s="2"/>
      <c r="C760" s="617"/>
      <c r="D760" s="618"/>
      <c r="E760" s="543"/>
      <c r="F760" s="543"/>
      <c r="G760" s="543"/>
      <c r="H760" s="543"/>
      <c r="I760" s="543"/>
      <c r="J760" s="543"/>
      <c r="K760" s="543"/>
      <c r="L760" s="543"/>
      <c r="M760" s="543"/>
      <c r="N760" s="543"/>
      <c r="O760" s="543"/>
      <c r="P760" s="543"/>
      <c r="Q760" s="543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ht="22.5" customHeight="1">
      <c r="A761" s="2"/>
      <c r="B761" s="2"/>
      <c r="C761" s="617"/>
      <c r="D761" s="618"/>
      <c r="E761" s="543"/>
      <c r="F761" s="543"/>
      <c r="G761" s="543"/>
      <c r="H761" s="543"/>
      <c r="I761" s="543"/>
      <c r="J761" s="543"/>
      <c r="K761" s="543"/>
      <c r="L761" s="543"/>
      <c r="M761" s="543"/>
      <c r="N761" s="543"/>
      <c r="O761" s="543"/>
      <c r="P761" s="543"/>
      <c r="Q761" s="543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ht="22.5" customHeight="1">
      <c r="A762" s="2"/>
      <c r="B762" s="2"/>
      <c r="C762" s="617"/>
      <c r="D762" s="618"/>
      <c r="E762" s="543"/>
      <c r="F762" s="543"/>
      <c r="G762" s="543"/>
      <c r="H762" s="543"/>
      <c r="I762" s="543"/>
      <c r="J762" s="543"/>
      <c r="K762" s="543"/>
      <c r="L762" s="543"/>
      <c r="M762" s="543"/>
      <c r="N762" s="543"/>
      <c r="O762" s="543"/>
      <c r="P762" s="543"/>
      <c r="Q762" s="543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ht="22.5" customHeight="1">
      <c r="A763" s="2"/>
      <c r="B763" s="2"/>
      <c r="C763" s="617"/>
      <c r="D763" s="618"/>
      <c r="E763" s="543"/>
      <c r="F763" s="543"/>
      <c r="G763" s="543"/>
      <c r="H763" s="543"/>
      <c r="I763" s="543"/>
      <c r="J763" s="543"/>
      <c r="K763" s="543"/>
      <c r="L763" s="543"/>
      <c r="M763" s="543"/>
      <c r="N763" s="543"/>
      <c r="O763" s="543"/>
      <c r="P763" s="543"/>
      <c r="Q763" s="543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ht="22.5" customHeight="1">
      <c r="A764" s="2"/>
      <c r="B764" s="2"/>
      <c r="C764" s="617"/>
      <c r="D764" s="618"/>
      <c r="E764" s="543"/>
      <c r="F764" s="543"/>
      <c r="G764" s="543"/>
      <c r="H764" s="543"/>
      <c r="I764" s="543"/>
      <c r="J764" s="543"/>
      <c r="K764" s="543"/>
      <c r="L764" s="543"/>
      <c r="M764" s="543"/>
      <c r="N764" s="543"/>
      <c r="O764" s="543"/>
      <c r="P764" s="543"/>
      <c r="Q764" s="543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ht="22.5" customHeight="1">
      <c r="A765" s="2"/>
      <c r="B765" s="2"/>
      <c r="C765" s="617"/>
      <c r="D765" s="618"/>
      <c r="E765" s="543"/>
      <c r="F765" s="543"/>
      <c r="G765" s="543"/>
      <c r="H765" s="543"/>
      <c r="I765" s="543"/>
      <c r="J765" s="543"/>
      <c r="K765" s="543"/>
      <c r="L765" s="543"/>
      <c r="M765" s="543"/>
      <c r="N765" s="543"/>
      <c r="O765" s="543"/>
      <c r="P765" s="543"/>
      <c r="Q765" s="543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ht="22.5" customHeight="1">
      <c r="A766" s="2"/>
      <c r="B766" s="2"/>
      <c r="C766" s="617"/>
      <c r="D766" s="618"/>
      <c r="E766" s="543"/>
      <c r="F766" s="543"/>
      <c r="G766" s="543"/>
      <c r="H766" s="543"/>
      <c r="I766" s="543"/>
      <c r="J766" s="543"/>
      <c r="K766" s="543"/>
      <c r="L766" s="543"/>
      <c r="M766" s="543"/>
      <c r="N766" s="543"/>
      <c r="O766" s="543"/>
      <c r="P766" s="543"/>
      <c r="Q766" s="543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ht="22.5" customHeight="1">
      <c r="A767" s="2"/>
      <c r="B767" s="2"/>
      <c r="C767" s="617"/>
      <c r="D767" s="618"/>
      <c r="E767" s="543"/>
      <c r="F767" s="543"/>
      <c r="G767" s="543"/>
      <c r="H767" s="543"/>
      <c r="I767" s="543"/>
      <c r="J767" s="543"/>
      <c r="K767" s="543"/>
      <c r="L767" s="543"/>
      <c r="M767" s="543"/>
      <c r="N767" s="543"/>
      <c r="O767" s="543"/>
      <c r="P767" s="543"/>
      <c r="Q767" s="543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ht="22.5" customHeight="1">
      <c r="A768" s="2"/>
      <c r="B768" s="2"/>
      <c r="C768" s="617"/>
      <c r="D768" s="618"/>
      <c r="E768" s="543"/>
      <c r="F768" s="543"/>
      <c r="G768" s="543"/>
      <c r="H768" s="543"/>
      <c r="I768" s="543"/>
      <c r="J768" s="543"/>
      <c r="K768" s="543"/>
      <c r="L768" s="543"/>
      <c r="M768" s="543"/>
      <c r="N768" s="543"/>
      <c r="O768" s="543"/>
      <c r="P768" s="543"/>
      <c r="Q768" s="543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ht="22.5" customHeight="1">
      <c r="A769" s="2"/>
      <c r="B769" s="2"/>
      <c r="C769" s="617"/>
      <c r="D769" s="618"/>
      <c r="E769" s="543"/>
      <c r="F769" s="543"/>
      <c r="G769" s="543"/>
      <c r="H769" s="543"/>
      <c r="I769" s="543"/>
      <c r="J769" s="543"/>
      <c r="K769" s="543"/>
      <c r="L769" s="543"/>
      <c r="M769" s="543"/>
      <c r="N769" s="543"/>
      <c r="O769" s="543"/>
      <c r="P769" s="543"/>
      <c r="Q769" s="543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ht="22.5" customHeight="1">
      <c r="A770" s="2"/>
      <c r="B770" s="2"/>
      <c r="C770" s="617"/>
      <c r="D770" s="618"/>
      <c r="E770" s="543"/>
      <c r="F770" s="543"/>
      <c r="G770" s="543"/>
      <c r="H770" s="543"/>
      <c r="I770" s="543"/>
      <c r="J770" s="543"/>
      <c r="K770" s="543"/>
      <c r="L770" s="543"/>
      <c r="M770" s="543"/>
      <c r="N770" s="543"/>
      <c r="O770" s="543"/>
      <c r="P770" s="543"/>
      <c r="Q770" s="543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ht="22.5" customHeight="1">
      <c r="A771" s="2"/>
      <c r="B771" s="2"/>
      <c r="C771" s="617"/>
      <c r="D771" s="618"/>
      <c r="E771" s="543"/>
      <c r="F771" s="543"/>
      <c r="G771" s="543"/>
      <c r="H771" s="543"/>
      <c r="I771" s="543"/>
      <c r="J771" s="543"/>
      <c r="K771" s="543"/>
      <c r="L771" s="543"/>
      <c r="M771" s="543"/>
      <c r="N771" s="543"/>
      <c r="O771" s="543"/>
      <c r="P771" s="543"/>
      <c r="Q771" s="543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ht="22.5" customHeight="1">
      <c r="A772" s="2"/>
      <c r="B772" s="2"/>
      <c r="C772" s="617"/>
      <c r="D772" s="618"/>
      <c r="E772" s="543"/>
      <c r="F772" s="543"/>
      <c r="G772" s="543"/>
      <c r="H772" s="543"/>
      <c r="I772" s="543"/>
      <c r="J772" s="543"/>
      <c r="K772" s="543"/>
      <c r="L772" s="543"/>
      <c r="M772" s="543"/>
      <c r="N772" s="543"/>
      <c r="O772" s="543"/>
      <c r="P772" s="543"/>
      <c r="Q772" s="543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ht="22.5" customHeight="1">
      <c r="A773" s="2"/>
      <c r="B773" s="2"/>
      <c r="C773" s="617"/>
      <c r="D773" s="618"/>
      <c r="E773" s="543"/>
      <c r="F773" s="543"/>
      <c r="G773" s="543"/>
      <c r="H773" s="543"/>
      <c r="I773" s="543"/>
      <c r="J773" s="543"/>
      <c r="K773" s="543"/>
      <c r="L773" s="543"/>
      <c r="M773" s="543"/>
      <c r="N773" s="543"/>
      <c r="O773" s="543"/>
      <c r="P773" s="543"/>
      <c r="Q773" s="543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ht="22.5" customHeight="1">
      <c r="A774" s="2"/>
      <c r="B774" s="2"/>
      <c r="C774" s="617"/>
      <c r="D774" s="618"/>
      <c r="E774" s="543"/>
      <c r="F774" s="543"/>
      <c r="G774" s="543"/>
      <c r="H774" s="543"/>
      <c r="I774" s="543"/>
      <c r="J774" s="543"/>
      <c r="K774" s="543"/>
      <c r="L774" s="543"/>
      <c r="M774" s="543"/>
      <c r="N774" s="543"/>
      <c r="O774" s="543"/>
      <c r="P774" s="543"/>
      <c r="Q774" s="543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ht="22.5" customHeight="1">
      <c r="A775" s="2"/>
      <c r="B775" s="2"/>
      <c r="C775" s="617"/>
      <c r="D775" s="618"/>
      <c r="E775" s="543"/>
      <c r="F775" s="543"/>
      <c r="G775" s="543"/>
      <c r="H775" s="543"/>
      <c r="I775" s="543"/>
      <c r="J775" s="543"/>
      <c r="K775" s="543"/>
      <c r="L775" s="543"/>
      <c r="M775" s="543"/>
      <c r="N775" s="543"/>
      <c r="O775" s="543"/>
      <c r="P775" s="543"/>
      <c r="Q775" s="543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ht="22.5" customHeight="1">
      <c r="A776" s="2"/>
      <c r="B776" s="2"/>
      <c r="C776" s="617"/>
      <c r="D776" s="618"/>
      <c r="E776" s="543"/>
      <c r="F776" s="543"/>
      <c r="G776" s="543"/>
      <c r="H776" s="543"/>
      <c r="I776" s="543"/>
      <c r="J776" s="543"/>
      <c r="K776" s="543"/>
      <c r="L776" s="543"/>
      <c r="M776" s="543"/>
      <c r="N776" s="543"/>
      <c r="O776" s="543"/>
      <c r="P776" s="543"/>
      <c r="Q776" s="543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ht="22.5" customHeight="1">
      <c r="A777" s="2"/>
      <c r="B777" s="2"/>
      <c r="C777" s="617"/>
      <c r="D777" s="618"/>
      <c r="E777" s="543"/>
      <c r="F777" s="543"/>
      <c r="G777" s="543"/>
      <c r="H777" s="543"/>
      <c r="I777" s="543"/>
      <c r="J777" s="543"/>
      <c r="K777" s="543"/>
      <c r="L777" s="543"/>
      <c r="M777" s="543"/>
      <c r="N777" s="543"/>
      <c r="O777" s="543"/>
      <c r="P777" s="543"/>
      <c r="Q777" s="543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ht="22.5" customHeight="1">
      <c r="A778" s="2"/>
      <c r="B778" s="2"/>
      <c r="C778" s="617"/>
      <c r="D778" s="618"/>
      <c r="E778" s="543"/>
      <c r="F778" s="543"/>
      <c r="G778" s="543"/>
      <c r="H778" s="543"/>
      <c r="I778" s="543"/>
      <c r="J778" s="543"/>
      <c r="K778" s="543"/>
      <c r="L778" s="543"/>
      <c r="M778" s="543"/>
      <c r="N778" s="543"/>
      <c r="O778" s="543"/>
      <c r="P778" s="543"/>
      <c r="Q778" s="543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ht="22.5" customHeight="1">
      <c r="A779" s="2"/>
      <c r="B779" s="2"/>
      <c r="C779" s="617"/>
      <c r="D779" s="618"/>
      <c r="E779" s="543"/>
      <c r="F779" s="543"/>
      <c r="G779" s="543"/>
      <c r="H779" s="543"/>
      <c r="I779" s="543"/>
      <c r="J779" s="543"/>
      <c r="K779" s="543"/>
      <c r="L779" s="543"/>
      <c r="M779" s="543"/>
      <c r="N779" s="543"/>
      <c r="O779" s="543"/>
      <c r="P779" s="543"/>
      <c r="Q779" s="543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ht="22.5" customHeight="1">
      <c r="A780" s="2"/>
      <c r="B780" s="2"/>
      <c r="C780" s="617"/>
      <c r="D780" s="618"/>
      <c r="E780" s="543"/>
      <c r="F780" s="543"/>
      <c r="G780" s="543"/>
      <c r="H780" s="543"/>
      <c r="I780" s="543"/>
      <c r="J780" s="543"/>
      <c r="K780" s="543"/>
      <c r="L780" s="543"/>
      <c r="M780" s="543"/>
      <c r="N780" s="543"/>
      <c r="O780" s="543"/>
      <c r="P780" s="543"/>
      <c r="Q780" s="543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ht="22.5" customHeight="1">
      <c r="A781" s="2"/>
      <c r="B781" s="2"/>
      <c r="C781" s="617"/>
      <c r="D781" s="618"/>
      <c r="E781" s="543"/>
      <c r="F781" s="543"/>
      <c r="G781" s="543"/>
      <c r="H781" s="543"/>
      <c r="I781" s="543"/>
      <c r="J781" s="543"/>
      <c r="K781" s="543"/>
      <c r="L781" s="543"/>
      <c r="M781" s="543"/>
      <c r="N781" s="543"/>
      <c r="O781" s="543"/>
      <c r="P781" s="543"/>
      <c r="Q781" s="543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ht="22.5" customHeight="1">
      <c r="A782" s="2"/>
      <c r="B782" s="2"/>
      <c r="C782" s="617"/>
      <c r="D782" s="618"/>
      <c r="E782" s="543"/>
      <c r="F782" s="543"/>
      <c r="G782" s="543"/>
      <c r="H782" s="543"/>
      <c r="I782" s="543"/>
      <c r="J782" s="543"/>
      <c r="K782" s="543"/>
      <c r="L782" s="543"/>
      <c r="M782" s="543"/>
      <c r="N782" s="543"/>
      <c r="O782" s="543"/>
      <c r="P782" s="543"/>
      <c r="Q782" s="543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ht="22.5" customHeight="1">
      <c r="A783" s="2"/>
      <c r="B783" s="2"/>
      <c r="C783" s="617"/>
      <c r="D783" s="618"/>
      <c r="E783" s="543"/>
      <c r="F783" s="543"/>
      <c r="G783" s="543"/>
      <c r="H783" s="543"/>
      <c r="I783" s="543"/>
      <c r="J783" s="543"/>
      <c r="K783" s="543"/>
      <c r="L783" s="543"/>
      <c r="M783" s="543"/>
      <c r="N783" s="543"/>
      <c r="O783" s="543"/>
      <c r="P783" s="543"/>
      <c r="Q783" s="543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ht="22.5" customHeight="1">
      <c r="A784" s="2"/>
      <c r="B784" s="2"/>
      <c r="C784" s="617"/>
      <c r="D784" s="618"/>
      <c r="E784" s="543"/>
      <c r="F784" s="543"/>
      <c r="G784" s="543"/>
      <c r="H784" s="543"/>
      <c r="I784" s="543"/>
      <c r="J784" s="543"/>
      <c r="K784" s="543"/>
      <c r="L784" s="543"/>
      <c r="M784" s="543"/>
      <c r="N784" s="543"/>
      <c r="O784" s="543"/>
      <c r="P784" s="543"/>
      <c r="Q784" s="543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ht="22.5" customHeight="1">
      <c r="A785" s="2"/>
      <c r="B785" s="2"/>
      <c r="C785" s="617"/>
      <c r="D785" s="618"/>
      <c r="E785" s="543"/>
      <c r="F785" s="543"/>
      <c r="G785" s="543"/>
      <c r="H785" s="543"/>
      <c r="I785" s="543"/>
      <c r="J785" s="543"/>
      <c r="K785" s="543"/>
      <c r="L785" s="543"/>
      <c r="M785" s="543"/>
      <c r="N785" s="543"/>
      <c r="O785" s="543"/>
      <c r="P785" s="543"/>
      <c r="Q785" s="543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ht="22.5" customHeight="1">
      <c r="A786" s="2"/>
      <c r="B786" s="2"/>
      <c r="C786" s="617"/>
      <c r="D786" s="618"/>
      <c r="E786" s="543"/>
      <c r="F786" s="543"/>
      <c r="G786" s="543"/>
      <c r="H786" s="543"/>
      <c r="I786" s="543"/>
      <c r="J786" s="543"/>
      <c r="K786" s="543"/>
      <c r="L786" s="543"/>
      <c r="M786" s="543"/>
      <c r="N786" s="543"/>
      <c r="O786" s="543"/>
      <c r="P786" s="543"/>
      <c r="Q786" s="543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ht="22.5" customHeight="1">
      <c r="A787" s="2"/>
      <c r="B787" s="2"/>
      <c r="C787" s="617"/>
      <c r="D787" s="618"/>
      <c r="E787" s="543"/>
      <c r="F787" s="543"/>
      <c r="G787" s="543"/>
      <c r="H787" s="543"/>
      <c r="I787" s="543"/>
      <c r="J787" s="543"/>
      <c r="K787" s="543"/>
      <c r="L787" s="543"/>
      <c r="M787" s="543"/>
      <c r="N787" s="543"/>
      <c r="O787" s="543"/>
      <c r="P787" s="543"/>
      <c r="Q787" s="543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ht="22.5" customHeight="1">
      <c r="A788" s="2"/>
      <c r="B788" s="2"/>
      <c r="C788" s="617"/>
      <c r="D788" s="618"/>
      <c r="E788" s="543"/>
      <c r="F788" s="543"/>
      <c r="G788" s="543"/>
      <c r="H788" s="543"/>
      <c r="I788" s="543"/>
      <c r="J788" s="543"/>
      <c r="K788" s="543"/>
      <c r="L788" s="543"/>
      <c r="M788" s="543"/>
      <c r="N788" s="543"/>
      <c r="O788" s="543"/>
      <c r="P788" s="543"/>
      <c r="Q788" s="543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ht="22.5" customHeight="1">
      <c r="A789" s="2"/>
      <c r="B789" s="2"/>
      <c r="C789" s="617"/>
      <c r="D789" s="618"/>
      <c r="E789" s="543"/>
      <c r="F789" s="543"/>
      <c r="G789" s="543"/>
      <c r="H789" s="543"/>
      <c r="I789" s="543"/>
      <c r="J789" s="543"/>
      <c r="K789" s="543"/>
      <c r="L789" s="543"/>
      <c r="M789" s="543"/>
      <c r="N789" s="543"/>
      <c r="O789" s="543"/>
      <c r="P789" s="543"/>
      <c r="Q789" s="543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ht="22.5" customHeight="1">
      <c r="A790" s="2"/>
      <c r="B790" s="2"/>
      <c r="C790" s="617"/>
      <c r="D790" s="618"/>
      <c r="E790" s="543"/>
      <c r="F790" s="543"/>
      <c r="G790" s="543"/>
      <c r="H790" s="543"/>
      <c r="I790" s="543"/>
      <c r="J790" s="543"/>
      <c r="K790" s="543"/>
      <c r="L790" s="543"/>
      <c r="M790" s="543"/>
      <c r="N790" s="543"/>
      <c r="O790" s="543"/>
      <c r="P790" s="543"/>
      <c r="Q790" s="543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ht="22.5" customHeight="1">
      <c r="A791" s="2"/>
      <c r="B791" s="2"/>
      <c r="C791" s="617"/>
      <c r="D791" s="618"/>
      <c r="E791" s="543"/>
      <c r="F791" s="543"/>
      <c r="G791" s="543"/>
      <c r="H791" s="543"/>
      <c r="I791" s="543"/>
      <c r="J791" s="543"/>
      <c r="K791" s="543"/>
      <c r="L791" s="543"/>
      <c r="M791" s="543"/>
      <c r="N791" s="543"/>
      <c r="O791" s="543"/>
      <c r="P791" s="543"/>
      <c r="Q791" s="543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ht="22.5" customHeight="1">
      <c r="A792" s="2"/>
      <c r="B792" s="2"/>
      <c r="C792" s="617"/>
      <c r="D792" s="618"/>
      <c r="E792" s="543"/>
      <c r="F792" s="543"/>
      <c r="G792" s="543"/>
      <c r="H792" s="543"/>
      <c r="I792" s="543"/>
      <c r="J792" s="543"/>
      <c r="K792" s="543"/>
      <c r="L792" s="543"/>
      <c r="M792" s="543"/>
      <c r="N792" s="543"/>
      <c r="O792" s="543"/>
      <c r="P792" s="543"/>
      <c r="Q792" s="543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ht="22.5" customHeight="1">
      <c r="A793" s="2"/>
      <c r="B793" s="2"/>
      <c r="C793" s="617"/>
      <c r="D793" s="618"/>
      <c r="E793" s="543"/>
      <c r="F793" s="543"/>
      <c r="G793" s="543"/>
      <c r="H793" s="543"/>
      <c r="I793" s="543"/>
      <c r="J793" s="543"/>
      <c r="K793" s="543"/>
      <c r="L793" s="543"/>
      <c r="M793" s="543"/>
      <c r="N793" s="543"/>
      <c r="O793" s="543"/>
      <c r="P793" s="543"/>
      <c r="Q793" s="543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ht="22.5" customHeight="1">
      <c r="A794" s="2"/>
      <c r="B794" s="2"/>
      <c r="C794" s="617"/>
      <c r="D794" s="618"/>
      <c r="E794" s="543"/>
      <c r="F794" s="543"/>
      <c r="G794" s="543"/>
      <c r="H794" s="543"/>
      <c r="I794" s="543"/>
      <c r="J794" s="543"/>
      <c r="K794" s="543"/>
      <c r="L794" s="543"/>
      <c r="M794" s="543"/>
      <c r="N794" s="543"/>
      <c r="O794" s="543"/>
      <c r="P794" s="543"/>
      <c r="Q794" s="543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ht="22.5" customHeight="1">
      <c r="A795" s="2"/>
      <c r="B795" s="2"/>
      <c r="C795" s="617"/>
      <c r="D795" s="618"/>
      <c r="E795" s="543"/>
      <c r="F795" s="543"/>
      <c r="G795" s="543"/>
      <c r="H795" s="543"/>
      <c r="I795" s="543"/>
      <c r="J795" s="543"/>
      <c r="K795" s="543"/>
      <c r="L795" s="543"/>
      <c r="M795" s="543"/>
      <c r="N795" s="543"/>
      <c r="O795" s="543"/>
      <c r="P795" s="543"/>
      <c r="Q795" s="543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ht="22.5" customHeight="1">
      <c r="A796" s="2"/>
      <c r="B796" s="2"/>
      <c r="C796" s="617"/>
      <c r="D796" s="618"/>
      <c r="E796" s="543"/>
      <c r="F796" s="543"/>
      <c r="G796" s="543"/>
      <c r="H796" s="543"/>
      <c r="I796" s="543"/>
      <c r="J796" s="543"/>
      <c r="K796" s="543"/>
      <c r="L796" s="543"/>
      <c r="M796" s="543"/>
      <c r="N796" s="543"/>
      <c r="O796" s="543"/>
      <c r="P796" s="543"/>
      <c r="Q796" s="543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ht="22.5" customHeight="1">
      <c r="A797" s="2"/>
      <c r="B797" s="2"/>
      <c r="C797" s="617"/>
      <c r="D797" s="618"/>
      <c r="E797" s="543"/>
      <c r="F797" s="543"/>
      <c r="G797" s="543"/>
      <c r="H797" s="543"/>
      <c r="I797" s="543"/>
      <c r="J797" s="543"/>
      <c r="K797" s="543"/>
      <c r="L797" s="543"/>
      <c r="M797" s="543"/>
      <c r="N797" s="543"/>
      <c r="O797" s="543"/>
      <c r="P797" s="543"/>
      <c r="Q797" s="543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ht="22.5" customHeight="1">
      <c r="A798" s="2"/>
      <c r="B798" s="2"/>
      <c r="C798" s="617"/>
      <c r="D798" s="618"/>
      <c r="E798" s="543"/>
      <c r="F798" s="543"/>
      <c r="G798" s="543"/>
      <c r="H798" s="543"/>
      <c r="I798" s="543"/>
      <c r="J798" s="543"/>
      <c r="K798" s="543"/>
      <c r="L798" s="543"/>
      <c r="M798" s="543"/>
      <c r="N798" s="543"/>
      <c r="O798" s="543"/>
      <c r="P798" s="543"/>
      <c r="Q798" s="543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ht="22.5" customHeight="1">
      <c r="A799" s="2"/>
      <c r="B799" s="2"/>
      <c r="C799" s="617"/>
      <c r="D799" s="618"/>
      <c r="E799" s="543"/>
      <c r="F799" s="543"/>
      <c r="G799" s="543"/>
      <c r="H799" s="543"/>
      <c r="I799" s="543"/>
      <c r="J799" s="543"/>
      <c r="K799" s="543"/>
      <c r="L799" s="543"/>
      <c r="M799" s="543"/>
      <c r="N799" s="543"/>
      <c r="O799" s="543"/>
      <c r="P799" s="543"/>
      <c r="Q799" s="543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ht="22.5" customHeight="1">
      <c r="A800" s="2"/>
      <c r="B800" s="2"/>
      <c r="C800" s="617"/>
      <c r="D800" s="618"/>
      <c r="E800" s="543"/>
      <c r="F800" s="543"/>
      <c r="G800" s="543"/>
      <c r="H800" s="543"/>
      <c r="I800" s="543"/>
      <c r="J800" s="543"/>
      <c r="K800" s="543"/>
      <c r="L800" s="543"/>
      <c r="M800" s="543"/>
      <c r="N800" s="543"/>
      <c r="O800" s="543"/>
      <c r="P800" s="543"/>
      <c r="Q800" s="543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ht="22.5" customHeight="1">
      <c r="A801" s="2"/>
      <c r="B801" s="2"/>
      <c r="C801" s="617"/>
      <c r="D801" s="618"/>
      <c r="E801" s="543"/>
      <c r="F801" s="543"/>
      <c r="G801" s="543"/>
      <c r="H801" s="543"/>
      <c r="I801" s="543"/>
      <c r="J801" s="543"/>
      <c r="K801" s="543"/>
      <c r="L801" s="543"/>
      <c r="M801" s="543"/>
      <c r="N801" s="543"/>
      <c r="O801" s="543"/>
      <c r="P801" s="543"/>
      <c r="Q801" s="543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ht="22.5" customHeight="1">
      <c r="A802" s="2"/>
      <c r="B802" s="2"/>
      <c r="C802" s="617"/>
      <c r="D802" s="618"/>
      <c r="E802" s="543"/>
      <c r="F802" s="543"/>
      <c r="G802" s="543"/>
      <c r="H802" s="543"/>
      <c r="I802" s="543"/>
      <c r="J802" s="543"/>
      <c r="K802" s="543"/>
      <c r="L802" s="543"/>
      <c r="M802" s="543"/>
      <c r="N802" s="543"/>
      <c r="O802" s="543"/>
      <c r="P802" s="543"/>
      <c r="Q802" s="543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ht="22.5" customHeight="1">
      <c r="A803" s="2"/>
      <c r="B803" s="2"/>
      <c r="C803" s="617"/>
      <c r="D803" s="618"/>
      <c r="E803" s="543"/>
      <c r="F803" s="543"/>
      <c r="G803" s="543"/>
      <c r="H803" s="543"/>
      <c r="I803" s="543"/>
      <c r="J803" s="543"/>
      <c r="K803" s="543"/>
      <c r="L803" s="543"/>
      <c r="M803" s="543"/>
      <c r="N803" s="543"/>
      <c r="O803" s="543"/>
      <c r="P803" s="543"/>
      <c r="Q803" s="543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ht="22.5" customHeight="1">
      <c r="A804" s="2"/>
      <c r="B804" s="2"/>
      <c r="C804" s="617"/>
      <c r="D804" s="618"/>
      <c r="E804" s="543"/>
      <c r="F804" s="543"/>
      <c r="G804" s="543"/>
      <c r="H804" s="543"/>
      <c r="I804" s="543"/>
      <c r="J804" s="543"/>
      <c r="K804" s="543"/>
      <c r="L804" s="543"/>
      <c r="M804" s="543"/>
      <c r="N804" s="543"/>
      <c r="O804" s="543"/>
      <c r="P804" s="543"/>
      <c r="Q804" s="543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ht="22.5" customHeight="1">
      <c r="A805" s="2"/>
      <c r="B805" s="2"/>
      <c r="C805" s="617"/>
      <c r="D805" s="618"/>
      <c r="E805" s="543"/>
      <c r="F805" s="543"/>
      <c r="G805" s="543"/>
      <c r="H805" s="543"/>
      <c r="I805" s="543"/>
      <c r="J805" s="543"/>
      <c r="K805" s="543"/>
      <c r="L805" s="543"/>
      <c r="M805" s="543"/>
      <c r="N805" s="543"/>
      <c r="O805" s="543"/>
      <c r="P805" s="543"/>
      <c r="Q805" s="543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ht="22.5" customHeight="1">
      <c r="A806" s="2"/>
      <c r="B806" s="2"/>
      <c r="C806" s="617"/>
      <c r="D806" s="618"/>
      <c r="E806" s="543"/>
      <c r="F806" s="543"/>
      <c r="G806" s="543"/>
      <c r="H806" s="543"/>
      <c r="I806" s="543"/>
      <c r="J806" s="543"/>
      <c r="K806" s="543"/>
      <c r="L806" s="543"/>
      <c r="M806" s="543"/>
      <c r="N806" s="543"/>
      <c r="O806" s="543"/>
      <c r="P806" s="543"/>
      <c r="Q806" s="543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ht="22.5" customHeight="1">
      <c r="A807" s="2"/>
      <c r="B807" s="2"/>
      <c r="C807" s="617"/>
      <c r="D807" s="618"/>
      <c r="E807" s="543"/>
      <c r="F807" s="543"/>
      <c r="G807" s="543"/>
      <c r="H807" s="543"/>
      <c r="I807" s="543"/>
      <c r="J807" s="543"/>
      <c r="K807" s="543"/>
      <c r="L807" s="543"/>
      <c r="M807" s="543"/>
      <c r="N807" s="543"/>
      <c r="O807" s="543"/>
      <c r="P807" s="543"/>
      <c r="Q807" s="543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ht="22.5" customHeight="1">
      <c r="A808" s="2"/>
      <c r="B808" s="2"/>
      <c r="C808" s="617"/>
      <c r="D808" s="618"/>
      <c r="E808" s="543"/>
      <c r="F808" s="543"/>
      <c r="G808" s="543"/>
      <c r="H808" s="543"/>
      <c r="I808" s="543"/>
      <c r="J808" s="543"/>
      <c r="K808" s="543"/>
      <c r="L808" s="543"/>
      <c r="M808" s="543"/>
      <c r="N808" s="543"/>
      <c r="O808" s="543"/>
      <c r="P808" s="543"/>
      <c r="Q808" s="543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ht="22.5" customHeight="1">
      <c r="A809" s="2"/>
      <c r="B809" s="2"/>
      <c r="C809" s="617"/>
      <c r="D809" s="618"/>
      <c r="E809" s="543"/>
      <c r="F809" s="543"/>
      <c r="G809" s="543"/>
      <c r="H809" s="543"/>
      <c r="I809" s="543"/>
      <c r="J809" s="543"/>
      <c r="K809" s="543"/>
      <c r="L809" s="543"/>
      <c r="M809" s="543"/>
      <c r="N809" s="543"/>
      <c r="O809" s="543"/>
      <c r="P809" s="543"/>
      <c r="Q809" s="543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ht="22.5" customHeight="1">
      <c r="A810" s="2"/>
      <c r="B810" s="2"/>
      <c r="C810" s="617"/>
      <c r="D810" s="618"/>
      <c r="E810" s="543"/>
      <c r="F810" s="543"/>
      <c r="G810" s="543"/>
      <c r="H810" s="543"/>
      <c r="I810" s="543"/>
      <c r="J810" s="543"/>
      <c r="K810" s="543"/>
      <c r="L810" s="543"/>
      <c r="M810" s="543"/>
      <c r="N810" s="543"/>
      <c r="O810" s="543"/>
      <c r="P810" s="543"/>
      <c r="Q810" s="543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ht="22.5" customHeight="1">
      <c r="A811" s="2"/>
      <c r="B811" s="2"/>
      <c r="C811" s="617"/>
      <c r="D811" s="618"/>
      <c r="E811" s="543"/>
      <c r="F811" s="543"/>
      <c r="G811" s="543"/>
      <c r="H811" s="543"/>
      <c r="I811" s="543"/>
      <c r="J811" s="543"/>
      <c r="K811" s="543"/>
      <c r="L811" s="543"/>
      <c r="M811" s="543"/>
      <c r="N811" s="543"/>
      <c r="O811" s="543"/>
      <c r="P811" s="543"/>
      <c r="Q811" s="543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ht="22.5" customHeight="1">
      <c r="A812" s="2"/>
      <c r="B812" s="2"/>
      <c r="C812" s="617"/>
      <c r="D812" s="618"/>
      <c r="E812" s="543"/>
      <c r="F812" s="543"/>
      <c r="G812" s="543"/>
      <c r="H812" s="543"/>
      <c r="I812" s="543"/>
      <c r="J812" s="543"/>
      <c r="K812" s="543"/>
      <c r="L812" s="543"/>
      <c r="M812" s="543"/>
      <c r="N812" s="543"/>
      <c r="O812" s="543"/>
      <c r="P812" s="543"/>
      <c r="Q812" s="543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ht="22.5" customHeight="1">
      <c r="A813" s="2"/>
      <c r="B813" s="2"/>
      <c r="C813" s="617"/>
      <c r="D813" s="618"/>
      <c r="E813" s="543"/>
      <c r="F813" s="543"/>
      <c r="G813" s="543"/>
      <c r="H813" s="543"/>
      <c r="I813" s="543"/>
      <c r="J813" s="543"/>
      <c r="K813" s="543"/>
      <c r="L813" s="543"/>
      <c r="M813" s="543"/>
      <c r="N813" s="543"/>
      <c r="O813" s="543"/>
      <c r="P813" s="543"/>
      <c r="Q813" s="543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ht="22.5" customHeight="1">
      <c r="A814" s="2"/>
      <c r="B814" s="2"/>
      <c r="C814" s="617"/>
      <c r="D814" s="618"/>
      <c r="E814" s="543"/>
      <c r="F814" s="543"/>
      <c r="G814" s="543"/>
      <c r="H814" s="543"/>
      <c r="I814" s="543"/>
      <c r="J814" s="543"/>
      <c r="K814" s="543"/>
      <c r="L814" s="543"/>
      <c r="M814" s="543"/>
      <c r="N814" s="543"/>
      <c r="O814" s="543"/>
      <c r="P814" s="543"/>
      <c r="Q814" s="543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ht="22.5" customHeight="1">
      <c r="A815" s="2"/>
      <c r="B815" s="2"/>
      <c r="C815" s="617"/>
      <c r="D815" s="618"/>
      <c r="E815" s="543"/>
      <c r="F815" s="543"/>
      <c r="G815" s="543"/>
      <c r="H815" s="543"/>
      <c r="I815" s="543"/>
      <c r="J815" s="543"/>
      <c r="K815" s="543"/>
      <c r="L815" s="543"/>
      <c r="M815" s="543"/>
      <c r="N815" s="543"/>
      <c r="O815" s="543"/>
      <c r="P815" s="543"/>
      <c r="Q815" s="543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ht="22.5" customHeight="1">
      <c r="A816" s="2"/>
      <c r="B816" s="2"/>
      <c r="C816" s="617"/>
      <c r="D816" s="618"/>
      <c r="E816" s="543"/>
      <c r="F816" s="543"/>
      <c r="G816" s="543"/>
      <c r="H816" s="543"/>
      <c r="I816" s="543"/>
      <c r="J816" s="543"/>
      <c r="K816" s="543"/>
      <c r="L816" s="543"/>
      <c r="M816" s="543"/>
      <c r="N816" s="543"/>
      <c r="O816" s="543"/>
      <c r="P816" s="543"/>
      <c r="Q816" s="543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ht="22.5" customHeight="1">
      <c r="A817" s="2"/>
      <c r="B817" s="2"/>
      <c r="C817" s="617"/>
      <c r="D817" s="618"/>
      <c r="E817" s="543"/>
      <c r="F817" s="543"/>
      <c r="G817" s="543"/>
      <c r="H817" s="543"/>
      <c r="I817" s="543"/>
      <c r="J817" s="543"/>
      <c r="K817" s="543"/>
      <c r="L817" s="543"/>
      <c r="M817" s="543"/>
      <c r="N817" s="543"/>
      <c r="O817" s="543"/>
      <c r="P817" s="543"/>
      <c r="Q817" s="543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ht="22.5" customHeight="1">
      <c r="A818" s="2"/>
      <c r="B818" s="2"/>
      <c r="C818" s="617"/>
      <c r="D818" s="618"/>
      <c r="E818" s="543"/>
      <c r="F818" s="543"/>
      <c r="G818" s="543"/>
      <c r="H818" s="543"/>
      <c r="I818" s="543"/>
      <c r="J818" s="543"/>
      <c r="K818" s="543"/>
      <c r="L818" s="543"/>
      <c r="M818" s="543"/>
      <c r="N818" s="543"/>
      <c r="O818" s="543"/>
      <c r="P818" s="543"/>
      <c r="Q818" s="543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ht="22.5" customHeight="1">
      <c r="A819" s="2"/>
      <c r="B819" s="2"/>
      <c r="C819" s="617"/>
      <c r="D819" s="618"/>
      <c r="E819" s="543"/>
      <c r="F819" s="543"/>
      <c r="G819" s="543"/>
      <c r="H819" s="543"/>
      <c r="I819" s="543"/>
      <c r="J819" s="543"/>
      <c r="K819" s="543"/>
      <c r="L819" s="543"/>
      <c r="M819" s="543"/>
      <c r="N819" s="543"/>
      <c r="O819" s="543"/>
      <c r="P819" s="543"/>
      <c r="Q819" s="543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ht="22.5" customHeight="1">
      <c r="A820" s="2"/>
      <c r="B820" s="2"/>
      <c r="C820" s="617"/>
      <c r="D820" s="618"/>
      <c r="E820" s="543"/>
      <c r="F820" s="543"/>
      <c r="G820" s="543"/>
      <c r="H820" s="543"/>
      <c r="I820" s="543"/>
      <c r="J820" s="543"/>
      <c r="K820" s="543"/>
      <c r="L820" s="543"/>
      <c r="M820" s="543"/>
      <c r="N820" s="543"/>
      <c r="O820" s="543"/>
      <c r="P820" s="543"/>
      <c r="Q820" s="543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ht="22.5" customHeight="1">
      <c r="A821" s="2"/>
      <c r="B821" s="2"/>
      <c r="C821" s="617"/>
      <c r="D821" s="618"/>
      <c r="E821" s="543"/>
      <c r="F821" s="543"/>
      <c r="G821" s="543"/>
      <c r="H821" s="543"/>
      <c r="I821" s="543"/>
      <c r="J821" s="543"/>
      <c r="K821" s="543"/>
      <c r="L821" s="543"/>
      <c r="M821" s="543"/>
      <c r="N821" s="543"/>
      <c r="O821" s="543"/>
      <c r="P821" s="543"/>
      <c r="Q821" s="543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ht="22.5" customHeight="1">
      <c r="A822" s="2"/>
      <c r="B822" s="2"/>
      <c r="C822" s="617"/>
      <c r="D822" s="618"/>
      <c r="E822" s="543"/>
      <c r="F822" s="543"/>
      <c r="G822" s="543"/>
      <c r="H822" s="543"/>
      <c r="I822" s="543"/>
      <c r="J822" s="543"/>
      <c r="K822" s="543"/>
      <c r="L822" s="543"/>
      <c r="M822" s="543"/>
      <c r="N822" s="543"/>
      <c r="O822" s="543"/>
      <c r="P822" s="543"/>
      <c r="Q822" s="543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ht="22.5" customHeight="1">
      <c r="A823" s="2"/>
      <c r="B823" s="2"/>
      <c r="C823" s="617"/>
      <c r="D823" s="618"/>
      <c r="E823" s="543"/>
      <c r="F823" s="543"/>
      <c r="G823" s="543"/>
      <c r="H823" s="543"/>
      <c r="I823" s="543"/>
      <c r="J823" s="543"/>
      <c r="K823" s="543"/>
      <c r="L823" s="543"/>
      <c r="M823" s="543"/>
      <c r="N823" s="543"/>
      <c r="O823" s="543"/>
      <c r="P823" s="543"/>
      <c r="Q823" s="543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ht="22.5" customHeight="1">
      <c r="A824" s="2"/>
      <c r="B824" s="2"/>
      <c r="C824" s="617"/>
      <c r="D824" s="618"/>
      <c r="E824" s="543"/>
      <c r="F824" s="543"/>
      <c r="G824" s="543"/>
      <c r="H824" s="543"/>
      <c r="I824" s="543"/>
      <c r="J824" s="543"/>
      <c r="K824" s="543"/>
      <c r="L824" s="543"/>
      <c r="M824" s="543"/>
      <c r="N824" s="543"/>
      <c r="O824" s="543"/>
      <c r="P824" s="543"/>
      <c r="Q824" s="543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ht="22.5" customHeight="1">
      <c r="A825" s="2"/>
      <c r="B825" s="2"/>
      <c r="C825" s="617"/>
      <c r="D825" s="618"/>
      <c r="E825" s="543"/>
      <c r="F825" s="543"/>
      <c r="G825" s="543"/>
      <c r="H825" s="543"/>
      <c r="I825" s="543"/>
      <c r="J825" s="543"/>
      <c r="K825" s="543"/>
      <c r="L825" s="543"/>
      <c r="M825" s="543"/>
      <c r="N825" s="543"/>
      <c r="O825" s="543"/>
      <c r="P825" s="543"/>
      <c r="Q825" s="543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ht="22.5" customHeight="1">
      <c r="A826" s="2"/>
      <c r="B826" s="2"/>
      <c r="C826" s="617"/>
      <c r="D826" s="618"/>
      <c r="E826" s="543"/>
      <c r="F826" s="543"/>
      <c r="G826" s="543"/>
      <c r="H826" s="543"/>
      <c r="I826" s="543"/>
      <c r="J826" s="543"/>
      <c r="K826" s="543"/>
      <c r="L826" s="543"/>
      <c r="M826" s="543"/>
      <c r="N826" s="543"/>
      <c r="O826" s="543"/>
      <c r="P826" s="543"/>
      <c r="Q826" s="543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ht="22.5" customHeight="1">
      <c r="A827" s="2"/>
      <c r="B827" s="2"/>
      <c r="C827" s="617"/>
      <c r="D827" s="618"/>
      <c r="E827" s="543"/>
      <c r="F827" s="543"/>
      <c r="G827" s="543"/>
      <c r="H827" s="543"/>
      <c r="I827" s="543"/>
      <c r="J827" s="543"/>
      <c r="K827" s="543"/>
      <c r="L827" s="543"/>
      <c r="M827" s="543"/>
      <c r="N827" s="543"/>
      <c r="O827" s="543"/>
      <c r="P827" s="543"/>
      <c r="Q827" s="543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ht="22.5" customHeight="1">
      <c r="A828" s="2"/>
      <c r="B828" s="2"/>
      <c r="C828" s="617"/>
      <c r="D828" s="618"/>
      <c r="E828" s="543"/>
      <c r="F828" s="543"/>
      <c r="G828" s="543"/>
      <c r="H828" s="543"/>
      <c r="I828" s="543"/>
      <c r="J828" s="543"/>
      <c r="K828" s="543"/>
      <c r="L828" s="543"/>
      <c r="M828" s="543"/>
      <c r="N828" s="543"/>
      <c r="O828" s="543"/>
      <c r="P828" s="543"/>
      <c r="Q828" s="543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ht="22.5" customHeight="1">
      <c r="A829" s="2"/>
      <c r="B829" s="2"/>
      <c r="C829" s="617"/>
      <c r="D829" s="618"/>
      <c r="E829" s="543"/>
      <c r="F829" s="543"/>
      <c r="G829" s="543"/>
      <c r="H829" s="543"/>
      <c r="I829" s="543"/>
      <c r="J829" s="543"/>
      <c r="K829" s="543"/>
      <c r="L829" s="543"/>
      <c r="M829" s="543"/>
      <c r="N829" s="543"/>
      <c r="O829" s="543"/>
      <c r="P829" s="543"/>
      <c r="Q829" s="543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ht="22.5" customHeight="1">
      <c r="A830" s="2"/>
      <c r="B830" s="2"/>
      <c r="C830" s="617"/>
      <c r="D830" s="618"/>
      <c r="E830" s="543"/>
      <c r="F830" s="543"/>
      <c r="G830" s="543"/>
      <c r="H830" s="543"/>
      <c r="I830" s="543"/>
      <c r="J830" s="543"/>
      <c r="K830" s="543"/>
      <c r="L830" s="543"/>
      <c r="M830" s="543"/>
      <c r="N830" s="543"/>
      <c r="O830" s="543"/>
      <c r="P830" s="543"/>
      <c r="Q830" s="543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ht="22.5" customHeight="1">
      <c r="A831" s="2"/>
      <c r="B831" s="2"/>
      <c r="C831" s="617"/>
      <c r="D831" s="618"/>
      <c r="E831" s="543"/>
      <c r="F831" s="543"/>
      <c r="G831" s="543"/>
      <c r="H831" s="543"/>
      <c r="I831" s="543"/>
      <c r="J831" s="543"/>
      <c r="K831" s="543"/>
      <c r="L831" s="543"/>
      <c r="M831" s="543"/>
      <c r="N831" s="543"/>
      <c r="O831" s="543"/>
      <c r="P831" s="543"/>
      <c r="Q831" s="543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ht="22.5" customHeight="1">
      <c r="A832" s="2"/>
      <c r="B832" s="2"/>
      <c r="C832" s="617"/>
      <c r="D832" s="618"/>
      <c r="E832" s="543"/>
      <c r="F832" s="543"/>
      <c r="G832" s="543"/>
      <c r="H832" s="543"/>
      <c r="I832" s="543"/>
      <c r="J832" s="543"/>
      <c r="K832" s="543"/>
      <c r="L832" s="543"/>
      <c r="M832" s="543"/>
      <c r="N832" s="543"/>
      <c r="O832" s="543"/>
      <c r="P832" s="543"/>
      <c r="Q832" s="543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ht="22.5" customHeight="1">
      <c r="A833" s="2"/>
      <c r="B833" s="2"/>
      <c r="C833" s="617"/>
      <c r="D833" s="618"/>
      <c r="E833" s="543"/>
      <c r="F833" s="543"/>
      <c r="G833" s="543"/>
      <c r="H833" s="543"/>
      <c r="I833" s="543"/>
      <c r="J833" s="543"/>
      <c r="K833" s="543"/>
      <c r="L833" s="543"/>
      <c r="M833" s="543"/>
      <c r="N833" s="543"/>
      <c r="O833" s="543"/>
      <c r="P833" s="543"/>
      <c r="Q833" s="543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ht="22.5" customHeight="1">
      <c r="A834" s="2"/>
      <c r="B834" s="2"/>
      <c r="C834" s="617"/>
      <c r="D834" s="618"/>
      <c r="E834" s="543"/>
      <c r="F834" s="543"/>
      <c r="G834" s="543"/>
      <c r="H834" s="543"/>
      <c r="I834" s="543"/>
      <c r="J834" s="543"/>
      <c r="K834" s="543"/>
      <c r="L834" s="543"/>
      <c r="M834" s="543"/>
      <c r="N834" s="543"/>
      <c r="O834" s="543"/>
      <c r="P834" s="543"/>
      <c r="Q834" s="543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ht="22.5" customHeight="1">
      <c r="A835" s="2"/>
      <c r="B835" s="2"/>
      <c r="C835" s="617"/>
      <c r="D835" s="618"/>
      <c r="E835" s="543"/>
      <c r="F835" s="543"/>
      <c r="G835" s="543"/>
      <c r="H835" s="543"/>
      <c r="I835" s="543"/>
      <c r="J835" s="543"/>
      <c r="K835" s="543"/>
      <c r="L835" s="543"/>
      <c r="M835" s="543"/>
      <c r="N835" s="543"/>
      <c r="O835" s="543"/>
      <c r="P835" s="543"/>
      <c r="Q835" s="543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ht="22.5" customHeight="1">
      <c r="A836" s="2"/>
      <c r="B836" s="2"/>
      <c r="C836" s="617"/>
      <c r="D836" s="618"/>
      <c r="E836" s="543"/>
      <c r="F836" s="543"/>
      <c r="G836" s="543"/>
      <c r="H836" s="543"/>
      <c r="I836" s="543"/>
      <c r="J836" s="543"/>
      <c r="K836" s="543"/>
      <c r="L836" s="543"/>
      <c r="M836" s="543"/>
      <c r="N836" s="543"/>
      <c r="O836" s="543"/>
      <c r="P836" s="543"/>
      <c r="Q836" s="543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ht="22.5" customHeight="1">
      <c r="A837" s="2"/>
      <c r="B837" s="2"/>
      <c r="C837" s="617"/>
      <c r="D837" s="618"/>
      <c r="E837" s="543"/>
      <c r="F837" s="543"/>
      <c r="G837" s="543"/>
      <c r="H837" s="543"/>
      <c r="I837" s="543"/>
      <c r="J837" s="543"/>
      <c r="K837" s="543"/>
      <c r="L837" s="543"/>
      <c r="M837" s="543"/>
      <c r="N837" s="543"/>
      <c r="O837" s="543"/>
      <c r="P837" s="543"/>
      <c r="Q837" s="543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ht="22.5" customHeight="1">
      <c r="A838" s="2"/>
      <c r="B838" s="2"/>
      <c r="C838" s="617"/>
      <c r="D838" s="618"/>
      <c r="E838" s="543"/>
      <c r="F838" s="543"/>
      <c r="G838" s="543"/>
      <c r="H838" s="543"/>
      <c r="I838" s="543"/>
      <c r="J838" s="543"/>
      <c r="K838" s="543"/>
      <c r="L838" s="543"/>
      <c r="M838" s="543"/>
      <c r="N838" s="543"/>
      <c r="O838" s="543"/>
      <c r="P838" s="543"/>
      <c r="Q838" s="543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ht="22.5" customHeight="1">
      <c r="A839" s="2"/>
      <c r="B839" s="2"/>
      <c r="C839" s="617"/>
      <c r="D839" s="618"/>
      <c r="E839" s="543"/>
      <c r="F839" s="543"/>
      <c r="G839" s="543"/>
      <c r="H839" s="543"/>
      <c r="I839" s="543"/>
      <c r="J839" s="543"/>
      <c r="K839" s="543"/>
      <c r="L839" s="543"/>
      <c r="M839" s="543"/>
      <c r="N839" s="543"/>
      <c r="O839" s="543"/>
      <c r="P839" s="543"/>
      <c r="Q839" s="543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ht="22.5" customHeight="1">
      <c r="A840" s="2"/>
      <c r="B840" s="2"/>
      <c r="C840" s="617"/>
      <c r="D840" s="618"/>
      <c r="E840" s="543"/>
      <c r="F840" s="543"/>
      <c r="G840" s="543"/>
      <c r="H840" s="543"/>
      <c r="I840" s="543"/>
      <c r="J840" s="543"/>
      <c r="K840" s="543"/>
      <c r="L840" s="543"/>
      <c r="M840" s="543"/>
      <c r="N840" s="543"/>
      <c r="O840" s="543"/>
      <c r="P840" s="543"/>
      <c r="Q840" s="543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ht="22.5" customHeight="1">
      <c r="A841" s="2"/>
      <c r="B841" s="2"/>
      <c r="C841" s="617"/>
      <c r="D841" s="618"/>
      <c r="E841" s="543"/>
      <c r="F841" s="543"/>
      <c r="G841" s="543"/>
      <c r="H841" s="543"/>
      <c r="I841" s="543"/>
      <c r="J841" s="543"/>
      <c r="K841" s="543"/>
      <c r="L841" s="543"/>
      <c r="M841" s="543"/>
      <c r="N841" s="543"/>
      <c r="O841" s="543"/>
      <c r="P841" s="543"/>
      <c r="Q841" s="543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ht="22.5" customHeight="1">
      <c r="A842" s="2"/>
      <c r="B842" s="2"/>
      <c r="C842" s="617"/>
      <c r="D842" s="618"/>
      <c r="E842" s="543"/>
      <c r="F842" s="543"/>
      <c r="G842" s="543"/>
      <c r="H842" s="543"/>
      <c r="I842" s="543"/>
      <c r="J842" s="543"/>
      <c r="K842" s="543"/>
      <c r="L842" s="543"/>
      <c r="M842" s="543"/>
      <c r="N842" s="543"/>
      <c r="O842" s="543"/>
      <c r="P842" s="543"/>
      <c r="Q842" s="543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ht="22.5" customHeight="1">
      <c r="A843" s="2"/>
      <c r="B843" s="2"/>
      <c r="C843" s="617"/>
      <c r="D843" s="618"/>
      <c r="E843" s="543"/>
      <c r="F843" s="543"/>
      <c r="G843" s="543"/>
      <c r="H843" s="543"/>
      <c r="I843" s="543"/>
      <c r="J843" s="543"/>
      <c r="K843" s="543"/>
      <c r="L843" s="543"/>
      <c r="M843" s="543"/>
      <c r="N843" s="543"/>
      <c r="O843" s="543"/>
      <c r="P843" s="543"/>
      <c r="Q843" s="543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ht="22.5" customHeight="1">
      <c r="A844" s="2"/>
      <c r="B844" s="2"/>
      <c r="C844" s="617"/>
      <c r="D844" s="618"/>
      <c r="E844" s="543"/>
      <c r="F844" s="543"/>
      <c r="G844" s="543"/>
      <c r="H844" s="543"/>
      <c r="I844" s="543"/>
      <c r="J844" s="543"/>
      <c r="K844" s="543"/>
      <c r="L844" s="543"/>
      <c r="M844" s="543"/>
      <c r="N844" s="543"/>
      <c r="O844" s="543"/>
      <c r="P844" s="543"/>
      <c r="Q844" s="543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ht="22.5" customHeight="1">
      <c r="A845" s="2"/>
      <c r="B845" s="2"/>
      <c r="C845" s="617"/>
      <c r="D845" s="618"/>
      <c r="E845" s="543"/>
      <c r="F845" s="543"/>
      <c r="G845" s="543"/>
      <c r="H845" s="543"/>
      <c r="I845" s="543"/>
      <c r="J845" s="543"/>
      <c r="K845" s="543"/>
      <c r="L845" s="543"/>
      <c r="M845" s="543"/>
      <c r="N845" s="543"/>
      <c r="O845" s="543"/>
      <c r="P845" s="543"/>
      <c r="Q845" s="543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ht="22.5" customHeight="1">
      <c r="A846" s="2"/>
      <c r="B846" s="2"/>
      <c r="C846" s="617"/>
      <c r="D846" s="618"/>
      <c r="E846" s="543"/>
      <c r="F846" s="543"/>
      <c r="G846" s="543"/>
      <c r="H846" s="543"/>
      <c r="I846" s="543"/>
      <c r="J846" s="543"/>
      <c r="K846" s="543"/>
      <c r="L846" s="543"/>
      <c r="M846" s="543"/>
      <c r="N846" s="543"/>
      <c r="O846" s="543"/>
      <c r="P846" s="543"/>
      <c r="Q846" s="543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ht="22.5" customHeight="1">
      <c r="A847" s="2"/>
      <c r="B847" s="2"/>
      <c r="C847" s="617"/>
      <c r="D847" s="618"/>
      <c r="E847" s="543"/>
      <c r="F847" s="543"/>
      <c r="G847" s="543"/>
      <c r="H847" s="543"/>
      <c r="I847" s="543"/>
      <c r="J847" s="543"/>
      <c r="K847" s="543"/>
      <c r="L847" s="543"/>
      <c r="M847" s="543"/>
      <c r="N847" s="543"/>
      <c r="O847" s="543"/>
      <c r="P847" s="543"/>
      <c r="Q847" s="543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ht="22.5" customHeight="1">
      <c r="A848" s="2"/>
      <c r="B848" s="2"/>
      <c r="C848" s="617"/>
      <c r="D848" s="618"/>
      <c r="E848" s="543"/>
      <c r="F848" s="543"/>
      <c r="G848" s="543"/>
      <c r="H848" s="543"/>
      <c r="I848" s="543"/>
      <c r="J848" s="543"/>
      <c r="K848" s="543"/>
      <c r="L848" s="543"/>
      <c r="M848" s="543"/>
      <c r="N848" s="543"/>
      <c r="O848" s="543"/>
      <c r="P848" s="543"/>
      <c r="Q848" s="543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ht="22.5" customHeight="1">
      <c r="A849" s="2"/>
      <c r="B849" s="2"/>
      <c r="C849" s="617"/>
      <c r="D849" s="618"/>
      <c r="E849" s="543"/>
      <c r="F849" s="543"/>
      <c r="G849" s="543"/>
      <c r="H849" s="543"/>
      <c r="I849" s="543"/>
      <c r="J849" s="543"/>
      <c r="K849" s="543"/>
      <c r="L849" s="543"/>
      <c r="M849" s="543"/>
      <c r="N849" s="543"/>
      <c r="O849" s="543"/>
      <c r="P849" s="543"/>
      <c r="Q849" s="543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ht="22.5" customHeight="1">
      <c r="A850" s="2"/>
      <c r="B850" s="2"/>
      <c r="C850" s="617"/>
      <c r="D850" s="618"/>
      <c r="E850" s="543"/>
      <c r="F850" s="543"/>
      <c r="G850" s="543"/>
      <c r="H850" s="543"/>
      <c r="I850" s="543"/>
      <c r="J850" s="543"/>
      <c r="K850" s="543"/>
      <c r="L850" s="543"/>
      <c r="M850" s="543"/>
      <c r="N850" s="543"/>
      <c r="O850" s="543"/>
      <c r="P850" s="543"/>
      <c r="Q850" s="543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ht="22.5" customHeight="1">
      <c r="A851" s="2"/>
      <c r="B851" s="2"/>
      <c r="C851" s="617"/>
      <c r="D851" s="618"/>
      <c r="E851" s="543"/>
      <c r="F851" s="543"/>
      <c r="G851" s="543"/>
      <c r="H851" s="543"/>
      <c r="I851" s="543"/>
      <c r="J851" s="543"/>
      <c r="K851" s="543"/>
      <c r="L851" s="543"/>
      <c r="M851" s="543"/>
      <c r="N851" s="543"/>
      <c r="O851" s="543"/>
      <c r="P851" s="543"/>
      <c r="Q851" s="543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ht="22.5" customHeight="1">
      <c r="A852" s="2"/>
      <c r="B852" s="2"/>
      <c r="C852" s="617"/>
      <c r="D852" s="618"/>
      <c r="E852" s="543"/>
      <c r="F852" s="543"/>
      <c r="G852" s="543"/>
      <c r="H852" s="543"/>
      <c r="I852" s="543"/>
      <c r="J852" s="543"/>
      <c r="K852" s="543"/>
      <c r="L852" s="543"/>
      <c r="M852" s="543"/>
      <c r="N852" s="543"/>
      <c r="O852" s="543"/>
      <c r="P852" s="543"/>
      <c r="Q852" s="543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ht="22.5" customHeight="1">
      <c r="A853" s="2"/>
      <c r="B853" s="2"/>
      <c r="C853" s="617"/>
      <c r="D853" s="618"/>
      <c r="E853" s="543"/>
      <c r="F853" s="543"/>
      <c r="G853" s="543"/>
      <c r="H853" s="543"/>
      <c r="I853" s="543"/>
      <c r="J853" s="543"/>
      <c r="K853" s="543"/>
      <c r="L853" s="543"/>
      <c r="M853" s="543"/>
      <c r="N853" s="543"/>
      <c r="O853" s="543"/>
      <c r="P853" s="543"/>
      <c r="Q853" s="543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ht="22.5" customHeight="1">
      <c r="A854" s="2"/>
      <c r="B854" s="2"/>
      <c r="C854" s="617"/>
      <c r="D854" s="618"/>
      <c r="E854" s="543"/>
      <c r="F854" s="543"/>
      <c r="G854" s="543"/>
      <c r="H854" s="543"/>
      <c r="I854" s="543"/>
      <c r="J854" s="543"/>
      <c r="K854" s="543"/>
      <c r="L854" s="543"/>
      <c r="M854" s="543"/>
      <c r="N854" s="543"/>
      <c r="O854" s="543"/>
      <c r="P854" s="543"/>
      <c r="Q854" s="543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ht="22.5" customHeight="1">
      <c r="A855" s="2"/>
      <c r="B855" s="2"/>
      <c r="C855" s="617"/>
      <c r="D855" s="618"/>
      <c r="E855" s="543"/>
      <c r="F855" s="543"/>
      <c r="G855" s="543"/>
      <c r="H855" s="543"/>
      <c r="I855" s="543"/>
      <c r="J855" s="543"/>
      <c r="K855" s="543"/>
      <c r="L855" s="543"/>
      <c r="M855" s="543"/>
      <c r="N855" s="543"/>
      <c r="O855" s="543"/>
      <c r="P855" s="543"/>
      <c r="Q855" s="543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ht="22.5" customHeight="1">
      <c r="A856" s="2"/>
      <c r="B856" s="2"/>
      <c r="C856" s="617"/>
      <c r="D856" s="618"/>
      <c r="E856" s="543"/>
      <c r="F856" s="543"/>
      <c r="G856" s="543"/>
      <c r="H856" s="543"/>
      <c r="I856" s="543"/>
      <c r="J856" s="543"/>
      <c r="K856" s="543"/>
      <c r="L856" s="543"/>
      <c r="M856" s="543"/>
      <c r="N856" s="543"/>
      <c r="O856" s="543"/>
      <c r="P856" s="543"/>
      <c r="Q856" s="543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ht="22.5" customHeight="1">
      <c r="A857" s="2"/>
      <c r="B857" s="2"/>
      <c r="C857" s="617"/>
      <c r="D857" s="618"/>
      <c r="E857" s="543"/>
      <c r="F857" s="543"/>
      <c r="G857" s="543"/>
      <c r="H857" s="543"/>
      <c r="I857" s="543"/>
      <c r="J857" s="543"/>
      <c r="K857" s="543"/>
      <c r="L857" s="543"/>
      <c r="M857" s="543"/>
      <c r="N857" s="543"/>
      <c r="O857" s="543"/>
      <c r="P857" s="543"/>
      <c r="Q857" s="543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ht="22.5" customHeight="1">
      <c r="A858" s="2"/>
      <c r="B858" s="2"/>
      <c r="C858" s="617"/>
      <c r="D858" s="618"/>
      <c r="E858" s="543"/>
      <c r="F858" s="543"/>
      <c r="G858" s="543"/>
      <c r="H858" s="543"/>
      <c r="I858" s="543"/>
      <c r="J858" s="543"/>
      <c r="K858" s="543"/>
      <c r="L858" s="543"/>
      <c r="M858" s="543"/>
      <c r="N858" s="543"/>
      <c r="O858" s="543"/>
      <c r="P858" s="543"/>
      <c r="Q858" s="543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ht="22.5" customHeight="1">
      <c r="A859" s="2"/>
      <c r="B859" s="2"/>
      <c r="C859" s="617"/>
      <c r="D859" s="618"/>
      <c r="E859" s="543"/>
      <c r="F859" s="543"/>
      <c r="G859" s="543"/>
      <c r="H859" s="543"/>
      <c r="I859" s="543"/>
      <c r="J859" s="543"/>
      <c r="K859" s="543"/>
      <c r="L859" s="543"/>
      <c r="M859" s="543"/>
      <c r="N859" s="543"/>
      <c r="O859" s="543"/>
      <c r="P859" s="543"/>
      <c r="Q859" s="543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ht="22.5" customHeight="1">
      <c r="A860" s="2"/>
      <c r="B860" s="2"/>
      <c r="C860" s="617"/>
      <c r="D860" s="618"/>
      <c r="E860" s="543"/>
      <c r="F860" s="543"/>
      <c r="G860" s="543"/>
      <c r="H860" s="543"/>
      <c r="I860" s="543"/>
      <c r="J860" s="543"/>
      <c r="K860" s="543"/>
      <c r="L860" s="543"/>
      <c r="M860" s="543"/>
      <c r="N860" s="543"/>
      <c r="O860" s="543"/>
      <c r="P860" s="543"/>
      <c r="Q860" s="543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ht="22.5" customHeight="1">
      <c r="A861" s="2"/>
      <c r="B861" s="2"/>
      <c r="C861" s="617"/>
      <c r="D861" s="618"/>
      <c r="E861" s="543"/>
      <c r="F861" s="543"/>
      <c r="G861" s="543"/>
      <c r="H861" s="543"/>
      <c r="I861" s="543"/>
      <c r="J861" s="543"/>
      <c r="K861" s="543"/>
      <c r="L861" s="543"/>
      <c r="M861" s="543"/>
      <c r="N861" s="543"/>
      <c r="O861" s="543"/>
      <c r="P861" s="543"/>
      <c r="Q861" s="543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ht="22.5" customHeight="1">
      <c r="A862" s="2"/>
      <c r="B862" s="2"/>
      <c r="C862" s="617"/>
      <c r="D862" s="618"/>
      <c r="E862" s="543"/>
      <c r="F862" s="543"/>
      <c r="G862" s="543"/>
      <c r="H862" s="543"/>
      <c r="I862" s="543"/>
      <c r="J862" s="543"/>
      <c r="K862" s="543"/>
      <c r="L862" s="543"/>
      <c r="M862" s="543"/>
      <c r="N862" s="543"/>
      <c r="O862" s="543"/>
      <c r="P862" s="543"/>
      <c r="Q862" s="543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ht="22.5" customHeight="1">
      <c r="A863" s="2"/>
      <c r="B863" s="2"/>
      <c r="C863" s="617"/>
      <c r="D863" s="618"/>
      <c r="E863" s="543"/>
      <c r="F863" s="543"/>
      <c r="G863" s="543"/>
      <c r="H863" s="543"/>
      <c r="I863" s="543"/>
      <c r="J863" s="543"/>
      <c r="K863" s="543"/>
      <c r="L863" s="543"/>
      <c r="M863" s="543"/>
      <c r="N863" s="543"/>
      <c r="O863" s="543"/>
      <c r="P863" s="543"/>
      <c r="Q863" s="543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ht="22.5" customHeight="1">
      <c r="A864" s="2"/>
      <c r="B864" s="2"/>
      <c r="C864" s="617"/>
      <c r="D864" s="618"/>
      <c r="E864" s="543"/>
      <c r="F864" s="543"/>
      <c r="G864" s="543"/>
      <c r="H864" s="543"/>
      <c r="I864" s="543"/>
      <c r="J864" s="543"/>
      <c r="K864" s="543"/>
      <c r="L864" s="543"/>
      <c r="M864" s="543"/>
      <c r="N864" s="543"/>
      <c r="O864" s="543"/>
      <c r="P864" s="543"/>
      <c r="Q864" s="543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ht="22.5" customHeight="1">
      <c r="A865" s="2"/>
      <c r="B865" s="2"/>
      <c r="C865" s="617"/>
      <c r="D865" s="618"/>
      <c r="E865" s="543"/>
      <c r="F865" s="543"/>
      <c r="G865" s="543"/>
      <c r="H865" s="543"/>
      <c r="I865" s="543"/>
      <c r="J865" s="543"/>
      <c r="K865" s="543"/>
      <c r="L865" s="543"/>
      <c r="M865" s="543"/>
      <c r="N865" s="543"/>
      <c r="O865" s="543"/>
      <c r="P865" s="543"/>
      <c r="Q865" s="543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ht="22.5" customHeight="1">
      <c r="A866" s="2"/>
      <c r="B866" s="2"/>
      <c r="C866" s="617"/>
      <c r="D866" s="618"/>
      <c r="E866" s="543"/>
      <c r="F866" s="543"/>
      <c r="G866" s="543"/>
      <c r="H866" s="543"/>
      <c r="I866" s="543"/>
      <c r="J866" s="543"/>
      <c r="K866" s="543"/>
      <c r="L866" s="543"/>
      <c r="M866" s="543"/>
      <c r="N866" s="543"/>
      <c r="O866" s="543"/>
      <c r="P866" s="543"/>
      <c r="Q866" s="543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ht="22.5" customHeight="1">
      <c r="A867" s="2"/>
      <c r="B867" s="2"/>
      <c r="C867" s="617"/>
      <c r="D867" s="618"/>
      <c r="E867" s="543"/>
      <c r="F867" s="543"/>
      <c r="G867" s="543"/>
      <c r="H867" s="543"/>
      <c r="I867" s="543"/>
      <c r="J867" s="543"/>
      <c r="K867" s="543"/>
      <c r="L867" s="543"/>
      <c r="M867" s="543"/>
      <c r="N867" s="543"/>
      <c r="O867" s="543"/>
      <c r="P867" s="543"/>
      <c r="Q867" s="543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ht="22.5" customHeight="1">
      <c r="A868" s="2"/>
      <c r="B868" s="2"/>
      <c r="C868" s="617"/>
      <c r="D868" s="618"/>
      <c r="E868" s="543"/>
      <c r="F868" s="543"/>
      <c r="G868" s="543"/>
      <c r="H868" s="543"/>
      <c r="I868" s="543"/>
      <c r="J868" s="543"/>
      <c r="K868" s="543"/>
      <c r="L868" s="543"/>
      <c r="M868" s="543"/>
      <c r="N868" s="543"/>
      <c r="O868" s="543"/>
      <c r="P868" s="543"/>
      <c r="Q868" s="543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ht="22.5" customHeight="1">
      <c r="A869" s="2"/>
      <c r="B869" s="2"/>
      <c r="C869" s="617"/>
      <c r="D869" s="618"/>
      <c r="E869" s="543"/>
      <c r="F869" s="543"/>
      <c r="G869" s="543"/>
      <c r="H869" s="543"/>
      <c r="I869" s="543"/>
      <c r="J869" s="543"/>
      <c r="K869" s="543"/>
      <c r="L869" s="543"/>
      <c r="M869" s="543"/>
      <c r="N869" s="543"/>
      <c r="O869" s="543"/>
      <c r="P869" s="543"/>
      <c r="Q869" s="543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ht="22.5" customHeight="1">
      <c r="A870" s="2"/>
      <c r="B870" s="2"/>
      <c r="C870" s="617"/>
      <c r="D870" s="618"/>
      <c r="E870" s="543"/>
      <c r="F870" s="543"/>
      <c r="G870" s="543"/>
      <c r="H870" s="543"/>
      <c r="I870" s="543"/>
      <c r="J870" s="543"/>
      <c r="K870" s="543"/>
      <c r="L870" s="543"/>
      <c r="M870" s="543"/>
      <c r="N870" s="543"/>
      <c r="O870" s="543"/>
      <c r="P870" s="543"/>
      <c r="Q870" s="543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ht="22.5" customHeight="1">
      <c r="A871" s="2"/>
      <c r="B871" s="2"/>
      <c r="C871" s="617"/>
      <c r="D871" s="618"/>
      <c r="E871" s="543"/>
      <c r="F871" s="543"/>
      <c r="G871" s="543"/>
      <c r="H871" s="543"/>
      <c r="I871" s="543"/>
      <c r="J871" s="543"/>
      <c r="K871" s="543"/>
      <c r="L871" s="543"/>
      <c r="M871" s="543"/>
      <c r="N871" s="543"/>
      <c r="O871" s="543"/>
      <c r="P871" s="543"/>
      <c r="Q871" s="543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ht="22.5" customHeight="1">
      <c r="A872" s="2"/>
      <c r="B872" s="2"/>
      <c r="C872" s="617"/>
      <c r="D872" s="618"/>
      <c r="E872" s="543"/>
      <c r="F872" s="543"/>
      <c r="G872" s="543"/>
      <c r="H872" s="543"/>
      <c r="I872" s="543"/>
      <c r="J872" s="543"/>
      <c r="K872" s="543"/>
      <c r="L872" s="543"/>
      <c r="M872" s="543"/>
      <c r="N872" s="543"/>
      <c r="O872" s="543"/>
      <c r="P872" s="543"/>
      <c r="Q872" s="543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ht="22.5" customHeight="1">
      <c r="A873" s="2"/>
      <c r="B873" s="2"/>
      <c r="C873" s="617"/>
      <c r="D873" s="618"/>
      <c r="E873" s="543"/>
      <c r="F873" s="543"/>
      <c r="G873" s="543"/>
      <c r="H873" s="543"/>
      <c r="I873" s="543"/>
      <c r="J873" s="543"/>
      <c r="K873" s="543"/>
      <c r="L873" s="543"/>
      <c r="M873" s="543"/>
      <c r="N873" s="543"/>
      <c r="O873" s="543"/>
      <c r="P873" s="543"/>
      <c r="Q873" s="543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ht="22.5" customHeight="1">
      <c r="A874" s="2"/>
      <c r="B874" s="2"/>
      <c r="C874" s="617"/>
      <c r="D874" s="618"/>
      <c r="E874" s="543"/>
      <c r="F874" s="543"/>
      <c r="G874" s="543"/>
      <c r="H874" s="543"/>
      <c r="I874" s="543"/>
      <c r="J874" s="543"/>
      <c r="K874" s="543"/>
      <c r="L874" s="543"/>
      <c r="M874" s="543"/>
      <c r="N874" s="543"/>
      <c r="O874" s="543"/>
      <c r="P874" s="543"/>
      <c r="Q874" s="543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ht="22.5" customHeight="1">
      <c r="A875" s="2"/>
      <c r="B875" s="2"/>
      <c r="C875" s="617"/>
      <c r="D875" s="618"/>
      <c r="E875" s="543"/>
      <c r="F875" s="543"/>
      <c r="G875" s="543"/>
      <c r="H875" s="543"/>
      <c r="I875" s="543"/>
      <c r="J875" s="543"/>
      <c r="K875" s="543"/>
      <c r="L875" s="543"/>
      <c r="M875" s="543"/>
      <c r="N875" s="543"/>
      <c r="O875" s="543"/>
      <c r="P875" s="543"/>
      <c r="Q875" s="543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ht="22.5" customHeight="1">
      <c r="A876" s="2"/>
      <c r="B876" s="2"/>
      <c r="C876" s="617"/>
      <c r="D876" s="618"/>
      <c r="E876" s="543"/>
      <c r="F876" s="543"/>
      <c r="G876" s="543"/>
      <c r="H876" s="543"/>
      <c r="I876" s="543"/>
      <c r="J876" s="543"/>
      <c r="K876" s="543"/>
      <c r="L876" s="543"/>
      <c r="M876" s="543"/>
      <c r="N876" s="543"/>
      <c r="O876" s="543"/>
      <c r="P876" s="543"/>
      <c r="Q876" s="543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ht="22.5" customHeight="1">
      <c r="A877" s="2"/>
      <c r="B877" s="2"/>
      <c r="C877" s="617"/>
      <c r="D877" s="618"/>
      <c r="E877" s="543"/>
      <c r="F877" s="543"/>
      <c r="G877" s="543"/>
      <c r="H877" s="543"/>
      <c r="I877" s="543"/>
      <c r="J877" s="543"/>
      <c r="K877" s="543"/>
      <c r="L877" s="543"/>
      <c r="M877" s="543"/>
      <c r="N877" s="543"/>
      <c r="O877" s="543"/>
      <c r="P877" s="543"/>
      <c r="Q877" s="543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ht="22.5" customHeight="1">
      <c r="A878" s="2"/>
      <c r="B878" s="2"/>
      <c r="C878" s="617"/>
      <c r="D878" s="618"/>
      <c r="E878" s="543"/>
      <c r="F878" s="543"/>
      <c r="G878" s="543"/>
      <c r="H878" s="543"/>
      <c r="I878" s="543"/>
      <c r="J878" s="543"/>
      <c r="K878" s="543"/>
      <c r="L878" s="543"/>
      <c r="M878" s="543"/>
      <c r="N878" s="543"/>
      <c r="O878" s="543"/>
      <c r="P878" s="543"/>
      <c r="Q878" s="543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ht="22.5" customHeight="1">
      <c r="A879" s="2"/>
      <c r="B879" s="2"/>
      <c r="C879" s="617"/>
      <c r="D879" s="618"/>
      <c r="E879" s="543"/>
      <c r="F879" s="543"/>
      <c r="G879" s="543"/>
      <c r="H879" s="543"/>
      <c r="I879" s="543"/>
      <c r="J879" s="543"/>
      <c r="K879" s="543"/>
      <c r="L879" s="543"/>
      <c r="M879" s="543"/>
      <c r="N879" s="543"/>
      <c r="O879" s="543"/>
      <c r="P879" s="543"/>
      <c r="Q879" s="543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ht="22.5" customHeight="1">
      <c r="A880" s="2"/>
      <c r="B880" s="2"/>
      <c r="C880" s="617"/>
      <c r="D880" s="618"/>
      <c r="E880" s="543"/>
      <c r="F880" s="543"/>
      <c r="G880" s="543"/>
      <c r="H880" s="543"/>
      <c r="I880" s="543"/>
      <c r="J880" s="543"/>
      <c r="K880" s="543"/>
      <c r="L880" s="543"/>
      <c r="M880" s="543"/>
      <c r="N880" s="543"/>
      <c r="O880" s="543"/>
      <c r="P880" s="543"/>
      <c r="Q880" s="543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ht="22.5" customHeight="1">
      <c r="A881" s="2"/>
      <c r="B881" s="2"/>
      <c r="C881" s="617"/>
      <c r="D881" s="618"/>
      <c r="E881" s="543"/>
      <c r="F881" s="543"/>
      <c r="G881" s="543"/>
      <c r="H881" s="543"/>
      <c r="I881" s="543"/>
      <c r="J881" s="543"/>
      <c r="K881" s="543"/>
      <c r="L881" s="543"/>
      <c r="M881" s="543"/>
      <c r="N881" s="543"/>
      <c r="O881" s="543"/>
      <c r="P881" s="543"/>
      <c r="Q881" s="543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ht="22.5" customHeight="1">
      <c r="A882" s="2"/>
      <c r="B882" s="2"/>
      <c r="C882" s="617"/>
      <c r="D882" s="618"/>
      <c r="E882" s="543"/>
      <c r="F882" s="543"/>
      <c r="G882" s="543"/>
      <c r="H882" s="543"/>
      <c r="I882" s="543"/>
      <c r="J882" s="543"/>
      <c r="K882" s="543"/>
      <c r="L882" s="543"/>
      <c r="M882" s="543"/>
      <c r="N882" s="543"/>
      <c r="O882" s="543"/>
      <c r="P882" s="543"/>
      <c r="Q882" s="543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ht="22.5" customHeight="1">
      <c r="A883" s="2"/>
      <c r="B883" s="2"/>
      <c r="C883" s="617"/>
      <c r="D883" s="618"/>
      <c r="E883" s="543"/>
      <c r="F883" s="543"/>
      <c r="G883" s="543"/>
      <c r="H883" s="543"/>
      <c r="I883" s="543"/>
      <c r="J883" s="543"/>
      <c r="K883" s="543"/>
      <c r="L883" s="543"/>
      <c r="M883" s="543"/>
      <c r="N883" s="543"/>
      <c r="O883" s="543"/>
      <c r="P883" s="543"/>
      <c r="Q883" s="543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ht="22.5" customHeight="1">
      <c r="A884" s="2"/>
      <c r="B884" s="2"/>
      <c r="C884" s="617"/>
      <c r="D884" s="618"/>
      <c r="E884" s="543"/>
      <c r="F884" s="543"/>
      <c r="G884" s="543"/>
      <c r="H884" s="543"/>
      <c r="I884" s="543"/>
      <c r="J884" s="543"/>
      <c r="K884" s="543"/>
      <c r="L884" s="543"/>
      <c r="M884" s="543"/>
      <c r="N884" s="543"/>
      <c r="O884" s="543"/>
      <c r="P884" s="543"/>
      <c r="Q884" s="543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ht="22.5" customHeight="1">
      <c r="A885" s="2"/>
      <c r="B885" s="2"/>
      <c r="C885" s="617"/>
      <c r="D885" s="618"/>
      <c r="E885" s="543"/>
      <c r="F885" s="543"/>
      <c r="G885" s="543"/>
      <c r="H885" s="543"/>
      <c r="I885" s="543"/>
      <c r="J885" s="543"/>
      <c r="K885" s="543"/>
      <c r="L885" s="543"/>
      <c r="M885" s="543"/>
      <c r="N885" s="543"/>
      <c r="O885" s="543"/>
      <c r="P885" s="543"/>
      <c r="Q885" s="543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ht="22.5" customHeight="1">
      <c r="A886" s="2"/>
      <c r="B886" s="2"/>
      <c r="C886" s="617"/>
      <c r="D886" s="618"/>
      <c r="E886" s="543"/>
      <c r="F886" s="543"/>
      <c r="G886" s="543"/>
      <c r="H886" s="543"/>
      <c r="I886" s="543"/>
      <c r="J886" s="543"/>
      <c r="K886" s="543"/>
      <c r="L886" s="543"/>
      <c r="M886" s="543"/>
      <c r="N886" s="543"/>
      <c r="O886" s="543"/>
      <c r="P886" s="543"/>
      <c r="Q886" s="543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ht="22.5" customHeight="1">
      <c r="A887" s="2"/>
      <c r="B887" s="2"/>
      <c r="C887" s="617"/>
      <c r="D887" s="618"/>
      <c r="E887" s="543"/>
      <c r="F887" s="543"/>
      <c r="G887" s="543"/>
      <c r="H887" s="543"/>
      <c r="I887" s="543"/>
      <c r="J887" s="543"/>
      <c r="K887" s="543"/>
      <c r="L887" s="543"/>
      <c r="M887" s="543"/>
      <c r="N887" s="543"/>
      <c r="O887" s="543"/>
      <c r="P887" s="543"/>
      <c r="Q887" s="543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ht="22.5" customHeight="1">
      <c r="A888" s="2"/>
      <c r="B888" s="2"/>
      <c r="C888" s="617"/>
      <c r="D888" s="618"/>
      <c r="E888" s="543"/>
      <c r="F888" s="543"/>
      <c r="G888" s="543"/>
      <c r="H888" s="543"/>
      <c r="I888" s="543"/>
      <c r="J888" s="543"/>
      <c r="K888" s="543"/>
      <c r="L888" s="543"/>
      <c r="M888" s="543"/>
      <c r="N888" s="543"/>
      <c r="O888" s="543"/>
      <c r="P888" s="543"/>
      <c r="Q888" s="543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ht="22.5" customHeight="1">
      <c r="A889" s="2"/>
      <c r="B889" s="2"/>
      <c r="C889" s="617"/>
      <c r="D889" s="618"/>
      <c r="E889" s="543"/>
      <c r="F889" s="543"/>
      <c r="G889" s="543"/>
      <c r="H889" s="543"/>
      <c r="I889" s="543"/>
      <c r="J889" s="543"/>
      <c r="K889" s="543"/>
      <c r="L889" s="543"/>
      <c r="M889" s="543"/>
      <c r="N889" s="543"/>
      <c r="O889" s="543"/>
      <c r="P889" s="543"/>
      <c r="Q889" s="543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ht="22.5" customHeight="1">
      <c r="A890" s="2"/>
      <c r="B890" s="2"/>
      <c r="C890" s="617"/>
      <c r="D890" s="618"/>
      <c r="E890" s="543"/>
      <c r="F890" s="543"/>
      <c r="G890" s="543"/>
      <c r="H890" s="543"/>
      <c r="I890" s="543"/>
      <c r="J890" s="543"/>
      <c r="K890" s="543"/>
      <c r="L890" s="543"/>
      <c r="M890" s="543"/>
      <c r="N890" s="543"/>
      <c r="O890" s="543"/>
      <c r="P890" s="543"/>
      <c r="Q890" s="543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ht="22.5" customHeight="1">
      <c r="A891" s="2"/>
      <c r="B891" s="2"/>
      <c r="C891" s="617"/>
      <c r="D891" s="618"/>
      <c r="E891" s="543"/>
      <c r="F891" s="543"/>
      <c r="G891" s="543"/>
      <c r="H891" s="543"/>
      <c r="I891" s="543"/>
      <c r="J891" s="543"/>
      <c r="K891" s="543"/>
      <c r="L891" s="543"/>
      <c r="M891" s="543"/>
      <c r="N891" s="543"/>
      <c r="O891" s="543"/>
      <c r="P891" s="543"/>
      <c r="Q891" s="543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ht="22.5" customHeight="1">
      <c r="A892" s="2"/>
      <c r="B892" s="2"/>
      <c r="C892" s="617"/>
      <c r="D892" s="618"/>
      <c r="E892" s="543"/>
      <c r="F892" s="543"/>
      <c r="G892" s="543"/>
      <c r="H892" s="543"/>
      <c r="I892" s="543"/>
      <c r="J892" s="543"/>
      <c r="K892" s="543"/>
      <c r="L892" s="543"/>
      <c r="M892" s="543"/>
      <c r="N892" s="543"/>
      <c r="O892" s="543"/>
      <c r="P892" s="543"/>
      <c r="Q892" s="543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ht="22.5" customHeight="1">
      <c r="A893" s="2"/>
      <c r="B893" s="2"/>
      <c r="C893" s="617"/>
      <c r="D893" s="618"/>
      <c r="E893" s="543"/>
      <c r="F893" s="543"/>
      <c r="G893" s="543"/>
      <c r="H893" s="543"/>
      <c r="I893" s="543"/>
      <c r="J893" s="543"/>
      <c r="K893" s="543"/>
      <c r="L893" s="543"/>
      <c r="M893" s="543"/>
      <c r="N893" s="543"/>
      <c r="O893" s="543"/>
      <c r="P893" s="543"/>
      <c r="Q893" s="543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ht="22.5" customHeight="1">
      <c r="A894" s="2"/>
      <c r="B894" s="2"/>
      <c r="C894" s="617"/>
      <c r="D894" s="618"/>
      <c r="E894" s="543"/>
      <c r="F894" s="543"/>
      <c r="G894" s="543"/>
      <c r="H894" s="543"/>
      <c r="I894" s="543"/>
      <c r="J894" s="543"/>
      <c r="K894" s="543"/>
      <c r="L894" s="543"/>
      <c r="M894" s="543"/>
      <c r="N894" s="543"/>
      <c r="O894" s="543"/>
      <c r="P894" s="543"/>
      <c r="Q894" s="543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ht="22.5" customHeight="1">
      <c r="A895" s="2"/>
      <c r="B895" s="2"/>
      <c r="C895" s="617"/>
      <c r="D895" s="618"/>
      <c r="E895" s="543"/>
      <c r="F895" s="543"/>
      <c r="G895" s="543"/>
      <c r="H895" s="543"/>
      <c r="I895" s="543"/>
      <c r="J895" s="543"/>
      <c r="K895" s="543"/>
      <c r="L895" s="543"/>
      <c r="M895" s="543"/>
      <c r="N895" s="543"/>
      <c r="O895" s="543"/>
      <c r="P895" s="543"/>
      <c r="Q895" s="543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ht="22.5" customHeight="1">
      <c r="A896" s="2"/>
      <c r="B896" s="2"/>
      <c r="C896" s="617"/>
      <c r="D896" s="618"/>
      <c r="E896" s="543"/>
      <c r="F896" s="543"/>
      <c r="G896" s="543"/>
      <c r="H896" s="543"/>
      <c r="I896" s="543"/>
      <c r="J896" s="543"/>
      <c r="K896" s="543"/>
      <c r="L896" s="543"/>
      <c r="M896" s="543"/>
      <c r="N896" s="543"/>
      <c r="O896" s="543"/>
      <c r="P896" s="543"/>
      <c r="Q896" s="543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ht="22.5" customHeight="1">
      <c r="A897" s="2"/>
      <c r="B897" s="2"/>
      <c r="C897" s="617"/>
      <c r="D897" s="618"/>
      <c r="E897" s="543"/>
      <c r="F897" s="543"/>
      <c r="G897" s="543"/>
      <c r="H897" s="543"/>
      <c r="I897" s="543"/>
      <c r="J897" s="543"/>
      <c r="K897" s="543"/>
      <c r="L897" s="543"/>
      <c r="M897" s="543"/>
      <c r="N897" s="543"/>
      <c r="O897" s="543"/>
      <c r="P897" s="543"/>
      <c r="Q897" s="543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ht="22.5" customHeight="1">
      <c r="A898" s="2"/>
      <c r="B898" s="2"/>
      <c r="C898" s="617"/>
      <c r="D898" s="618"/>
      <c r="E898" s="543"/>
      <c r="F898" s="543"/>
      <c r="G898" s="543"/>
      <c r="H898" s="543"/>
      <c r="I898" s="543"/>
      <c r="J898" s="543"/>
      <c r="K898" s="543"/>
      <c r="L898" s="543"/>
      <c r="M898" s="543"/>
      <c r="N898" s="543"/>
      <c r="O898" s="543"/>
      <c r="P898" s="543"/>
      <c r="Q898" s="543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ht="22.5" customHeight="1">
      <c r="A899" s="2"/>
      <c r="B899" s="2"/>
      <c r="C899" s="617"/>
      <c r="D899" s="618"/>
      <c r="E899" s="543"/>
      <c r="F899" s="543"/>
      <c r="G899" s="543"/>
      <c r="H899" s="543"/>
      <c r="I899" s="543"/>
      <c r="J899" s="543"/>
      <c r="K899" s="543"/>
      <c r="L899" s="543"/>
      <c r="M899" s="543"/>
      <c r="N899" s="543"/>
      <c r="O899" s="543"/>
      <c r="P899" s="543"/>
      <c r="Q899" s="543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ht="22.5" customHeight="1">
      <c r="A900" s="2"/>
      <c r="B900" s="2"/>
      <c r="C900" s="617"/>
      <c r="D900" s="618"/>
      <c r="E900" s="543"/>
      <c r="F900" s="543"/>
      <c r="G900" s="543"/>
      <c r="H900" s="543"/>
      <c r="I900" s="543"/>
      <c r="J900" s="543"/>
      <c r="K900" s="543"/>
      <c r="L900" s="543"/>
      <c r="M900" s="543"/>
      <c r="N900" s="543"/>
      <c r="O900" s="543"/>
      <c r="P900" s="543"/>
      <c r="Q900" s="543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ht="22.5" customHeight="1">
      <c r="A901" s="2"/>
      <c r="B901" s="2"/>
      <c r="C901" s="617"/>
      <c r="D901" s="618"/>
      <c r="E901" s="543"/>
      <c r="F901" s="543"/>
      <c r="G901" s="543"/>
      <c r="H901" s="543"/>
      <c r="I901" s="543"/>
      <c r="J901" s="543"/>
      <c r="K901" s="543"/>
      <c r="L901" s="543"/>
      <c r="M901" s="543"/>
      <c r="N901" s="543"/>
      <c r="O901" s="543"/>
      <c r="P901" s="543"/>
      <c r="Q901" s="543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ht="22.5" customHeight="1">
      <c r="A902" s="2"/>
      <c r="B902" s="2"/>
      <c r="C902" s="617"/>
      <c r="D902" s="618"/>
      <c r="E902" s="543"/>
      <c r="F902" s="543"/>
      <c r="G902" s="543"/>
      <c r="H902" s="543"/>
      <c r="I902" s="543"/>
      <c r="J902" s="543"/>
      <c r="K902" s="543"/>
      <c r="L902" s="543"/>
      <c r="M902" s="543"/>
      <c r="N902" s="543"/>
      <c r="O902" s="543"/>
      <c r="P902" s="543"/>
      <c r="Q902" s="543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ht="22.5" customHeight="1">
      <c r="A903" s="2"/>
      <c r="B903" s="2"/>
      <c r="C903" s="617"/>
      <c r="D903" s="618"/>
      <c r="E903" s="543"/>
      <c r="F903" s="543"/>
      <c r="G903" s="543"/>
      <c r="H903" s="543"/>
      <c r="I903" s="543"/>
      <c r="J903" s="543"/>
      <c r="K903" s="543"/>
      <c r="L903" s="543"/>
      <c r="M903" s="543"/>
      <c r="N903" s="543"/>
      <c r="O903" s="543"/>
      <c r="P903" s="543"/>
      <c r="Q903" s="543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ht="22.5" customHeight="1">
      <c r="A904" s="2"/>
      <c r="B904" s="2"/>
      <c r="C904" s="617"/>
      <c r="D904" s="618"/>
      <c r="E904" s="543"/>
      <c r="F904" s="543"/>
      <c r="G904" s="543"/>
      <c r="H904" s="543"/>
      <c r="I904" s="543"/>
      <c r="J904" s="543"/>
      <c r="K904" s="543"/>
      <c r="L904" s="543"/>
      <c r="M904" s="543"/>
      <c r="N904" s="543"/>
      <c r="O904" s="543"/>
      <c r="P904" s="543"/>
      <c r="Q904" s="543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ht="22.5" customHeight="1">
      <c r="A905" s="2"/>
      <c r="B905" s="2"/>
      <c r="C905" s="617"/>
      <c r="D905" s="618"/>
      <c r="E905" s="543"/>
      <c r="F905" s="543"/>
      <c r="G905" s="543"/>
      <c r="H905" s="543"/>
      <c r="I905" s="543"/>
      <c r="J905" s="543"/>
      <c r="K905" s="543"/>
      <c r="L905" s="543"/>
      <c r="M905" s="543"/>
      <c r="N905" s="543"/>
      <c r="O905" s="543"/>
      <c r="P905" s="543"/>
      <c r="Q905" s="543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ht="22.5" customHeight="1">
      <c r="A906" s="2"/>
      <c r="B906" s="2"/>
      <c r="C906" s="617"/>
      <c r="D906" s="618"/>
      <c r="E906" s="543"/>
      <c r="F906" s="543"/>
      <c r="G906" s="543"/>
      <c r="H906" s="543"/>
      <c r="I906" s="543"/>
      <c r="J906" s="543"/>
      <c r="K906" s="543"/>
      <c r="L906" s="543"/>
      <c r="M906" s="543"/>
      <c r="N906" s="543"/>
      <c r="O906" s="543"/>
      <c r="P906" s="543"/>
      <c r="Q906" s="543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ht="22.5" customHeight="1">
      <c r="A907" s="2"/>
      <c r="B907" s="2"/>
      <c r="C907" s="617"/>
      <c r="D907" s="618"/>
      <c r="E907" s="543"/>
      <c r="F907" s="543"/>
      <c r="G907" s="543"/>
      <c r="H907" s="543"/>
      <c r="I907" s="543"/>
      <c r="J907" s="543"/>
      <c r="K907" s="543"/>
      <c r="L907" s="543"/>
      <c r="M907" s="543"/>
      <c r="N907" s="543"/>
      <c r="O907" s="543"/>
      <c r="P907" s="543"/>
      <c r="Q907" s="543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ht="22.5" customHeight="1">
      <c r="A908" s="2"/>
      <c r="B908" s="2"/>
      <c r="C908" s="617"/>
      <c r="D908" s="618"/>
      <c r="E908" s="543"/>
      <c r="F908" s="543"/>
      <c r="G908" s="543"/>
      <c r="H908" s="543"/>
      <c r="I908" s="543"/>
      <c r="J908" s="543"/>
      <c r="K908" s="543"/>
      <c r="L908" s="543"/>
      <c r="M908" s="543"/>
      <c r="N908" s="543"/>
      <c r="O908" s="543"/>
      <c r="P908" s="543"/>
      <c r="Q908" s="543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ht="22.5" customHeight="1">
      <c r="A909" s="2"/>
      <c r="B909" s="2"/>
      <c r="C909" s="617"/>
      <c r="D909" s="618"/>
      <c r="E909" s="543"/>
      <c r="F909" s="543"/>
      <c r="G909" s="543"/>
      <c r="H909" s="543"/>
      <c r="I909" s="543"/>
      <c r="J909" s="543"/>
      <c r="K909" s="543"/>
      <c r="L909" s="543"/>
      <c r="M909" s="543"/>
      <c r="N909" s="543"/>
      <c r="O909" s="543"/>
      <c r="P909" s="543"/>
      <c r="Q909" s="543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ht="22.5" customHeight="1">
      <c r="A910" s="2"/>
      <c r="B910" s="2"/>
      <c r="C910" s="617"/>
      <c r="D910" s="618"/>
      <c r="E910" s="543"/>
      <c r="F910" s="543"/>
      <c r="G910" s="543"/>
      <c r="H910" s="543"/>
      <c r="I910" s="543"/>
      <c r="J910" s="543"/>
      <c r="K910" s="543"/>
      <c r="L910" s="543"/>
      <c r="M910" s="543"/>
      <c r="N910" s="543"/>
      <c r="O910" s="543"/>
      <c r="P910" s="543"/>
      <c r="Q910" s="543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ht="22.5" customHeight="1">
      <c r="A911" s="2"/>
      <c r="B911" s="2"/>
      <c r="C911" s="617"/>
      <c r="D911" s="618"/>
      <c r="E911" s="543"/>
      <c r="F911" s="543"/>
      <c r="G911" s="543"/>
      <c r="H911" s="543"/>
      <c r="I911" s="543"/>
      <c r="J911" s="543"/>
      <c r="K911" s="543"/>
      <c r="L911" s="543"/>
      <c r="M911" s="543"/>
      <c r="N911" s="543"/>
      <c r="O911" s="543"/>
      <c r="P911" s="543"/>
      <c r="Q911" s="543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ht="22.5" customHeight="1">
      <c r="A912" s="2"/>
      <c r="B912" s="2"/>
      <c r="C912" s="617"/>
      <c r="D912" s="618"/>
      <c r="E912" s="543"/>
      <c r="F912" s="543"/>
      <c r="G912" s="543"/>
      <c r="H912" s="543"/>
      <c r="I912" s="543"/>
      <c r="J912" s="543"/>
      <c r="K912" s="543"/>
      <c r="L912" s="543"/>
      <c r="M912" s="543"/>
      <c r="N912" s="543"/>
      <c r="O912" s="543"/>
      <c r="P912" s="543"/>
      <c r="Q912" s="543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ht="22.5" customHeight="1">
      <c r="A913" s="2"/>
      <c r="B913" s="2"/>
      <c r="C913" s="617"/>
      <c r="D913" s="618"/>
      <c r="E913" s="543"/>
      <c r="F913" s="543"/>
      <c r="G913" s="543"/>
      <c r="H913" s="543"/>
      <c r="I913" s="543"/>
      <c r="J913" s="543"/>
      <c r="K913" s="543"/>
      <c r="L913" s="543"/>
      <c r="M913" s="543"/>
      <c r="N913" s="543"/>
      <c r="O913" s="543"/>
      <c r="P913" s="543"/>
      <c r="Q913" s="543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ht="22.5" customHeight="1">
      <c r="A914" s="2"/>
      <c r="B914" s="2"/>
      <c r="C914" s="617"/>
      <c r="D914" s="618"/>
      <c r="E914" s="543"/>
      <c r="F914" s="543"/>
      <c r="G914" s="543"/>
      <c r="H914" s="543"/>
      <c r="I914" s="543"/>
      <c r="J914" s="543"/>
      <c r="K914" s="543"/>
      <c r="L914" s="543"/>
      <c r="M914" s="543"/>
      <c r="N914" s="543"/>
      <c r="O914" s="543"/>
      <c r="P914" s="543"/>
      <c r="Q914" s="543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ht="22.5" customHeight="1">
      <c r="A915" s="2"/>
      <c r="B915" s="2"/>
      <c r="C915" s="617"/>
      <c r="D915" s="618"/>
      <c r="E915" s="543"/>
      <c r="F915" s="543"/>
      <c r="G915" s="543"/>
      <c r="H915" s="543"/>
      <c r="I915" s="543"/>
      <c r="J915" s="543"/>
      <c r="K915" s="543"/>
      <c r="L915" s="543"/>
      <c r="M915" s="543"/>
      <c r="N915" s="543"/>
      <c r="O915" s="543"/>
      <c r="P915" s="543"/>
      <c r="Q915" s="543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ht="22.5" customHeight="1">
      <c r="A916" s="2"/>
      <c r="B916" s="2"/>
      <c r="C916" s="617"/>
      <c r="D916" s="618"/>
      <c r="E916" s="543"/>
      <c r="F916" s="543"/>
      <c r="G916" s="543"/>
      <c r="H916" s="543"/>
      <c r="I916" s="543"/>
      <c r="J916" s="543"/>
      <c r="K916" s="543"/>
      <c r="L916" s="543"/>
      <c r="M916" s="543"/>
      <c r="N916" s="543"/>
      <c r="O916" s="543"/>
      <c r="P916" s="543"/>
      <c r="Q916" s="543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ht="22.5" customHeight="1">
      <c r="A917" s="2"/>
      <c r="B917" s="2"/>
      <c r="C917" s="617"/>
      <c r="D917" s="618"/>
      <c r="E917" s="543"/>
      <c r="F917" s="543"/>
      <c r="G917" s="543"/>
      <c r="H917" s="543"/>
      <c r="I917" s="543"/>
      <c r="J917" s="543"/>
      <c r="K917" s="543"/>
      <c r="L917" s="543"/>
      <c r="M917" s="543"/>
      <c r="N917" s="543"/>
      <c r="O917" s="543"/>
      <c r="P917" s="543"/>
      <c r="Q917" s="543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ht="22.5" customHeight="1">
      <c r="A918" s="2"/>
      <c r="B918" s="2"/>
      <c r="C918" s="617"/>
      <c r="D918" s="618"/>
      <c r="E918" s="543"/>
      <c r="F918" s="543"/>
      <c r="G918" s="543"/>
      <c r="H918" s="543"/>
      <c r="I918" s="543"/>
      <c r="J918" s="543"/>
      <c r="K918" s="543"/>
      <c r="L918" s="543"/>
      <c r="M918" s="543"/>
      <c r="N918" s="543"/>
      <c r="O918" s="543"/>
      <c r="P918" s="543"/>
      <c r="Q918" s="543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ht="22.5" customHeight="1">
      <c r="A919" s="2"/>
      <c r="B919" s="2"/>
      <c r="C919" s="617"/>
      <c r="D919" s="618"/>
      <c r="E919" s="543"/>
      <c r="F919" s="543"/>
      <c r="G919" s="543"/>
      <c r="H919" s="543"/>
      <c r="I919" s="543"/>
      <c r="J919" s="543"/>
      <c r="K919" s="543"/>
      <c r="L919" s="543"/>
      <c r="M919" s="543"/>
      <c r="N919" s="543"/>
      <c r="O919" s="543"/>
      <c r="P919" s="543"/>
      <c r="Q919" s="543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ht="22.5" customHeight="1">
      <c r="A920" s="2"/>
      <c r="B920" s="2"/>
      <c r="C920" s="617"/>
      <c r="D920" s="618"/>
      <c r="E920" s="543"/>
      <c r="F920" s="543"/>
      <c r="G920" s="543"/>
      <c r="H920" s="543"/>
      <c r="I920" s="543"/>
      <c r="J920" s="543"/>
      <c r="K920" s="543"/>
      <c r="L920" s="543"/>
      <c r="M920" s="543"/>
      <c r="N920" s="543"/>
      <c r="O920" s="543"/>
      <c r="P920" s="543"/>
      <c r="Q920" s="543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ht="22.5" customHeight="1">
      <c r="A921" s="2"/>
      <c r="B921" s="2"/>
      <c r="C921" s="617"/>
      <c r="D921" s="618"/>
      <c r="E921" s="543"/>
      <c r="F921" s="543"/>
      <c r="G921" s="543"/>
      <c r="H921" s="543"/>
      <c r="I921" s="543"/>
      <c r="J921" s="543"/>
      <c r="K921" s="543"/>
      <c r="L921" s="543"/>
      <c r="M921" s="543"/>
      <c r="N921" s="543"/>
      <c r="O921" s="543"/>
      <c r="P921" s="543"/>
      <c r="Q921" s="543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ht="22.5" customHeight="1">
      <c r="A922" s="2"/>
      <c r="B922" s="2"/>
      <c r="C922" s="617"/>
      <c r="D922" s="618"/>
      <c r="E922" s="543"/>
      <c r="F922" s="543"/>
      <c r="G922" s="543"/>
      <c r="H922" s="543"/>
      <c r="I922" s="543"/>
      <c r="J922" s="543"/>
      <c r="K922" s="543"/>
      <c r="L922" s="543"/>
      <c r="M922" s="543"/>
      <c r="N922" s="543"/>
      <c r="O922" s="543"/>
      <c r="P922" s="543"/>
      <c r="Q922" s="543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ht="22.5" customHeight="1">
      <c r="A923" s="2"/>
      <c r="B923" s="2"/>
      <c r="C923" s="617"/>
      <c r="D923" s="618"/>
      <c r="E923" s="543"/>
      <c r="F923" s="543"/>
      <c r="G923" s="543"/>
      <c r="H923" s="543"/>
      <c r="I923" s="543"/>
      <c r="J923" s="543"/>
      <c r="K923" s="543"/>
      <c r="L923" s="543"/>
      <c r="M923" s="543"/>
      <c r="N923" s="543"/>
      <c r="O923" s="543"/>
      <c r="P923" s="543"/>
      <c r="Q923" s="543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ht="22.5" customHeight="1">
      <c r="A924" s="2"/>
      <c r="B924" s="2"/>
      <c r="C924" s="617"/>
      <c r="D924" s="618"/>
      <c r="E924" s="543"/>
      <c r="F924" s="543"/>
      <c r="G924" s="543"/>
      <c r="H924" s="543"/>
      <c r="I924" s="543"/>
      <c r="J924" s="543"/>
      <c r="K924" s="543"/>
      <c r="L924" s="543"/>
      <c r="M924" s="543"/>
      <c r="N924" s="543"/>
      <c r="O924" s="543"/>
      <c r="P924" s="543"/>
      <c r="Q924" s="543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ht="22.5" customHeight="1">
      <c r="A925" s="2"/>
      <c r="B925" s="2"/>
      <c r="C925" s="617"/>
      <c r="D925" s="618"/>
      <c r="E925" s="543"/>
      <c r="F925" s="543"/>
      <c r="G925" s="543"/>
      <c r="H925" s="543"/>
      <c r="I925" s="543"/>
      <c r="J925" s="543"/>
      <c r="K925" s="543"/>
      <c r="L925" s="543"/>
      <c r="M925" s="543"/>
      <c r="N925" s="543"/>
      <c r="O925" s="543"/>
      <c r="P925" s="543"/>
      <c r="Q925" s="543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ht="22.5" customHeight="1">
      <c r="A926" s="2"/>
      <c r="B926" s="2"/>
      <c r="C926" s="617"/>
      <c r="D926" s="618"/>
      <c r="E926" s="543"/>
      <c r="F926" s="543"/>
      <c r="G926" s="543"/>
      <c r="H926" s="543"/>
      <c r="I926" s="543"/>
      <c r="J926" s="543"/>
      <c r="K926" s="543"/>
      <c r="L926" s="543"/>
      <c r="M926" s="543"/>
      <c r="N926" s="543"/>
      <c r="O926" s="543"/>
      <c r="P926" s="543"/>
      <c r="Q926" s="543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ht="22.5" customHeight="1">
      <c r="A927" s="2"/>
      <c r="B927" s="2"/>
      <c r="C927" s="617"/>
      <c r="D927" s="618"/>
      <c r="E927" s="543"/>
      <c r="F927" s="543"/>
      <c r="G927" s="543"/>
      <c r="H927" s="543"/>
      <c r="I927" s="543"/>
      <c r="J927" s="543"/>
      <c r="K927" s="543"/>
      <c r="L927" s="543"/>
      <c r="M927" s="543"/>
      <c r="N927" s="543"/>
      <c r="O927" s="543"/>
      <c r="P927" s="543"/>
      <c r="Q927" s="543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ht="22.5" customHeight="1">
      <c r="A928" s="2"/>
      <c r="B928" s="2"/>
      <c r="C928" s="617"/>
      <c r="D928" s="618"/>
      <c r="E928" s="543"/>
      <c r="F928" s="543"/>
      <c r="G928" s="543"/>
      <c r="H928" s="543"/>
      <c r="I928" s="543"/>
      <c r="J928" s="543"/>
      <c r="K928" s="543"/>
      <c r="L928" s="543"/>
      <c r="M928" s="543"/>
      <c r="N928" s="543"/>
      <c r="O928" s="543"/>
      <c r="P928" s="543"/>
      <c r="Q928" s="543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ht="22.5" customHeight="1">
      <c r="A929" s="2"/>
      <c r="B929" s="2"/>
      <c r="C929" s="617"/>
      <c r="D929" s="618"/>
      <c r="E929" s="543"/>
      <c r="F929" s="543"/>
      <c r="G929" s="543"/>
      <c r="H929" s="543"/>
      <c r="I929" s="543"/>
      <c r="J929" s="543"/>
      <c r="K929" s="543"/>
      <c r="L929" s="543"/>
      <c r="M929" s="543"/>
      <c r="N929" s="543"/>
      <c r="O929" s="543"/>
      <c r="P929" s="543"/>
      <c r="Q929" s="543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ht="22.5" customHeight="1">
      <c r="A930" s="2"/>
      <c r="B930" s="2"/>
      <c r="C930" s="617"/>
      <c r="D930" s="618"/>
      <c r="E930" s="543"/>
      <c r="F930" s="543"/>
      <c r="G930" s="543"/>
      <c r="H930" s="543"/>
      <c r="I930" s="543"/>
      <c r="J930" s="543"/>
      <c r="K930" s="543"/>
      <c r="L930" s="543"/>
      <c r="M930" s="543"/>
      <c r="N930" s="543"/>
      <c r="O930" s="543"/>
      <c r="P930" s="543"/>
      <c r="Q930" s="543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ht="22.5" customHeight="1">
      <c r="A931" s="2"/>
      <c r="B931" s="2"/>
      <c r="C931" s="617"/>
      <c r="D931" s="618"/>
      <c r="E931" s="543"/>
      <c r="F931" s="543"/>
      <c r="G931" s="543"/>
      <c r="H931" s="543"/>
      <c r="I931" s="543"/>
      <c r="J931" s="543"/>
      <c r="K931" s="543"/>
      <c r="L931" s="543"/>
      <c r="M931" s="543"/>
      <c r="N931" s="543"/>
      <c r="O931" s="543"/>
      <c r="P931" s="543"/>
      <c r="Q931" s="543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ht="22.5" customHeight="1">
      <c r="A932" s="2"/>
      <c r="B932" s="2"/>
      <c r="C932" s="617"/>
      <c r="D932" s="618"/>
      <c r="E932" s="543"/>
      <c r="F932" s="543"/>
      <c r="G932" s="543"/>
      <c r="H932" s="543"/>
      <c r="I932" s="543"/>
      <c r="J932" s="543"/>
      <c r="K932" s="543"/>
      <c r="L932" s="543"/>
      <c r="M932" s="543"/>
      <c r="N932" s="543"/>
      <c r="O932" s="543"/>
      <c r="P932" s="543"/>
      <c r="Q932" s="543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ht="22.5" customHeight="1">
      <c r="A933" s="2"/>
      <c r="B933" s="2"/>
      <c r="C933" s="617"/>
      <c r="D933" s="618"/>
      <c r="E933" s="543"/>
      <c r="F933" s="543"/>
      <c r="G933" s="543"/>
      <c r="H933" s="543"/>
      <c r="I933" s="543"/>
      <c r="J933" s="543"/>
      <c r="K933" s="543"/>
      <c r="L933" s="543"/>
      <c r="M933" s="543"/>
      <c r="N933" s="543"/>
      <c r="O933" s="543"/>
      <c r="P933" s="543"/>
      <c r="Q933" s="543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ht="22.5" customHeight="1">
      <c r="A934" s="2"/>
      <c r="B934" s="2"/>
      <c r="C934" s="617"/>
      <c r="D934" s="618"/>
      <c r="E934" s="543"/>
      <c r="F934" s="543"/>
      <c r="G934" s="543"/>
      <c r="H934" s="543"/>
      <c r="I934" s="543"/>
      <c r="J934" s="543"/>
      <c r="K934" s="543"/>
      <c r="L934" s="543"/>
      <c r="M934" s="543"/>
      <c r="N934" s="543"/>
      <c r="O934" s="543"/>
      <c r="P934" s="543"/>
      <c r="Q934" s="543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ht="22.5" customHeight="1">
      <c r="A935" s="2"/>
      <c r="B935" s="2"/>
      <c r="C935" s="617"/>
      <c r="D935" s="618"/>
      <c r="E935" s="543"/>
      <c r="F935" s="543"/>
      <c r="G935" s="543"/>
      <c r="H935" s="543"/>
      <c r="I935" s="543"/>
      <c r="J935" s="543"/>
      <c r="K935" s="543"/>
      <c r="L935" s="543"/>
      <c r="M935" s="543"/>
      <c r="N935" s="543"/>
      <c r="O935" s="543"/>
      <c r="P935" s="543"/>
      <c r="Q935" s="543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ht="22.5" customHeight="1">
      <c r="A936" s="2"/>
      <c r="B936" s="2"/>
      <c r="C936" s="617"/>
      <c r="D936" s="618"/>
      <c r="E936" s="543"/>
      <c r="F936" s="543"/>
      <c r="G936" s="543"/>
      <c r="H936" s="543"/>
      <c r="I936" s="543"/>
      <c r="J936" s="543"/>
      <c r="K936" s="543"/>
      <c r="L936" s="543"/>
      <c r="M936" s="543"/>
      <c r="N936" s="543"/>
      <c r="O936" s="543"/>
      <c r="P936" s="543"/>
      <c r="Q936" s="543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ht="22.5" customHeight="1">
      <c r="A937" s="2"/>
      <c r="B937" s="2"/>
      <c r="C937" s="617"/>
      <c r="D937" s="618"/>
      <c r="E937" s="543"/>
      <c r="F937" s="543"/>
      <c r="G937" s="543"/>
      <c r="H937" s="543"/>
      <c r="I937" s="543"/>
      <c r="J937" s="543"/>
      <c r="K937" s="543"/>
      <c r="L937" s="543"/>
      <c r="M937" s="543"/>
      <c r="N937" s="543"/>
      <c r="O937" s="543"/>
      <c r="P937" s="543"/>
      <c r="Q937" s="543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ht="22.5" customHeight="1">
      <c r="A938" s="2"/>
      <c r="B938" s="2"/>
      <c r="C938" s="617"/>
      <c r="D938" s="618"/>
      <c r="E938" s="543"/>
      <c r="F938" s="543"/>
      <c r="G938" s="543"/>
      <c r="H938" s="543"/>
      <c r="I938" s="543"/>
      <c r="J938" s="543"/>
      <c r="K938" s="543"/>
      <c r="L938" s="543"/>
      <c r="M938" s="543"/>
      <c r="N938" s="543"/>
      <c r="O938" s="543"/>
      <c r="P938" s="543"/>
      <c r="Q938" s="543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ht="22.5" customHeight="1">
      <c r="A939" s="2"/>
      <c r="B939" s="2"/>
      <c r="C939" s="617"/>
      <c r="D939" s="618"/>
      <c r="E939" s="543"/>
      <c r="F939" s="543"/>
      <c r="G939" s="543"/>
      <c r="H939" s="543"/>
      <c r="I939" s="543"/>
      <c r="J939" s="543"/>
      <c r="K939" s="543"/>
      <c r="L939" s="543"/>
      <c r="M939" s="543"/>
      <c r="N939" s="543"/>
      <c r="O939" s="543"/>
      <c r="P939" s="543"/>
      <c r="Q939" s="543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ht="22.5" customHeight="1">
      <c r="A940" s="2"/>
      <c r="B940" s="2"/>
      <c r="C940" s="617"/>
      <c r="D940" s="618"/>
      <c r="E940" s="543"/>
      <c r="F940" s="543"/>
      <c r="G940" s="543"/>
      <c r="H940" s="543"/>
      <c r="I940" s="543"/>
      <c r="J940" s="543"/>
      <c r="K940" s="543"/>
      <c r="L940" s="543"/>
      <c r="M940" s="543"/>
      <c r="N940" s="543"/>
      <c r="O940" s="543"/>
      <c r="P940" s="543"/>
      <c r="Q940" s="543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ht="22.5" customHeight="1">
      <c r="A941" s="2"/>
      <c r="B941" s="2"/>
      <c r="C941" s="617"/>
      <c r="D941" s="618"/>
      <c r="E941" s="543"/>
      <c r="F941" s="543"/>
      <c r="G941" s="543"/>
      <c r="H941" s="543"/>
      <c r="I941" s="543"/>
      <c r="J941" s="543"/>
      <c r="K941" s="543"/>
      <c r="L941" s="543"/>
      <c r="M941" s="543"/>
      <c r="N941" s="543"/>
      <c r="O941" s="543"/>
      <c r="P941" s="543"/>
      <c r="Q941" s="543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ht="22.5" customHeight="1">
      <c r="A942" s="2"/>
      <c r="B942" s="2"/>
      <c r="C942" s="617"/>
      <c r="D942" s="618"/>
      <c r="E942" s="543"/>
      <c r="F942" s="543"/>
      <c r="G942" s="543"/>
      <c r="H942" s="543"/>
      <c r="I942" s="543"/>
      <c r="J942" s="543"/>
      <c r="K942" s="543"/>
      <c r="L942" s="543"/>
      <c r="M942" s="543"/>
      <c r="N942" s="543"/>
      <c r="O942" s="543"/>
      <c r="P942" s="543"/>
      <c r="Q942" s="543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ht="22.5" customHeight="1">
      <c r="A943" s="2"/>
      <c r="B943" s="2"/>
      <c r="C943" s="617"/>
      <c r="D943" s="618"/>
      <c r="E943" s="543"/>
      <c r="F943" s="543"/>
      <c r="G943" s="543"/>
      <c r="H943" s="543"/>
      <c r="I943" s="543"/>
      <c r="J943" s="543"/>
      <c r="K943" s="543"/>
      <c r="L943" s="543"/>
      <c r="M943" s="543"/>
      <c r="N943" s="543"/>
      <c r="O943" s="543"/>
      <c r="P943" s="543"/>
      <c r="Q943" s="543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ht="22.5" customHeight="1">
      <c r="A944" s="2"/>
      <c r="B944" s="2"/>
      <c r="C944" s="617"/>
      <c r="D944" s="618"/>
      <c r="E944" s="543"/>
      <c r="F944" s="543"/>
      <c r="G944" s="543"/>
      <c r="H944" s="543"/>
      <c r="I944" s="543"/>
      <c r="J944" s="543"/>
      <c r="K944" s="543"/>
      <c r="L944" s="543"/>
      <c r="M944" s="543"/>
      <c r="N944" s="543"/>
      <c r="O944" s="543"/>
      <c r="P944" s="543"/>
      <c r="Q944" s="543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ht="22.5" customHeight="1">
      <c r="A945" s="2"/>
      <c r="B945" s="2"/>
      <c r="C945" s="617"/>
      <c r="D945" s="618"/>
      <c r="E945" s="543"/>
      <c r="F945" s="543"/>
      <c r="G945" s="543"/>
      <c r="H945" s="543"/>
      <c r="I945" s="543"/>
      <c r="J945" s="543"/>
      <c r="K945" s="543"/>
      <c r="L945" s="543"/>
      <c r="M945" s="543"/>
      <c r="N945" s="543"/>
      <c r="O945" s="543"/>
      <c r="P945" s="543"/>
      <c r="Q945" s="543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ht="22.5" customHeight="1">
      <c r="A946" s="2"/>
      <c r="B946" s="2"/>
      <c r="C946" s="617"/>
      <c r="D946" s="618"/>
      <c r="E946" s="543"/>
      <c r="F946" s="543"/>
      <c r="G946" s="543"/>
      <c r="H946" s="543"/>
      <c r="I946" s="543"/>
      <c r="J946" s="543"/>
      <c r="K946" s="543"/>
      <c r="L946" s="543"/>
      <c r="M946" s="543"/>
      <c r="N946" s="543"/>
      <c r="O946" s="543"/>
      <c r="P946" s="543"/>
      <c r="Q946" s="543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ht="22.5" customHeight="1">
      <c r="A947" s="2"/>
      <c r="B947" s="2"/>
      <c r="C947" s="617"/>
      <c r="D947" s="618"/>
      <c r="E947" s="543"/>
      <c r="F947" s="543"/>
      <c r="G947" s="543"/>
      <c r="H947" s="543"/>
      <c r="I947" s="543"/>
      <c r="J947" s="543"/>
      <c r="K947" s="543"/>
      <c r="L947" s="543"/>
      <c r="M947" s="543"/>
      <c r="N947" s="543"/>
      <c r="O947" s="543"/>
      <c r="P947" s="543"/>
      <c r="Q947" s="543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ht="22.5" customHeight="1">
      <c r="A948" s="2"/>
      <c r="B948" s="2"/>
      <c r="C948" s="617"/>
      <c r="D948" s="618"/>
      <c r="E948" s="543"/>
      <c r="F948" s="543"/>
      <c r="G948" s="543"/>
      <c r="H948" s="543"/>
      <c r="I948" s="543"/>
      <c r="J948" s="543"/>
      <c r="K948" s="543"/>
      <c r="L948" s="543"/>
      <c r="M948" s="543"/>
      <c r="N948" s="543"/>
      <c r="O948" s="543"/>
      <c r="P948" s="543"/>
      <c r="Q948" s="543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ht="22.5" customHeight="1">
      <c r="A949" s="2"/>
      <c r="B949" s="2"/>
      <c r="C949" s="617"/>
      <c r="D949" s="618"/>
      <c r="E949" s="543"/>
      <c r="F949" s="543"/>
      <c r="G949" s="543"/>
      <c r="H949" s="543"/>
      <c r="I949" s="543"/>
      <c r="J949" s="543"/>
      <c r="K949" s="543"/>
      <c r="L949" s="543"/>
      <c r="M949" s="543"/>
      <c r="N949" s="543"/>
      <c r="O949" s="543"/>
      <c r="P949" s="543"/>
      <c r="Q949" s="543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ht="22.5" customHeight="1">
      <c r="A950" s="2"/>
      <c r="B950" s="2"/>
      <c r="C950" s="617"/>
      <c r="D950" s="618"/>
      <c r="E950" s="543"/>
      <c r="F950" s="543"/>
      <c r="G950" s="543"/>
      <c r="H950" s="543"/>
      <c r="I950" s="543"/>
      <c r="J950" s="543"/>
      <c r="K950" s="543"/>
      <c r="L950" s="543"/>
      <c r="M950" s="543"/>
      <c r="N950" s="543"/>
      <c r="O950" s="543"/>
      <c r="P950" s="543"/>
      <c r="Q950" s="543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ht="22.5" customHeight="1">
      <c r="A951" s="2"/>
      <c r="B951" s="2"/>
      <c r="C951" s="617"/>
      <c r="D951" s="618"/>
      <c r="E951" s="543"/>
      <c r="F951" s="543"/>
      <c r="G951" s="543"/>
      <c r="H951" s="543"/>
      <c r="I951" s="543"/>
      <c r="J951" s="543"/>
      <c r="K951" s="543"/>
      <c r="L951" s="543"/>
      <c r="M951" s="543"/>
      <c r="N951" s="543"/>
      <c r="O951" s="543"/>
      <c r="P951" s="543"/>
      <c r="Q951" s="543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ht="22.5" customHeight="1">
      <c r="A952" s="2"/>
      <c r="B952" s="2"/>
      <c r="C952" s="617"/>
      <c r="D952" s="618"/>
      <c r="E952" s="543"/>
      <c r="F952" s="543"/>
      <c r="G952" s="543"/>
      <c r="H952" s="543"/>
      <c r="I952" s="543"/>
      <c r="J952" s="543"/>
      <c r="K952" s="543"/>
      <c r="L952" s="543"/>
      <c r="M952" s="543"/>
      <c r="N952" s="543"/>
      <c r="O952" s="543"/>
      <c r="P952" s="543"/>
      <c r="Q952" s="543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ht="22.5" customHeight="1">
      <c r="A953" s="2"/>
      <c r="B953" s="2"/>
      <c r="C953" s="617"/>
      <c r="D953" s="618"/>
      <c r="E953" s="543"/>
      <c r="F953" s="543"/>
      <c r="G953" s="543"/>
      <c r="H953" s="543"/>
      <c r="I953" s="543"/>
      <c r="J953" s="543"/>
      <c r="K953" s="543"/>
      <c r="L953" s="543"/>
      <c r="M953" s="543"/>
      <c r="N953" s="543"/>
      <c r="O953" s="543"/>
      <c r="P953" s="543"/>
      <c r="Q953" s="543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ht="22.5" customHeight="1">
      <c r="A954" s="2"/>
      <c r="B954" s="2"/>
      <c r="C954" s="617"/>
      <c r="D954" s="618"/>
      <c r="E954" s="543"/>
      <c r="F954" s="543"/>
      <c r="G954" s="543"/>
      <c r="H954" s="543"/>
      <c r="I954" s="543"/>
      <c r="J954" s="543"/>
      <c r="K954" s="543"/>
      <c r="L954" s="543"/>
      <c r="M954" s="543"/>
      <c r="N954" s="543"/>
      <c r="O954" s="543"/>
      <c r="P954" s="543"/>
      <c r="Q954" s="543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ht="22.5" customHeight="1">
      <c r="A955" s="2"/>
      <c r="B955" s="2"/>
      <c r="C955" s="617"/>
      <c r="D955" s="618"/>
      <c r="E955" s="543"/>
      <c r="F955" s="543"/>
      <c r="G955" s="543"/>
      <c r="H955" s="543"/>
      <c r="I955" s="543"/>
      <c r="J955" s="543"/>
      <c r="K955" s="543"/>
      <c r="L955" s="543"/>
      <c r="M955" s="543"/>
      <c r="N955" s="543"/>
      <c r="O955" s="543"/>
      <c r="P955" s="543"/>
      <c r="Q955" s="543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ht="22.5" customHeight="1">
      <c r="A956" s="2"/>
      <c r="B956" s="2"/>
      <c r="C956" s="617"/>
      <c r="D956" s="618"/>
      <c r="E956" s="543"/>
      <c r="F956" s="543"/>
      <c r="G956" s="543"/>
      <c r="H956" s="543"/>
      <c r="I956" s="543"/>
      <c r="J956" s="543"/>
      <c r="K956" s="543"/>
      <c r="L956" s="543"/>
      <c r="M956" s="543"/>
      <c r="N956" s="543"/>
      <c r="O956" s="543"/>
      <c r="P956" s="543"/>
      <c r="Q956" s="543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ht="22.5" customHeight="1">
      <c r="A957" s="2"/>
      <c r="B957" s="2"/>
      <c r="C957" s="617"/>
      <c r="D957" s="618"/>
      <c r="E957" s="543"/>
      <c r="F957" s="543"/>
      <c r="G957" s="543"/>
      <c r="H957" s="543"/>
      <c r="I957" s="543"/>
      <c r="J957" s="543"/>
      <c r="K957" s="543"/>
      <c r="L957" s="543"/>
      <c r="M957" s="543"/>
      <c r="N957" s="543"/>
      <c r="O957" s="543"/>
      <c r="P957" s="543"/>
      <c r="Q957" s="543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  <row r="958" ht="22.5" customHeight="1">
      <c r="A958" s="2"/>
      <c r="B958" s="2"/>
      <c r="C958" s="617"/>
      <c r="D958" s="618"/>
      <c r="E958" s="543"/>
      <c r="F958" s="543"/>
      <c r="G958" s="543"/>
      <c r="H958" s="543"/>
      <c r="I958" s="543"/>
      <c r="J958" s="543"/>
      <c r="K958" s="543"/>
      <c r="L958" s="543"/>
      <c r="M958" s="543"/>
      <c r="N958" s="543"/>
      <c r="O958" s="543"/>
      <c r="P958" s="543"/>
      <c r="Q958" s="543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</row>
    <row r="959" ht="22.5" customHeight="1">
      <c r="A959" s="2"/>
      <c r="B959" s="2"/>
      <c r="C959" s="617"/>
      <c r="D959" s="618"/>
      <c r="E959" s="543"/>
      <c r="F959" s="543"/>
      <c r="G959" s="543"/>
      <c r="H959" s="543"/>
      <c r="I959" s="543"/>
      <c r="J959" s="543"/>
      <c r="K959" s="543"/>
      <c r="L959" s="543"/>
      <c r="M959" s="543"/>
      <c r="N959" s="543"/>
      <c r="O959" s="543"/>
      <c r="P959" s="543"/>
      <c r="Q959" s="543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</row>
    <row r="960" ht="22.5" customHeight="1">
      <c r="A960" s="2"/>
      <c r="B960" s="2"/>
      <c r="C960" s="617"/>
      <c r="D960" s="618"/>
      <c r="E960" s="543"/>
      <c r="F960" s="543"/>
      <c r="G960" s="543"/>
      <c r="H960" s="543"/>
      <c r="I960" s="543"/>
      <c r="J960" s="543"/>
      <c r="K960" s="543"/>
      <c r="L960" s="543"/>
      <c r="M960" s="543"/>
      <c r="N960" s="543"/>
      <c r="O960" s="543"/>
      <c r="P960" s="543"/>
      <c r="Q960" s="543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</row>
    <row r="961" ht="22.5" customHeight="1">
      <c r="A961" s="2"/>
      <c r="B961" s="2"/>
      <c r="C961" s="617"/>
      <c r="D961" s="618"/>
      <c r="E961" s="543"/>
      <c r="F961" s="543"/>
      <c r="G961" s="543"/>
      <c r="H961" s="543"/>
      <c r="I961" s="543"/>
      <c r="J961" s="543"/>
      <c r="K961" s="543"/>
      <c r="L961" s="543"/>
      <c r="M961" s="543"/>
      <c r="N961" s="543"/>
      <c r="O961" s="543"/>
      <c r="P961" s="543"/>
      <c r="Q961" s="543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</row>
    <row r="962" ht="22.5" customHeight="1">
      <c r="A962" s="2"/>
      <c r="B962" s="2"/>
      <c r="C962" s="617"/>
      <c r="D962" s="618"/>
      <c r="E962" s="543"/>
      <c r="F962" s="543"/>
      <c r="G962" s="543"/>
      <c r="H962" s="543"/>
      <c r="I962" s="543"/>
      <c r="J962" s="543"/>
      <c r="K962" s="543"/>
      <c r="L962" s="543"/>
      <c r="M962" s="543"/>
      <c r="N962" s="543"/>
      <c r="O962" s="543"/>
      <c r="P962" s="543"/>
      <c r="Q962" s="543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</row>
    <row r="963" ht="22.5" customHeight="1">
      <c r="A963" s="2"/>
      <c r="B963" s="2"/>
      <c r="C963" s="617"/>
      <c r="D963" s="618"/>
      <c r="E963" s="543"/>
      <c r="F963" s="543"/>
      <c r="G963" s="543"/>
      <c r="H963" s="543"/>
      <c r="I963" s="543"/>
      <c r="J963" s="543"/>
      <c r="K963" s="543"/>
      <c r="L963" s="543"/>
      <c r="M963" s="543"/>
      <c r="N963" s="543"/>
      <c r="O963" s="543"/>
      <c r="P963" s="543"/>
      <c r="Q963" s="543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</row>
    <row r="964" ht="22.5" customHeight="1">
      <c r="A964" s="2"/>
      <c r="B964" s="2"/>
      <c r="C964" s="617"/>
      <c r="D964" s="618"/>
      <c r="E964" s="543"/>
      <c r="F964" s="543"/>
      <c r="G964" s="543"/>
      <c r="H964" s="543"/>
      <c r="I964" s="543"/>
      <c r="J964" s="543"/>
      <c r="K964" s="543"/>
      <c r="L964" s="543"/>
      <c r="M964" s="543"/>
      <c r="N964" s="543"/>
      <c r="O964" s="543"/>
      <c r="P964" s="543"/>
      <c r="Q964" s="543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</row>
    <row r="965" ht="22.5" customHeight="1">
      <c r="A965" s="2"/>
      <c r="B965" s="2"/>
      <c r="C965" s="617"/>
      <c r="D965" s="618"/>
      <c r="E965" s="543"/>
      <c r="F965" s="543"/>
      <c r="G965" s="543"/>
      <c r="H965" s="543"/>
      <c r="I965" s="543"/>
      <c r="J965" s="543"/>
      <c r="K965" s="543"/>
      <c r="L965" s="543"/>
      <c r="M965" s="543"/>
      <c r="N965" s="543"/>
      <c r="O965" s="543"/>
      <c r="P965" s="543"/>
      <c r="Q965" s="543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</row>
    <row r="966" ht="22.5" customHeight="1">
      <c r="A966" s="2"/>
      <c r="B966" s="2"/>
      <c r="C966" s="617"/>
      <c r="D966" s="618"/>
      <c r="E966" s="543"/>
      <c r="F966" s="543"/>
      <c r="G966" s="543"/>
      <c r="H966" s="543"/>
      <c r="I966" s="543"/>
      <c r="J966" s="543"/>
      <c r="K966" s="543"/>
      <c r="L966" s="543"/>
      <c r="M966" s="543"/>
      <c r="N966" s="543"/>
      <c r="O966" s="543"/>
      <c r="P966" s="543"/>
      <c r="Q966" s="543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</row>
    <row r="967" ht="22.5" customHeight="1">
      <c r="A967" s="2"/>
      <c r="B967" s="2"/>
      <c r="C967" s="617"/>
      <c r="D967" s="618"/>
      <c r="E967" s="543"/>
      <c r="F967" s="543"/>
      <c r="G967" s="543"/>
      <c r="H967" s="543"/>
      <c r="I967" s="543"/>
      <c r="J967" s="543"/>
      <c r="K967" s="543"/>
      <c r="L967" s="543"/>
      <c r="M967" s="543"/>
      <c r="N967" s="543"/>
      <c r="O967" s="543"/>
      <c r="P967" s="543"/>
      <c r="Q967" s="543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</row>
    <row r="968" ht="22.5" customHeight="1">
      <c r="A968" s="2"/>
      <c r="B968" s="2"/>
      <c r="C968" s="617"/>
      <c r="D968" s="618"/>
      <c r="E968" s="543"/>
      <c r="F968" s="543"/>
      <c r="G968" s="543"/>
      <c r="H968" s="543"/>
      <c r="I968" s="543"/>
      <c r="J968" s="543"/>
      <c r="K968" s="543"/>
      <c r="L968" s="543"/>
      <c r="M968" s="543"/>
      <c r="N968" s="543"/>
      <c r="O968" s="543"/>
      <c r="P968" s="543"/>
      <c r="Q968" s="543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</row>
    <row r="969" ht="22.5" customHeight="1">
      <c r="A969" s="2"/>
      <c r="B969" s="2"/>
      <c r="C969" s="617"/>
      <c r="D969" s="618"/>
      <c r="E969" s="543"/>
      <c r="F969" s="543"/>
      <c r="G969" s="543"/>
      <c r="H969" s="543"/>
      <c r="I969" s="543"/>
      <c r="J969" s="543"/>
      <c r="K969" s="543"/>
      <c r="L969" s="543"/>
      <c r="M969" s="543"/>
      <c r="N969" s="543"/>
      <c r="O969" s="543"/>
      <c r="P969" s="543"/>
      <c r="Q969" s="543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</row>
    <row r="970" ht="22.5" customHeight="1">
      <c r="A970" s="2"/>
      <c r="B970" s="2"/>
      <c r="C970" s="617"/>
      <c r="D970" s="618"/>
      <c r="E970" s="543"/>
      <c r="F970" s="543"/>
      <c r="G970" s="543"/>
      <c r="H970" s="543"/>
      <c r="I970" s="543"/>
      <c r="J970" s="543"/>
      <c r="K970" s="543"/>
      <c r="L970" s="543"/>
      <c r="M970" s="543"/>
      <c r="N970" s="543"/>
      <c r="O970" s="543"/>
      <c r="P970" s="543"/>
      <c r="Q970" s="543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</row>
    <row r="971" ht="22.5" customHeight="1">
      <c r="A971" s="2"/>
      <c r="B971" s="2"/>
      <c r="C971" s="617"/>
      <c r="D971" s="618"/>
      <c r="E971" s="543"/>
      <c r="F971" s="543"/>
      <c r="G971" s="543"/>
      <c r="H971" s="543"/>
      <c r="I971" s="543"/>
      <c r="J971" s="543"/>
      <c r="K971" s="543"/>
      <c r="L971" s="543"/>
      <c r="M971" s="543"/>
      <c r="N971" s="543"/>
      <c r="O971" s="543"/>
      <c r="P971" s="543"/>
      <c r="Q971" s="543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</row>
    <row r="972" ht="22.5" customHeight="1">
      <c r="A972" s="2"/>
      <c r="B972" s="2"/>
      <c r="C972" s="617"/>
      <c r="D972" s="618"/>
      <c r="E972" s="543"/>
      <c r="F972" s="543"/>
      <c r="G972" s="543"/>
      <c r="H972" s="543"/>
      <c r="I972" s="543"/>
      <c r="J972" s="543"/>
      <c r="K972" s="543"/>
      <c r="L972" s="543"/>
      <c r="M972" s="543"/>
      <c r="N972" s="543"/>
      <c r="O972" s="543"/>
      <c r="P972" s="543"/>
      <c r="Q972" s="543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</row>
    <row r="973" ht="22.5" customHeight="1">
      <c r="A973" s="2"/>
      <c r="B973" s="2"/>
      <c r="C973" s="617"/>
      <c r="D973" s="618"/>
      <c r="E973" s="543"/>
      <c r="F973" s="543"/>
      <c r="G973" s="543"/>
      <c r="H973" s="543"/>
      <c r="I973" s="543"/>
      <c r="J973" s="543"/>
      <c r="K973" s="543"/>
      <c r="L973" s="543"/>
      <c r="M973" s="543"/>
      <c r="N973" s="543"/>
      <c r="O973" s="543"/>
      <c r="P973" s="543"/>
      <c r="Q973" s="543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</row>
    <row r="974" ht="22.5" customHeight="1">
      <c r="A974" s="2"/>
      <c r="B974" s="2"/>
      <c r="C974" s="617"/>
      <c r="D974" s="618"/>
      <c r="E974" s="543"/>
      <c r="F974" s="543"/>
      <c r="G974" s="543"/>
      <c r="H974" s="543"/>
      <c r="I974" s="543"/>
      <c r="J974" s="543"/>
      <c r="K974" s="543"/>
      <c r="L974" s="543"/>
      <c r="M974" s="543"/>
      <c r="N974" s="543"/>
      <c r="O974" s="543"/>
      <c r="P974" s="543"/>
      <c r="Q974" s="543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</row>
    <row r="975" ht="22.5" customHeight="1">
      <c r="A975" s="2"/>
      <c r="B975" s="2"/>
      <c r="C975" s="617"/>
      <c r="D975" s="618"/>
      <c r="E975" s="543"/>
      <c r="F975" s="543"/>
      <c r="G975" s="543"/>
      <c r="H975" s="543"/>
      <c r="I975" s="543"/>
      <c r="J975" s="543"/>
      <c r="K975" s="543"/>
      <c r="L975" s="543"/>
      <c r="M975" s="543"/>
      <c r="N975" s="543"/>
      <c r="O975" s="543"/>
      <c r="P975" s="543"/>
      <c r="Q975" s="543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</row>
    <row r="976" ht="22.5" customHeight="1">
      <c r="A976" s="2"/>
      <c r="B976" s="2"/>
      <c r="C976" s="617"/>
      <c r="D976" s="618"/>
      <c r="E976" s="543"/>
      <c r="F976" s="543"/>
      <c r="G976" s="543"/>
      <c r="H976" s="543"/>
      <c r="I976" s="543"/>
      <c r="J976" s="543"/>
      <c r="K976" s="543"/>
      <c r="L976" s="543"/>
      <c r="M976" s="543"/>
      <c r="N976" s="543"/>
      <c r="O976" s="543"/>
      <c r="P976" s="543"/>
      <c r="Q976" s="543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</row>
    <row r="977" ht="22.5" customHeight="1">
      <c r="A977" s="2"/>
      <c r="B977" s="2"/>
      <c r="C977" s="617"/>
      <c r="D977" s="618"/>
      <c r="E977" s="543"/>
      <c r="F977" s="543"/>
      <c r="G977" s="543"/>
      <c r="H977" s="543"/>
      <c r="I977" s="543"/>
      <c r="J977" s="543"/>
      <c r="K977" s="543"/>
      <c r="L977" s="543"/>
      <c r="M977" s="543"/>
      <c r="N977" s="543"/>
      <c r="O977" s="543"/>
      <c r="P977" s="543"/>
      <c r="Q977" s="543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</row>
    <row r="978" ht="22.5" customHeight="1">
      <c r="A978" s="2"/>
      <c r="B978" s="2"/>
      <c r="C978" s="617"/>
      <c r="D978" s="618"/>
      <c r="E978" s="543"/>
      <c r="F978" s="543"/>
      <c r="G978" s="543"/>
      <c r="H978" s="543"/>
      <c r="I978" s="543"/>
      <c r="J978" s="543"/>
      <c r="K978" s="543"/>
      <c r="L978" s="543"/>
      <c r="M978" s="543"/>
      <c r="N978" s="543"/>
      <c r="O978" s="543"/>
      <c r="P978" s="543"/>
      <c r="Q978" s="543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</row>
    <row r="979" ht="22.5" customHeight="1">
      <c r="A979" s="2"/>
      <c r="B979" s="2"/>
      <c r="C979" s="617"/>
      <c r="D979" s="618"/>
      <c r="E979" s="543"/>
      <c r="F979" s="543"/>
      <c r="G979" s="543"/>
      <c r="H979" s="543"/>
      <c r="I979" s="543"/>
      <c r="J979" s="543"/>
      <c r="K979" s="543"/>
      <c r="L979" s="543"/>
      <c r="M979" s="543"/>
      <c r="N979" s="543"/>
      <c r="O979" s="543"/>
      <c r="P979" s="543"/>
      <c r="Q979" s="543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</row>
    <row r="980" ht="22.5" customHeight="1">
      <c r="A980" s="2"/>
      <c r="B980" s="2"/>
      <c r="C980" s="617"/>
      <c r="D980" s="618"/>
      <c r="E980" s="543"/>
      <c r="F980" s="543"/>
      <c r="G980" s="543"/>
      <c r="H980" s="543"/>
      <c r="I980" s="543"/>
      <c r="J980" s="543"/>
      <c r="K980" s="543"/>
      <c r="L980" s="543"/>
      <c r="M980" s="543"/>
      <c r="N980" s="543"/>
      <c r="O980" s="543"/>
      <c r="P980" s="543"/>
      <c r="Q980" s="543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</row>
    <row r="981" ht="22.5" customHeight="1">
      <c r="A981" s="2"/>
      <c r="B981" s="2"/>
      <c r="C981" s="617"/>
      <c r="D981" s="618"/>
      <c r="E981" s="543"/>
      <c r="F981" s="543"/>
      <c r="G981" s="543"/>
      <c r="H981" s="543"/>
      <c r="I981" s="543"/>
      <c r="J981" s="543"/>
      <c r="K981" s="543"/>
      <c r="L981" s="543"/>
      <c r="M981" s="543"/>
      <c r="N981" s="543"/>
      <c r="O981" s="543"/>
      <c r="P981" s="543"/>
      <c r="Q981" s="543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</row>
    <row r="982" ht="22.5" customHeight="1">
      <c r="A982" s="2"/>
      <c r="B982" s="2"/>
      <c r="C982" s="617"/>
      <c r="D982" s="618"/>
      <c r="E982" s="543"/>
      <c r="F982" s="543"/>
      <c r="G982" s="543"/>
      <c r="H982" s="543"/>
      <c r="I982" s="543"/>
      <c r="J982" s="543"/>
      <c r="K982" s="543"/>
      <c r="L982" s="543"/>
      <c r="M982" s="543"/>
      <c r="N982" s="543"/>
      <c r="O982" s="543"/>
      <c r="P982" s="543"/>
      <c r="Q982" s="543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</row>
    <row r="983" ht="22.5" customHeight="1">
      <c r="A983" s="2"/>
      <c r="B983" s="2"/>
      <c r="C983" s="617"/>
      <c r="D983" s="618"/>
      <c r="E983" s="543"/>
      <c r="F983" s="543"/>
      <c r="G983" s="543"/>
      <c r="H983" s="543"/>
      <c r="I983" s="543"/>
      <c r="J983" s="543"/>
      <c r="K983" s="543"/>
      <c r="L983" s="543"/>
      <c r="M983" s="543"/>
      <c r="N983" s="543"/>
      <c r="O983" s="543"/>
      <c r="P983" s="543"/>
      <c r="Q983" s="543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</row>
    <row r="984" ht="22.5" customHeight="1">
      <c r="A984" s="2"/>
      <c r="B984" s="2"/>
      <c r="C984" s="617"/>
      <c r="D984" s="618"/>
      <c r="E984" s="543"/>
      <c r="F984" s="543"/>
      <c r="G984" s="543"/>
      <c r="H984" s="543"/>
      <c r="I984" s="543"/>
      <c r="J984" s="543"/>
      <c r="K984" s="543"/>
      <c r="L984" s="543"/>
      <c r="M984" s="543"/>
      <c r="N984" s="543"/>
      <c r="O984" s="543"/>
      <c r="P984" s="543"/>
      <c r="Q984" s="543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</row>
    <row r="985" ht="22.5" customHeight="1">
      <c r="A985" s="2"/>
      <c r="B985" s="2"/>
      <c r="C985" s="617"/>
      <c r="D985" s="618"/>
      <c r="E985" s="543"/>
      <c r="F985" s="543"/>
      <c r="G985" s="543"/>
      <c r="H985" s="543"/>
      <c r="I985" s="543"/>
      <c r="J985" s="543"/>
      <c r="K985" s="543"/>
      <c r="L985" s="543"/>
      <c r="M985" s="543"/>
      <c r="N985" s="543"/>
      <c r="O985" s="543"/>
      <c r="P985" s="543"/>
      <c r="Q985" s="543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</row>
    <row r="986" ht="22.5" customHeight="1">
      <c r="A986" s="2"/>
      <c r="B986" s="2"/>
      <c r="C986" s="617"/>
      <c r="D986" s="618"/>
      <c r="E986" s="543"/>
      <c r="F986" s="543"/>
      <c r="G986" s="543"/>
      <c r="H986" s="543"/>
      <c r="I986" s="543"/>
      <c r="J986" s="543"/>
      <c r="K986" s="543"/>
      <c r="L986" s="543"/>
      <c r="M986" s="543"/>
      <c r="N986" s="543"/>
      <c r="O986" s="543"/>
      <c r="P986" s="543"/>
      <c r="Q986" s="543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</row>
    <row r="987" ht="22.5" customHeight="1">
      <c r="A987" s="2"/>
      <c r="B987" s="2"/>
      <c r="C987" s="617"/>
      <c r="D987" s="618"/>
      <c r="E987" s="543"/>
      <c r="F987" s="543"/>
      <c r="G987" s="543"/>
      <c r="H987" s="543"/>
      <c r="I987" s="543"/>
      <c r="J987" s="543"/>
      <c r="K987" s="543"/>
      <c r="L987" s="543"/>
      <c r="M987" s="543"/>
      <c r="N987" s="543"/>
      <c r="O987" s="543"/>
      <c r="P987" s="543"/>
      <c r="Q987" s="543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</row>
    <row r="988" ht="22.5" customHeight="1">
      <c r="A988" s="2"/>
      <c r="B988" s="2"/>
      <c r="C988" s="617"/>
      <c r="D988" s="618"/>
      <c r="E988" s="543"/>
      <c r="F988" s="543"/>
      <c r="G988" s="543"/>
      <c r="H988" s="543"/>
      <c r="I988" s="543"/>
      <c r="J988" s="543"/>
      <c r="K988" s="543"/>
      <c r="L988" s="543"/>
      <c r="M988" s="543"/>
      <c r="N988" s="543"/>
      <c r="O988" s="543"/>
      <c r="P988" s="543"/>
      <c r="Q988" s="543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</row>
    <row r="989" ht="22.5" customHeight="1">
      <c r="A989" s="2"/>
      <c r="B989" s="2"/>
      <c r="C989" s="617"/>
      <c r="D989" s="618"/>
      <c r="E989" s="543"/>
      <c r="F989" s="543"/>
      <c r="G989" s="543"/>
      <c r="H989" s="543"/>
      <c r="I989" s="543"/>
      <c r="J989" s="543"/>
      <c r="K989" s="543"/>
      <c r="L989" s="543"/>
      <c r="M989" s="543"/>
      <c r="N989" s="543"/>
      <c r="O989" s="543"/>
      <c r="P989" s="543"/>
      <c r="Q989" s="543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</row>
    <row r="990" ht="22.5" customHeight="1">
      <c r="A990" s="2"/>
      <c r="B990" s="2"/>
      <c r="C990" s="617"/>
      <c r="D990" s="618"/>
      <c r="E990" s="543"/>
      <c r="F990" s="543"/>
      <c r="G990" s="543"/>
      <c r="H990" s="543"/>
      <c r="I990" s="543"/>
      <c r="J990" s="543"/>
      <c r="K990" s="543"/>
      <c r="L990" s="543"/>
      <c r="M990" s="543"/>
      <c r="N990" s="543"/>
      <c r="O990" s="543"/>
      <c r="P990" s="543"/>
      <c r="Q990" s="543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</row>
    <row r="991" ht="22.5" customHeight="1">
      <c r="A991" s="2"/>
      <c r="B991" s="2"/>
      <c r="C991" s="617"/>
      <c r="D991" s="618"/>
      <c r="E991" s="543"/>
      <c r="F991" s="543"/>
      <c r="G991" s="543"/>
      <c r="H991" s="543"/>
      <c r="I991" s="543"/>
      <c r="J991" s="543"/>
      <c r="K991" s="543"/>
      <c r="L991" s="543"/>
      <c r="M991" s="543"/>
      <c r="N991" s="543"/>
      <c r="O991" s="543"/>
      <c r="P991" s="543"/>
      <c r="Q991" s="543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</row>
    <row r="992" ht="22.5" customHeight="1">
      <c r="A992" s="2"/>
      <c r="B992" s="2"/>
      <c r="C992" s="617"/>
      <c r="D992" s="618"/>
      <c r="E992" s="543"/>
      <c r="F992" s="543"/>
      <c r="G992" s="543"/>
      <c r="H992" s="543"/>
      <c r="I992" s="543"/>
      <c r="J992" s="543"/>
      <c r="K992" s="543"/>
      <c r="L992" s="543"/>
      <c r="M992" s="543"/>
      <c r="N992" s="543"/>
      <c r="O992" s="543"/>
      <c r="P992" s="543"/>
      <c r="Q992" s="543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</row>
    <row r="993" ht="22.5" customHeight="1">
      <c r="A993" s="2"/>
      <c r="B993" s="2"/>
      <c r="C993" s="617"/>
      <c r="D993" s="618"/>
      <c r="E993" s="543"/>
      <c r="F993" s="543"/>
      <c r="G993" s="543"/>
      <c r="H993" s="543"/>
      <c r="I993" s="543"/>
      <c r="J993" s="543"/>
      <c r="K993" s="543"/>
      <c r="L993" s="543"/>
      <c r="M993" s="543"/>
      <c r="N993" s="543"/>
      <c r="O993" s="543"/>
      <c r="P993" s="543"/>
      <c r="Q993" s="543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</row>
    <row r="994" ht="22.5" customHeight="1">
      <c r="A994" s="2"/>
      <c r="B994" s="2"/>
      <c r="C994" s="617"/>
      <c r="D994" s="618"/>
      <c r="E994" s="543"/>
      <c r="F994" s="543"/>
      <c r="G994" s="543"/>
      <c r="H994" s="543"/>
      <c r="I994" s="543"/>
      <c r="J994" s="543"/>
      <c r="K994" s="543"/>
      <c r="L994" s="543"/>
      <c r="M994" s="543"/>
      <c r="N994" s="543"/>
      <c r="O994" s="543"/>
      <c r="P994" s="543"/>
      <c r="Q994" s="543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</row>
    <row r="995" ht="22.5" customHeight="1">
      <c r="A995" s="2"/>
      <c r="B995" s="2"/>
      <c r="C995" s="617"/>
      <c r="D995" s="618"/>
      <c r="E995" s="543"/>
      <c r="F995" s="543"/>
      <c r="G995" s="543"/>
      <c r="H995" s="543"/>
      <c r="I995" s="543"/>
      <c r="J995" s="543"/>
      <c r="K995" s="543"/>
      <c r="L995" s="543"/>
      <c r="M995" s="543"/>
      <c r="N995" s="543"/>
      <c r="O995" s="543"/>
      <c r="P995" s="543"/>
      <c r="Q995" s="543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</row>
    <row r="996" ht="22.5" customHeight="1">
      <c r="A996" s="2"/>
      <c r="B996" s="2"/>
      <c r="C996" s="617"/>
      <c r="D996" s="618"/>
      <c r="E996" s="543"/>
      <c r="F996" s="543"/>
      <c r="G996" s="543"/>
      <c r="H996" s="543"/>
      <c r="I996" s="543"/>
      <c r="J996" s="543"/>
      <c r="K996" s="543"/>
      <c r="L996" s="543"/>
      <c r="M996" s="543"/>
      <c r="N996" s="543"/>
      <c r="O996" s="543"/>
      <c r="P996" s="543"/>
      <c r="Q996" s="543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</row>
    <row r="997" ht="22.5" customHeight="1">
      <c r="A997" s="2"/>
      <c r="B997" s="2"/>
      <c r="C997" s="617"/>
      <c r="D997" s="618"/>
      <c r="E997" s="543"/>
      <c r="F997" s="543"/>
      <c r="G997" s="543"/>
      <c r="H997" s="543"/>
      <c r="I997" s="543"/>
      <c r="J997" s="543"/>
      <c r="K997" s="543"/>
      <c r="L997" s="543"/>
      <c r="M997" s="543"/>
      <c r="N997" s="543"/>
      <c r="O997" s="543"/>
      <c r="P997" s="543"/>
      <c r="Q997" s="543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</row>
    <row r="998" ht="22.5" customHeight="1">
      <c r="A998" s="2"/>
      <c r="B998" s="2"/>
      <c r="C998" s="617"/>
      <c r="D998" s="618"/>
      <c r="E998" s="543"/>
      <c r="F998" s="543"/>
      <c r="G998" s="543"/>
      <c r="H998" s="543"/>
      <c r="I998" s="543"/>
      <c r="J998" s="543"/>
      <c r="K998" s="543"/>
      <c r="L998" s="543"/>
      <c r="M998" s="543"/>
      <c r="N998" s="543"/>
      <c r="O998" s="543"/>
      <c r="P998" s="543"/>
      <c r="Q998" s="543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</row>
    <row r="999" ht="22.5" customHeight="1">
      <c r="A999" s="2"/>
      <c r="B999" s="2"/>
      <c r="C999" s="617"/>
      <c r="D999" s="618"/>
      <c r="E999" s="543"/>
      <c r="F999" s="543"/>
      <c r="G999" s="543"/>
      <c r="H999" s="543"/>
      <c r="I999" s="543"/>
      <c r="J999" s="543"/>
      <c r="K999" s="543"/>
      <c r="L999" s="543"/>
      <c r="M999" s="543"/>
      <c r="N999" s="543"/>
      <c r="O999" s="543"/>
      <c r="P999" s="543"/>
      <c r="Q999" s="543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</row>
    <row r="1000" ht="22.5" customHeight="1">
      <c r="A1000" s="2"/>
      <c r="B1000" s="2"/>
      <c r="C1000" s="617"/>
      <c r="D1000" s="618"/>
      <c r="E1000" s="543"/>
      <c r="F1000" s="543"/>
      <c r="G1000" s="543"/>
      <c r="H1000" s="543"/>
      <c r="I1000" s="543"/>
      <c r="J1000" s="543"/>
      <c r="K1000" s="543"/>
      <c r="L1000" s="543"/>
      <c r="M1000" s="543"/>
      <c r="N1000" s="543"/>
      <c r="O1000" s="543"/>
      <c r="P1000" s="543"/>
      <c r="Q1000" s="543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</row>
  </sheetData>
  <autoFilter ref="$R$3:$R$13"/>
  <mergeCells count="2">
    <mergeCell ref="A2:L2"/>
    <mergeCell ref="N2:Q2"/>
  </mergeCells>
  <printOptions/>
  <pageMargins bottom="0.75" footer="0.0" header="0.0" left="0.25" right="0.25" top="0.75"/>
  <pageSetup paperSize="9" orientation="portrait"/>
  <headerFooter>
    <oddHeader>&amp;C000000Rock City - packing list</oddHeader>
    <oddFooter/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